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6" windowWidth="9420" windowHeight="5016" activeTab="2"/>
  </bookViews>
  <sheets>
    <sheet name="PL" sheetId="1" r:id="rId1"/>
    <sheet name="BS" sheetId="2" r:id="rId2"/>
    <sheet name="CFlow" sheetId="3" r:id="rId3"/>
    <sheet name="Equity" sheetId="4" r:id="rId4"/>
    <sheet name="KFI" sheetId="5" r:id="rId5"/>
  </sheets>
  <definedNames/>
  <calcPr fullCalcOnLoad="1"/>
</workbook>
</file>

<file path=xl/sharedStrings.xml><?xml version="1.0" encoding="utf-8"?>
<sst xmlns="http://schemas.openxmlformats.org/spreadsheetml/2006/main" count="270" uniqueCount="190">
  <si>
    <t>Revenue</t>
  </si>
  <si>
    <t>Gross profit</t>
  </si>
  <si>
    <t>Weighted average number of shares</t>
  </si>
  <si>
    <t>HARN LEN CORPORATION BHD (502606-H)</t>
  </si>
  <si>
    <t>Preceding year</t>
  </si>
  <si>
    <t>INDIVIDUAL QUARTER</t>
  </si>
  <si>
    <t>CUMULATIVE QUARTER</t>
  </si>
  <si>
    <t xml:space="preserve">Current year </t>
  </si>
  <si>
    <t>to date</t>
  </si>
  <si>
    <t>corresponding quarter</t>
  </si>
  <si>
    <t xml:space="preserve">Financial Year End                  :  </t>
  </si>
  <si>
    <t xml:space="preserve">Current quarter </t>
  </si>
  <si>
    <t>Quarter                                    :</t>
  </si>
  <si>
    <t>corresponding period</t>
  </si>
  <si>
    <t xml:space="preserve">Note:The Minority shareholders have a binding obligation to absorb the loss and have the ability to make good or absorb </t>
  </si>
  <si>
    <t>Cost of sales</t>
  </si>
  <si>
    <t>Other income</t>
  </si>
  <si>
    <t>Distribution expenses</t>
  </si>
  <si>
    <t>Administrative expenses</t>
  </si>
  <si>
    <t>Finance costs</t>
  </si>
  <si>
    <t>Income tax expense</t>
  </si>
  <si>
    <t>Basic earnings/(loss) per share(sen)</t>
  </si>
  <si>
    <t>the losses incurred as provided in the Joint Venture Agreement.</t>
  </si>
  <si>
    <t xml:space="preserve">The condensed consolidated income statement should be read in conjunction with the audited financial statements for </t>
  </si>
  <si>
    <t>-</t>
  </si>
  <si>
    <t>(Audited)</t>
  </si>
  <si>
    <t>Assets</t>
  </si>
  <si>
    <t>Property, plant and equipment</t>
  </si>
  <si>
    <t>RM</t>
  </si>
  <si>
    <t>Biological assets</t>
  </si>
  <si>
    <t>Investment property</t>
  </si>
  <si>
    <t>Goodwill</t>
  </si>
  <si>
    <t>Total non-current assets</t>
  </si>
  <si>
    <t>Inventories</t>
  </si>
  <si>
    <t>Trade and other receivables</t>
  </si>
  <si>
    <t>Cash and cash equivalents</t>
  </si>
  <si>
    <t>Total current assets</t>
  </si>
  <si>
    <t>Total assets</t>
  </si>
  <si>
    <t>Equity</t>
  </si>
  <si>
    <t>Share capital</t>
  </si>
  <si>
    <t>Reserves</t>
  </si>
  <si>
    <t>of the company</t>
  </si>
  <si>
    <t>Total equity</t>
  </si>
  <si>
    <t>Liabilities</t>
  </si>
  <si>
    <t>Hire purchase creditors</t>
  </si>
  <si>
    <t>Deferred tax liabilities</t>
  </si>
  <si>
    <t>Total non-current liabilities</t>
  </si>
  <si>
    <t>Trade and other payables</t>
  </si>
  <si>
    <t>Total current liabilities</t>
  </si>
  <si>
    <t>Total equity and liabilities</t>
  </si>
  <si>
    <t>Net assets per share (sen)</t>
  </si>
  <si>
    <t>The condensed consolidated balance sheet should be read in conjunction with the audited financial statements</t>
  </si>
  <si>
    <t>financial statements.</t>
  </si>
  <si>
    <t>Taxation</t>
  </si>
  <si>
    <t>Cash flow from operating activities</t>
  </si>
  <si>
    <t>Profit/ (loss) before tax</t>
  </si>
  <si>
    <t>Adjustments for;-</t>
  </si>
  <si>
    <t>(Increase)/ Decrease in working capital</t>
  </si>
  <si>
    <t>Purchase of property, plant and equipment</t>
  </si>
  <si>
    <t>Purchase of investment property</t>
  </si>
  <si>
    <t>Purchase of biological assets</t>
  </si>
  <si>
    <t>Financing activities</t>
  </si>
  <si>
    <t>Net cash generated from/(used in) financing activities</t>
  </si>
  <si>
    <t>Net increase/(decrease) in cash and cash equivalents</t>
  </si>
  <si>
    <t>Cash and cash equivalents at end of period</t>
  </si>
  <si>
    <t>Cash and cash equivalents at beginning of period</t>
  </si>
  <si>
    <t>The condensed consolidated cash flow statement should be read in conjunction with the audited</t>
  </si>
  <si>
    <t>notes attached to the interim financial statements.</t>
  </si>
  <si>
    <t xml:space="preserve">Share </t>
  </si>
  <si>
    <t>Capital</t>
  </si>
  <si>
    <t>Share</t>
  </si>
  <si>
    <t>Premium</t>
  </si>
  <si>
    <t>Retained</t>
  </si>
  <si>
    <t>Profit/(loss)</t>
  </si>
  <si>
    <t>Total</t>
  </si>
  <si>
    <t>interests</t>
  </si>
  <si>
    <t>The condensed consolidated statement of changes in equity should be read in conjunction with the audited financial</t>
  </si>
  <si>
    <t>Part A2-SUMMARY OF KEY FINANCIAL INFORMATION</t>
  </si>
  <si>
    <t xml:space="preserve">INDIVIDUAL </t>
  </si>
  <si>
    <t>QUARTER</t>
  </si>
  <si>
    <t>CUMULATIVE</t>
  </si>
  <si>
    <t>CURRENT</t>
  </si>
  <si>
    <t>YEAR</t>
  </si>
  <si>
    <t>PRECEDING</t>
  </si>
  <si>
    <t>CORRESPONDING</t>
  </si>
  <si>
    <t xml:space="preserve">CURRENT </t>
  </si>
  <si>
    <t>TO DATE</t>
  </si>
  <si>
    <t>PERIOD</t>
  </si>
  <si>
    <t>RM 000's</t>
  </si>
  <si>
    <t>Profit/(Loss) before taxation</t>
  </si>
  <si>
    <t>Profit/(Loss) for the period</t>
  </si>
  <si>
    <t>Profit/(Loss) attributable to</t>
  </si>
  <si>
    <t>ordinary equity holders of the parent</t>
  </si>
  <si>
    <t>EPS-Basic (sen)</t>
  </si>
  <si>
    <t>AS AT END OF</t>
  </si>
  <si>
    <t>CURRENT QUARTER</t>
  </si>
  <si>
    <t>(UNAUDITED)</t>
  </si>
  <si>
    <t>FINANCIAL YEAR END</t>
  </si>
  <si>
    <t>(AUDITED)</t>
  </si>
  <si>
    <t>Net assets per share attributable to</t>
  </si>
  <si>
    <t>ordinary shareholders of the parent</t>
  </si>
  <si>
    <t>Remarks: Note 7-Net assets per share attributable to ordinary shareholders of the parent is</t>
  </si>
  <si>
    <t>calculated based on issued and fully paid-up 185,477,159 ordinary shares.</t>
  </si>
  <si>
    <t>Part A3-ADDITIONAL INFORMATION</t>
  </si>
  <si>
    <t>Gross interest income</t>
  </si>
  <si>
    <t>Gross interest expenses</t>
  </si>
  <si>
    <t>Note: The explanatory notes should be read in conjunction with the audited financial statements for the financial</t>
  </si>
  <si>
    <t xml:space="preserve">   </t>
  </si>
  <si>
    <t>Dividends payable</t>
  </si>
  <si>
    <t>Deferred tax assets</t>
  </si>
  <si>
    <t>Results from operating activities</t>
  </si>
  <si>
    <t>Owners of the Company</t>
  </si>
  <si>
    <t>Profit before tax</t>
  </si>
  <si>
    <t>Prepayments and other assets</t>
  </si>
  <si>
    <t>Share premium</t>
  </si>
  <si>
    <t>Total equity attributable to owners</t>
  </si>
  <si>
    <t>Employees benefits</t>
  </si>
  <si>
    <t>Total liabilities</t>
  </si>
  <si>
    <t>Operating profit before changes in working capital</t>
  </si>
  <si>
    <t>Change in inventories</t>
  </si>
  <si>
    <t>Change in trade debtors and other receivables</t>
  </si>
  <si>
    <t>Change in trade creditors and other payables</t>
  </si>
  <si>
    <t>Cash(used in)/ generated from operations</t>
  </si>
  <si>
    <t>Net cash(used in)/ generated from operating activities</t>
  </si>
  <si>
    <t>Cash flows from investing activities</t>
  </si>
  <si>
    <t>Net cash (used in)/ generated from investing activities</t>
  </si>
  <si>
    <t>Cash and cash equivalents included in the condensed consolidated satement of cash flows comprise:</t>
  </si>
  <si>
    <t>Cash and bank balances</t>
  </si>
  <si>
    <t>Payment of finance lease liabilities</t>
  </si>
  <si>
    <t>Repayment of loans and borrowings</t>
  </si>
  <si>
    <t>for the period</t>
  </si>
  <si>
    <t>Long term borrowings</t>
  </si>
  <si>
    <t>Short term borrowings</t>
  </si>
  <si>
    <t>Finance expenses paid</t>
  </si>
  <si>
    <t xml:space="preserve">Earnings/(loss) per share attributable </t>
  </si>
  <si>
    <t>to owners of the Company</t>
  </si>
  <si>
    <t>Profit/(loss) attributable to ;</t>
  </si>
  <si>
    <t>(Unaudited)</t>
  </si>
  <si>
    <t>Depreciation</t>
  </si>
  <si>
    <t>Proceeds from disposal of fixed assets</t>
  </si>
  <si>
    <t>Dividends paid to owners of Company</t>
  </si>
  <si>
    <t>Drawdown of term loan</t>
  </si>
  <si>
    <t>Gains from disposal of fixed assets</t>
  </si>
  <si>
    <t xml:space="preserve"> </t>
  </si>
  <si>
    <t xml:space="preserve">Proposed/ Declared Dividend </t>
  </si>
  <si>
    <t>per share (sen)</t>
  </si>
  <si>
    <t>Non-controlling interests</t>
  </si>
  <si>
    <t>Depreciation and amortisation</t>
  </si>
  <si>
    <t>Non-controlling</t>
  </si>
  <si>
    <t>Total comprehensive income/</t>
  </si>
  <si>
    <t>(loss) for the period</t>
  </si>
  <si>
    <t>Profit/ (loss ) for the period</t>
  </si>
  <si>
    <t>Total comprehensive profit/(loss)</t>
  </si>
  <si>
    <t>attributable to:-</t>
  </si>
  <si>
    <t>Owners of the company</t>
  </si>
  <si>
    <t>Non controlling interest</t>
  </si>
  <si>
    <t>Total comprehensive profit/(loss) for the period</t>
  </si>
  <si>
    <t>Declared proposed dividends</t>
  </si>
  <si>
    <t>Profit/total comprehensive income/(loss)</t>
  </si>
  <si>
    <t>Interest received</t>
  </si>
  <si>
    <t>Increase in fixed deposit</t>
  </si>
  <si>
    <t>Interest income</t>
  </si>
  <si>
    <t>Income tax (paid) /refund</t>
  </si>
  <si>
    <t>Total comprehensive income /</t>
  </si>
  <si>
    <t>UNAUDITED CONDENSED CONSOLIDATED STATEMENT OF CASH FLOW FOR THE YEAR-TO-DATE ENDED</t>
  </si>
  <si>
    <t>First Quarter</t>
  </si>
  <si>
    <t>UNAUDITED CONDENSED CONSOLIDATED STATEMENT OF COMPREHENSIVE INCOME FOR THE FIRST QUARTER</t>
  </si>
  <si>
    <t>As at 1 January 2015</t>
  </si>
  <si>
    <t>As at 31 March 2015</t>
  </si>
  <si>
    <t>Deferred payables</t>
  </si>
  <si>
    <t>31 December 2016</t>
  </si>
  <si>
    <t>AND YEAR-TO-DATE ENDED 31 MARCH 2016</t>
  </si>
  <si>
    <t>UNAUDITED CONDENSED CONSOLIDATED STATEMENT OF FINANCIAL POSITION AS AT 31 MARCH 2016</t>
  </si>
  <si>
    <t>As at 31/12/2015</t>
  </si>
  <si>
    <t>As at 31/3/2016</t>
  </si>
  <si>
    <t>the year ended 31 December 2015 and the accompanying explanatory notes attached to the interim financial statements.</t>
  </si>
  <si>
    <t>for the year ended 31 December 2015 and the accompanying explanatory notes attached to the interim</t>
  </si>
  <si>
    <t>financial statements for the year ended 31 December 2015 and the accompanying explanatory</t>
  </si>
  <si>
    <t>31 MARCH 2016</t>
  </si>
  <si>
    <t>UNAUDITED CONDENSED CONSOLIDATED STATEMENT OF CHANGES IN EQUITY FOR THE YEAR-TO-DATE ENDED 31 MARCH 2016</t>
  </si>
  <si>
    <t>As at 1 January 2016</t>
  </si>
  <si>
    <t>As at 31 March 2016</t>
  </si>
  <si>
    <t>Treasury</t>
  </si>
  <si>
    <t>Shares</t>
  </si>
  <si>
    <t>statements for the year ended 31 December 2015 and the accompanying notes attached to the interim financial statements.</t>
  </si>
  <si>
    <t>year ended 31 December 2015 and the accompanying notes to the interim financial statements.</t>
  </si>
  <si>
    <t>31/12/2015</t>
  </si>
  <si>
    <t>Bank overdrafts</t>
  </si>
  <si>
    <t>Assets classified as held for sale</t>
  </si>
  <si>
    <t>Treasury shares</t>
  </si>
</sst>
</file>

<file path=xl/styles.xml><?xml version="1.0" encoding="utf-8"?>
<styleSheet xmlns="http://schemas.openxmlformats.org/spreadsheetml/2006/main">
  <numFmts count="12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0.000"/>
    <numFmt numFmtId="165" formatCode="#,##0.000_);\(#,##0.000\)"/>
    <numFmt numFmtId="166" formatCode="[$-4409]dddd\,\ d\ mmmm\,\ yyyy"/>
    <numFmt numFmtId="167" formatCode="[$-409]h:mm:ss\ AM/PM"/>
  </numFmts>
  <fonts count="4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37" fontId="0" fillId="0" borderId="0" xfId="0" applyNumberForma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3" fontId="0" fillId="0" borderId="0" xfId="0" applyNumberFormat="1" applyAlignment="1" quotePrefix="1">
      <alignment horizontal="right"/>
    </xf>
    <xf numFmtId="37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37" fontId="0" fillId="0" borderId="0" xfId="0" applyNumberFormat="1" applyBorder="1" applyAlignment="1">
      <alignment/>
    </xf>
    <xf numFmtId="37" fontId="0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37" fontId="0" fillId="0" borderId="0" xfId="42" applyNumberFormat="1" applyFont="1" applyBorder="1" applyAlignment="1">
      <alignment/>
    </xf>
    <xf numFmtId="37" fontId="0" fillId="0" borderId="0" xfId="42" applyNumberFormat="1" applyFont="1" applyAlignment="1">
      <alignment/>
    </xf>
    <xf numFmtId="37" fontId="0" fillId="0" borderId="0" xfId="42" applyNumberFormat="1" applyFont="1" applyBorder="1" applyAlignment="1">
      <alignment/>
    </xf>
    <xf numFmtId="37" fontId="0" fillId="0" borderId="0" xfId="42" applyNumberFormat="1" applyFont="1" applyAlignment="1" quotePrefix="1">
      <alignment horizontal="right"/>
    </xf>
    <xf numFmtId="37" fontId="0" fillId="0" borderId="0" xfId="42" applyNumberFormat="1" applyFont="1" applyAlignment="1">
      <alignment horizontal="right"/>
    </xf>
    <xf numFmtId="37" fontId="0" fillId="0" borderId="10" xfId="42" applyNumberFormat="1" applyFont="1" applyBorder="1" applyAlignment="1">
      <alignment/>
    </xf>
    <xf numFmtId="37" fontId="0" fillId="0" borderId="0" xfId="42" applyNumberFormat="1" applyFont="1" applyBorder="1" applyAlignment="1">
      <alignment horizontal="right"/>
    </xf>
    <xf numFmtId="37" fontId="0" fillId="0" borderId="0" xfId="0" applyNumberFormat="1" applyAlignment="1" quotePrefix="1">
      <alignment horizontal="right"/>
    </xf>
    <xf numFmtId="37" fontId="0" fillId="0" borderId="0" xfId="0" applyNumberFormat="1" applyAlignment="1">
      <alignment horizontal="right"/>
    </xf>
    <xf numFmtId="0" fontId="3" fillId="0" borderId="0" xfId="0" applyFont="1" applyBorder="1" applyAlignment="1">
      <alignment/>
    </xf>
    <xf numFmtId="37" fontId="0" fillId="0" borderId="11" xfId="0" applyNumberFormat="1" applyBorder="1" applyAlignment="1">
      <alignment/>
    </xf>
    <xf numFmtId="37" fontId="0" fillId="0" borderId="0" xfId="0" applyNumberFormat="1" applyBorder="1" applyAlignment="1">
      <alignment horizontal="right"/>
    </xf>
    <xf numFmtId="164" fontId="0" fillId="0" borderId="0" xfId="0" applyNumberFormat="1" applyAlignment="1">
      <alignment/>
    </xf>
    <xf numFmtId="39" fontId="0" fillId="0" borderId="0" xfId="0" applyNumberFormat="1" applyAlignment="1">
      <alignment/>
    </xf>
    <xf numFmtId="14" fontId="0" fillId="0" borderId="10" xfId="0" applyNumberForma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2" fontId="0" fillId="0" borderId="0" xfId="0" applyNumberFormat="1" applyAlignment="1">
      <alignment/>
    </xf>
    <xf numFmtId="37" fontId="0" fillId="0" borderId="12" xfId="0" applyNumberFormat="1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3" xfId="0" applyFont="1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14" fontId="4" fillId="0" borderId="0" xfId="0" applyNumberFormat="1" applyFont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 quotePrefix="1">
      <alignment horizontal="center"/>
    </xf>
    <xf numFmtId="37" fontId="0" fillId="0" borderId="13" xfId="0" applyNumberFormat="1" applyBorder="1" applyAlignment="1">
      <alignment/>
    </xf>
    <xf numFmtId="37" fontId="0" fillId="0" borderId="14" xfId="0" applyNumberFormat="1" applyBorder="1" applyAlignment="1">
      <alignment/>
    </xf>
    <xf numFmtId="14" fontId="3" fillId="0" borderId="0" xfId="0" applyNumberFormat="1" applyFont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right"/>
    </xf>
    <xf numFmtId="39" fontId="0" fillId="0" borderId="13" xfId="0" applyNumberFormat="1" applyBorder="1" applyAlignment="1">
      <alignment/>
    </xf>
    <xf numFmtId="2" fontId="0" fillId="0" borderId="25" xfId="0" applyNumberFormat="1" applyBorder="1" applyAlignment="1">
      <alignment/>
    </xf>
    <xf numFmtId="0" fontId="0" fillId="0" borderId="0" xfId="0" applyFont="1" applyBorder="1" applyAlignment="1">
      <alignment/>
    </xf>
    <xf numFmtId="39" fontId="0" fillId="0" borderId="0" xfId="0" applyNumberFormat="1" applyBorder="1" applyAlignment="1">
      <alignment/>
    </xf>
    <xf numFmtId="37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6" fillId="0" borderId="0" xfId="0" applyFont="1" applyBorder="1" applyAlignment="1">
      <alignment horizontal="right"/>
    </xf>
    <xf numFmtId="37" fontId="0" fillId="0" borderId="0" xfId="42" applyNumberFormat="1" applyFont="1" applyBorder="1" applyAlignment="1">
      <alignment horizontal="right"/>
    </xf>
    <xf numFmtId="37" fontId="0" fillId="0" borderId="26" xfId="0" applyNumberFormat="1" applyBorder="1" applyAlignment="1">
      <alignment/>
    </xf>
    <xf numFmtId="37" fontId="0" fillId="0" borderId="17" xfId="0" applyNumberFormat="1" applyBorder="1" applyAlignment="1">
      <alignment/>
    </xf>
    <xf numFmtId="37" fontId="0" fillId="0" borderId="0" xfId="0" applyNumberFormat="1" applyFont="1" applyBorder="1" applyAlignment="1">
      <alignment/>
    </xf>
    <xf numFmtId="37" fontId="0" fillId="0" borderId="0" xfId="0" applyNumberFormat="1" applyFont="1" applyBorder="1" applyAlignment="1" quotePrefix="1">
      <alignment horizontal="right"/>
    </xf>
    <xf numFmtId="37" fontId="0" fillId="0" borderId="0" xfId="0" applyNumberFormat="1" applyFont="1" applyBorder="1" applyAlignment="1">
      <alignment horizontal="right"/>
    </xf>
    <xf numFmtId="37" fontId="3" fillId="0" borderId="12" xfId="0" applyNumberFormat="1" applyFont="1" applyBorder="1" applyAlignment="1">
      <alignment/>
    </xf>
    <xf numFmtId="0" fontId="0" fillId="0" borderId="14" xfId="0" applyBorder="1" applyAlignment="1" quotePrefix="1">
      <alignment horizontal="center"/>
    </xf>
    <xf numFmtId="37" fontId="0" fillId="0" borderId="0" xfId="42" applyNumberFormat="1" applyFont="1" applyBorder="1" applyAlignment="1" quotePrefix="1">
      <alignment horizontal="right"/>
    </xf>
    <xf numFmtId="0" fontId="0" fillId="0" borderId="13" xfId="0" applyBorder="1" applyAlignment="1" quotePrefix="1">
      <alignment horizontal="right"/>
    </xf>
    <xf numFmtId="37" fontId="2" fillId="0" borderId="0" xfId="0" applyNumberFormat="1" applyFont="1" applyBorder="1" applyAlignment="1">
      <alignment/>
    </xf>
    <xf numFmtId="0" fontId="0" fillId="0" borderId="11" xfId="0" applyBorder="1" applyAlignment="1" quotePrefix="1">
      <alignment horizontal="right"/>
    </xf>
    <xf numFmtId="0" fontId="0" fillId="0" borderId="0" xfId="0" applyFont="1" applyAlignment="1">
      <alignment/>
    </xf>
    <xf numFmtId="15" fontId="0" fillId="0" borderId="0" xfId="0" applyNumberFormat="1" applyFont="1" applyAlignment="1" quotePrefix="1">
      <alignment/>
    </xf>
    <xf numFmtId="37" fontId="0" fillId="0" borderId="0" xfId="42" applyNumberFormat="1" applyFont="1" applyBorder="1" applyAlignment="1">
      <alignment horizontal="right"/>
    </xf>
    <xf numFmtId="37" fontId="0" fillId="0" borderId="0" xfId="0" applyNumberFormat="1" applyFont="1" applyBorder="1" applyAlignment="1">
      <alignment/>
    </xf>
    <xf numFmtId="37" fontId="0" fillId="0" borderId="0" xfId="42" applyNumberFormat="1" applyFont="1" applyBorder="1" applyAlignment="1" quotePrefix="1">
      <alignment horizontal="right"/>
    </xf>
    <xf numFmtId="37" fontId="0" fillId="0" borderId="11" xfId="0" applyNumberFormat="1" applyBorder="1" applyAlignment="1">
      <alignment horizontal="right"/>
    </xf>
    <xf numFmtId="37" fontId="0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2" fontId="0" fillId="0" borderId="20" xfId="0" applyNumberFormat="1" applyBorder="1" applyAlignment="1">
      <alignment/>
    </xf>
    <xf numFmtId="14" fontId="3" fillId="0" borderId="0" xfId="0" applyNumberFormat="1" applyFont="1" applyAlignment="1" quotePrefix="1">
      <alignment horizontal="center"/>
    </xf>
    <xf numFmtId="15" fontId="3" fillId="0" borderId="0" xfId="0" applyNumberFormat="1" applyFont="1" applyAlignment="1" quotePrefix="1">
      <alignment/>
    </xf>
    <xf numFmtId="37" fontId="0" fillId="0" borderId="0" xfId="0" applyNumberFormat="1" applyFill="1" applyBorder="1" applyAlignment="1">
      <alignment/>
    </xf>
    <xf numFmtId="37" fontId="0" fillId="0" borderId="0" xfId="0" applyNumberFormat="1" applyAlignment="1" quotePrefix="1">
      <alignment horizontal="center"/>
    </xf>
    <xf numFmtId="37" fontId="0" fillId="0" borderId="0" xfId="0" applyNumberFormat="1" applyBorder="1" applyAlignment="1" quotePrefix="1">
      <alignment horizontal="center"/>
    </xf>
    <xf numFmtId="37" fontId="0" fillId="0" borderId="0" xfId="0" applyNumberFormat="1" applyAlignment="1">
      <alignment horizontal="center"/>
    </xf>
    <xf numFmtId="37" fontId="2" fillId="0" borderId="0" xfId="0" applyNumberFormat="1" applyFont="1" applyBorder="1" applyAlignment="1">
      <alignment horizontal="center"/>
    </xf>
    <xf numFmtId="37" fontId="0" fillId="0" borderId="10" xfId="0" applyNumberFormat="1" applyBorder="1" applyAlignment="1" quotePrefix="1">
      <alignment horizontal="center"/>
    </xf>
    <xf numFmtId="37" fontId="0" fillId="0" borderId="0" xfId="0" applyNumberFormat="1" applyBorder="1" applyAlignment="1" quotePrefix="1">
      <alignment horizontal="right"/>
    </xf>
    <xf numFmtId="37" fontId="0" fillId="0" borderId="10" xfId="0" applyNumberFormat="1" applyBorder="1" applyAlignment="1" quotePrefix="1">
      <alignment horizontal="right"/>
    </xf>
    <xf numFmtId="3" fontId="0" fillId="0" borderId="0" xfId="0" applyNumberFormat="1" applyBorder="1" applyAlignment="1" quotePrefix="1">
      <alignment horizontal="right"/>
    </xf>
    <xf numFmtId="1" fontId="0" fillId="0" borderId="13" xfId="0" applyNumberFormat="1" applyBorder="1" applyAlignment="1" quotePrefix="1">
      <alignment horizontal="center"/>
    </xf>
    <xf numFmtId="37" fontId="0" fillId="0" borderId="10" xfId="0" applyNumberFormat="1" applyFont="1" applyBorder="1" applyAlignment="1" quotePrefix="1">
      <alignment horizontal="center"/>
    </xf>
    <xf numFmtId="37" fontId="0" fillId="0" borderId="27" xfId="0" applyNumberFormat="1" applyBorder="1" applyAlignment="1">
      <alignment/>
    </xf>
    <xf numFmtId="0" fontId="3" fillId="0" borderId="0" xfId="0" applyFont="1" applyAlignment="1">
      <alignment horizontal="center"/>
    </xf>
    <xf numFmtId="37" fontId="0" fillId="0" borderId="10" xfId="0" applyNumberFormat="1" applyFont="1" applyBorder="1" applyAlignment="1" quotePrefix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6"/>
  <sheetViews>
    <sheetView zoomScalePageLayoutView="0" workbookViewId="0" topLeftCell="A18">
      <selection activeCell="C28" sqref="C28"/>
    </sheetView>
  </sheetViews>
  <sheetFormatPr defaultColWidth="9.140625" defaultRowHeight="12.75"/>
  <cols>
    <col min="1" max="1" width="38.57421875" style="0" customWidth="1"/>
    <col min="2" max="2" width="3.7109375" style="0" customWidth="1"/>
    <col min="3" max="3" width="15.140625" style="0" customWidth="1"/>
    <col min="4" max="4" width="0.71875" style="0" customWidth="1"/>
    <col min="5" max="5" width="16.57421875" style="0" customWidth="1"/>
    <col min="6" max="6" width="0.42578125" style="0" customWidth="1"/>
    <col min="7" max="7" width="15.7109375" style="0" customWidth="1"/>
    <col min="8" max="8" width="0.71875" style="0" customWidth="1"/>
    <col min="9" max="9" width="16.7109375" style="0" customWidth="1"/>
    <col min="10" max="10" width="8.28125" style="0" customWidth="1"/>
    <col min="11" max="11" width="15.28125" style="0" customWidth="1"/>
    <col min="12" max="12" width="13.140625" style="0" customWidth="1"/>
  </cols>
  <sheetData>
    <row r="1" spans="1:7" ht="12.75">
      <c r="A1" s="6" t="s">
        <v>3</v>
      </c>
      <c r="G1" s="6"/>
    </row>
    <row r="2" ht="12.75">
      <c r="A2" s="6"/>
    </row>
    <row r="3" ht="1.5" customHeight="1"/>
    <row r="4" spans="1:3" ht="12.75">
      <c r="A4" t="s">
        <v>10</v>
      </c>
      <c r="C4" s="92" t="s">
        <v>170</v>
      </c>
    </row>
    <row r="5" spans="1:3" ht="12.75">
      <c r="A5" t="s">
        <v>12</v>
      </c>
      <c r="C5" s="91" t="s">
        <v>165</v>
      </c>
    </row>
    <row r="7" ht="2.25" customHeight="1"/>
    <row r="8" spans="1:10" ht="12.75">
      <c r="A8" s="6" t="s">
        <v>166</v>
      </c>
      <c r="B8" s="9"/>
      <c r="C8" s="9"/>
      <c r="D8" s="9"/>
      <c r="E8" s="9"/>
      <c r="F8" s="9"/>
      <c r="G8" s="9"/>
      <c r="H8" s="1"/>
      <c r="I8" s="1"/>
      <c r="J8" s="1"/>
    </row>
    <row r="9" spans="1:7" ht="12.75">
      <c r="A9" s="6" t="s">
        <v>171</v>
      </c>
      <c r="B9" s="6"/>
      <c r="C9" s="6"/>
      <c r="D9" s="6"/>
      <c r="E9" s="6"/>
      <c r="F9" s="6"/>
      <c r="G9" s="6"/>
    </row>
    <row r="11" spans="1:9" ht="12.75">
      <c r="A11" s="6"/>
      <c r="C11" s="114" t="s">
        <v>5</v>
      </c>
      <c r="D11" s="114"/>
      <c r="E11" s="114"/>
      <c r="G11" s="114" t="s">
        <v>6</v>
      </c>
      <c r="H11" s="114"/>
      <c r="I11" s="114"/>
    </row>
    <row r="12" spans="3:9" ht="12.75">
      <c r="C12" s="5" t="s">
        <v>11</v>
      </c>
      <c r="D12" s="3"/>
      <c r="E12" s="5" t="s">
        <v>4</v>
      </c>
      <c r="G12" s="5" t="s">
        <v>7</v>
      </c>
      <c r="H12" s="3"/>
      <c r="I12" s="5" t="s">
        <v>4</v>
      </c>
    </row>
    <row r="13" spans="3:9" ht="12.75">
      <c r="C13" s="3"/>
      <c r="D13" s="3"/>
      <c r="E13" s="10" t="s">
        <v>9</v>
      </c>
      <c r="G13" s="3" t="s">
        <v>8</v>
      </c>
      <c r="H13" s="3"/>
      <c r="I13" s="10" t="s">
        <v>13</v>
      </c>
    </row>
    <row r="14" spans="1:9" ht="12.75">
      <c r="A14" s="73"/>
      <c r="C14" s="31">
        <v>42460</v>
      </c>
      <c r="E14" s="31">
        <v>42094</v>
      </c>
      <c r="F14" s="3"/>
      <c r="G14" s="31">
        <v>42460</v>
      </c>
      <c r="I14" s="32">
        <v>42094</v>
      </c>
    </row>
    <row r="16" spans="1:12" ht="12.75">
      <c r="A16" s="6" t="s">
        <v>0</v>
      </c>
      <c r="B16" s="13" t="s">
        <v>28</v>
      </c>
      <c r="C16" s="15">
        <v>43211917</v>
      </c>
      <c r="D16" s="16"/>
      <c r="E16" s="15">
        <v>41340330</v>
      </c>
      <c r="F16" s="17"/>
      <c r="G16" s="15">
        <v>43211917</v>
      </c>
      <c r="H16" s="17"/>
      <c r="I16" s="15">
        <v>41340330</v>
      </c>
      <c r="J16" s="15"/>
      <c r="K16" s="14"/>
      <c r="L16" s="14"/>
    </row>
    <row r="17" spans="3:12" ht="12.75">
      <c r="C17" s="18"/>
      <c r="D17" s="7"/>
      <c r="E17" s="18"/>
      <c r="F17" s="19"/>
      <c r="G17" s="18"/>
      <c r="H17" s="19"/>
      <c r="I17" s="18"/>
      <c r="J17" s="18"/>
      <c r="K17" s="2"/>
      <c r="L17" s="2"/>
    </row>
    <row r="18" spans="1:12" ht="12.75">
      <c r="A18" s="13" t="s">
        <v>15</v>
      </c>
      <c r="C18" s="20">
        <v>-38927570</v>
      </c>
      <c r="D18" s="7"/>
      <c r="E18" s="20">
        <v>-35293999</v>
      </c>
      <c r="F18" s="18"/>
      <c r="G18" s="20">
        <v>-38927570</v>
      </c>
      <c r="H18" s="18"/>
      <c r="I18" s="20">
        <v>-35293999</v>
      </c>
      <c r="J18" s="20"/>
      <c r="K18" s="14"/>
      <c r="L18" s="14"/>
    </row>
    <row r="19" spans="3:12" ht="12.75">
      <c r="C19" s="22"/>
      <c r="D19" s="7"/>
      <c r="E19" s="22"/>
      <c r="F19" s="18"/>
      <c r="G19" s="22"/>
      <c r="H19" s="18"/>
      <c r="I19" s="22"/>
      <c r="J19" s="19"/>
      <c r="K19" s="14"/>
      <c r="L19" s="2"/>
    </row>
    <row r="20" spans="1:12" ht="12.75">
      <c r="A20" s="26" t="s">
        <v>1</v>
      </c>
      <c r="B20" s="13"/>
      <c r="C20" s="21">
        <f>SUM(C16:C19)</f>
        <v>4284347</v>
      </c>
      <c r="D20" s="7"/>
      <c r="E20" s="21">
        <f>SUM(E16:E19)</f>
        <v>6046331</v>
      </c>
      <c r="F20" s="18"/>
      <c r="G20" s="21">
        <f>SUM(G16:G19)</f>
        <v>4284347</v>
      </c>
      <c r="H20" s="18"/>
      <c r="I20" s="21">
        <f>SUM(I16:I19)</f>
        <v>6046331</v>
      </c>
      <c r="J20" s="21"/>
      <c r="K20" s="14"/>
      <c r="L20" s="14"/>
    </row>
    <row r="21" spans="1:12" ht="12.75">
      <c r="A21" t="s">
        <v>143</v>
      </c>
      <c r="C21" s="21"/>
      <c r="D21" s="7"/>
      <c r="E21" s="21"/>
      <c r="F21" s="18"/>
      <c r="G21" s="21"/>
      <c r="H21" s="18"/>
      <c r="I21" s="21"/>
      <c r="J21" s="21"/>
      <c r="K21" s="14"/>
      <c r="L21" s="2"/>
    </row>
    <row r="22" spans="1:12" ht="12.75">
      <c r="A22" t="s">
        <v>16</v>
      </c>
      <c r="C22" s="21">
        <v>66337</v>
      </c>
      <c r="D22" s="7"/>
      <c r="E22" s="21">
        <v>128656</v>
      </c>
      <c r="F22" s="18"/>
      <c r="G22" s="21">
        <v>66337</v>
      </c>
      <c r="H22" s="18"/>
      <c r="I22" s="21">
        <v>128656</v>
      </c>
      <c r="J22" s="21"/>
      <c r="K22" s="14"/>
      <c r="L22" s="14"/>
    </row>
    <row r="23" spans="1:12" ht="12.75">
      <c r="A23" s="91"/>
      <c r="C23" s="23"/>
      <c r="D23" s="7"/>
      <c r="E23" s="87"/>
      <c r="F23" s="18"/>
      <c r="G23" s="23"/>
      <c r="H23" s="18"/>
      <c r="I23" s="87"/>
      <c r="J23" s="23"/>
      <c r="K23" s="14"/>
      <c r="L23" s="2"/>
    </row>
    <row r="24" spans="1:12" ht="12.75">
      <c r="A24" t="s">
        <v>17</v>
      </c>
      <c r="C24" s="23">
        <v>-3337789</v>
      </c>
      <c r="D24" s="7"/>
      <c r="E24" s="23">
        <v>-2776097</v>
      </c>
      <c r="F24" s="18"/>
      <c r="G24" s="23">
        <v>-3337789</v>
      </c>
      <c r="H24" s="18"/>
      <c r="I24" s="23">
        <v>-2776097</v>
      </c>
      <c r="J24" s="23"/>
      <c r="K24" s="14"/>
      <c r="L24" s="14"/>
    </row>
    <row r="25" spans="1:12" ht="10.5" customHeight="1">
      <c r="A25" s="91"/>
      <c r="C25" s="21"/>
      <c r="D25" s="7"/>
      <c r="E25" s="21"/>
      <c r="F25" s="18"/>
      <c r="G25" s="21"/>
      <c r="H25" s="18"/>
      <c r="I25" s="21"/>
      <c r="J25" s="21"/>
      <c r="K25" s="14"/>
      <c r="L25" s="14"/>
    </row>
    <row r="26" spans="1:12" ht="14.25" customHeight="1">
      <c r="A26" t="s">
        <v>18</v>
      </c>
      <c r="C26" s="23">
        <v>-6070995</v>
      </c>
      <c r="D26" s="7"/>
      <c r="E26" s="23">
        <v>-7621494</v>
      </c>
      <c r="F26" s="18"/>
      <c r="G26" s="23">
        <v>-6070995</v>
      </c>
      <c r="H26" s="18"/>
      <c r="I26" s="23">
        <v>-7621494</v>
      </c>
      <c r="J26" s="23"/>
      <c r="K26" s="14"/>
      <c r="L26" s="14"/>
    </row>
    <row r="27" spans="1:12" ht="9.75" customHeight="1">
      <c r="A27" s="91"/>
      <c r="C27" s="87"/>
      <c r="D27" s="14"/>
      <c r="E27" s="23"/>
      <c r="F27" s="19"/>
      <c r="G27" s="87"/>
      <c r="H27" s="19"/>
      <c r="I27" s="23"/>
      <c r="J27" s="87"/>
      <c r="K27" s="14"/>
      <c r="L27" s="2"/>
    </row>
    <row r="28" spans="1:12" ht="12.75" customHeight="1">
      <c r="A28" s="91" t="s">
        <v>147</v>
      </c>
      <c r="C28" s="87">
        <v>-4860009</v>
      </c>
      <c r="D28" s="14"/>
      <c r="E28" s="87">
        <v>-4806974</v>
      </c>
      <c r="F28" s="19"/>
      <c r="G28" s="87">
        <v>-4860009</v>
      </c>
      <c r="H28" s="19"/>
      <c r="I28" s="87">
        <v>-4806974</v>
      </c>
      <c r="J28" s="87"/>
      <c r="K28" s="14"/>
      <c r="L28" s="14"/>
    </row>
    <row r="29" spans="1:12" ht="11.25" customHeight="1">
      <c r="A29" s="91"/>
      <c r="C29" s="93"/>
      <c r="D29" s="94"/>
      <c r="E29" s="93"/>
      <c r="F29" s="17"/>
      <c r="G29" s="93"/>
      <c r="H29" s="17"/>
      <c r="I29" s="93"/>
      <c r="J29" s="93"/>
      <c r="K29" s="14"/>
      <c r="L29" s="2"/>
    </row>
    <row r="30" spans="1:12" ht="14.25" customHeight="1">
      <c r="A30" s="91"/>
      <c r="B30" s="13"/>
      <c r="C30" s="95"/>
      <c r="D30" s="94"/>
      <c r="E30" s="95"/>
      <c r="F30" s="17"/>
      <c r="G30" s="95"/>
      <c r="H30" s="17"/>
      <c r="I30" s="95"/>
      <c r="J30" s="95"/>
      <c r="K30" s="14"/>
      <c r="L30" s="2"/>
    </row>
    <row r="31" spans="1:12" ht="15" customHeight="1">
      <c r="A31" s="91"/>
      <c r="C31" s="22"/>
      <c r="D31" s="14"/>
      <c r="E31" s="22"/>
      <c r="F31" s="19"/>
      <c r="G31" s="22"/>
      <c r="H31" s="18"/>
      <c r="I31" s="22"/>
      <c r="J31" s="19"/>
      <c r="K31" s="14"/>
      <c r="L31" s="2"/>
    </row>
    <row r="32" spans="1:12" ht="13.5" customHeight="1">
      <c r="A32" s="6" t="s">
        <v>110</v>
      </c>
      <c r="C32" s="24">
        <f>SUM(C20:C31)</f>
        <v>-9918109</v>
      </c>
      <c r="D32" s="25"/>
      <c r="E32" s="24">
        <f>SUM(E20:E31)</f>
        <v>-9029578</v>
      </c>
      <c r="F32" s="25"/>
      <c r="G32" s="24">
        <f>SUM(G20:G31)</f>
        <v>-9918109</v>
      </c>
      <c r="H32" s="21"/>
      <c r="I32" s="24">
        <f>SUM(I20:I31)</f>
        <v>-9029578</v>
      </c>
      <c r="J32" s="24"/>
      <c r="K32" s="14"/>
      <c r="L32" s="14"/>
    </row>
    <row r="33" spans="3:12" ht="9.75" customHeight="1">
      <c r="C33" s="25"/>
      <c r="D33" s="25"/>
      <c r="E33" s="25"/>
      <c r="F33" s="25"/>
      <c r="G33" s="25"/>
      <c r="H33" s="25"/>
      <c r="I33" s="25"/>
      <c r="J33" s="25"/>
      <c r="K33" s="2"/>
      <c r="L33" s="2"/>
    </row>
    <row r="34" spans="1:12" ht="13.5" customHeight="1">
      <c r="A34" s="13" t="s">
        <v>19</v>
      </c>
      <c r="C34" s="24">
        <v>-1117019</v>
      </c>
      <c r="D34" s="25"/>
      <c r="E34" s="24">
        <v>-699483</v>
      </c>
      <c r="F34" s="25"/>
      <c r="G34" s="24">
        <v>-1117019</v>
      </c>
      <c r="H34" s="21"/>
      <c r="I34" s="24">
        <v>-699483</v>
      </c>
      <c r="J34" s="24"/>
      <c r="K34" s="14"/>
      <c r="L34" s="14"/>
    </row>
    <row r="35" spans="1:12" ht="12" customHeight="1">
      <c r="A35" s="91"/>
      <c r="C35" s="87"/>
      <c r="D35" s="28"/>
      <c r="E35" s="87"/>
      <c r="F35" s="28"/>
      <c r="G35" s="87"/>
      <c r="H35" s="28"/>
      <c r="I35" s="87"/>
      <c r="J35" s="87"/>
      <c r="K35" s="14"/>
      <c r="L35" s="2"/>
    </row>
    <row r="36" spans="1:12" ht="12" customHeight="1">
      <c r="A36" s="91" t="s">
        <v>161</v>
      </c>
      <c r="C36" s="23">
        <v>2427</v>
      </c>
      <c r="D36" s="28"/>
      <c r="E36" s="23"/>
      <c r="F36" s="28"/>
      <c r="G36" s="23">
        <v>2427</v>
      </c>
      <c r="H36" s="28"/>
      <c r="I36" s="23"/>
      <c r="J36" s="23"/>
      <c r="K36" s="14"/>
      <c r="L36" s="14"/>
    </row>
    <row r="37" spans="3:12" ht="14.25" customHeight="1">
      <c r="C37" s="22"/>
      <c r="D37" s="7"/>
      <c r="E37" s="22"/>
      <c r="F37" s="7"/>
      <c r="G37" s="22"/>
      <c r="H37" s="7"/>
      <c r="I37" s="22"/>
      <c r="J37" s="19"/>
      <c r="K37" s="2"/>
      <c r="L37" s="2"/>
    </row>
    <row r="38" spans="1:12" ht="14.25" customHeight="1">
      <c r="A38" s="13" t="s">
        <v>112</v>
      </c>
      <c r="B38" s="13"/>
      <c r="C38" s="20">
        <f>SUM(C32:C37)</f>
        <v>-11032701</v>
      </c>
      <c r="D38" s="7"/>
      <c r="E38" s="20">
        <f>SUM(E32:E37)</f>
        <v>-9729061</v>
      </c>
      <c r="F38" s="7"/>
      <c r="G38" s="20">
        <f>SUM(G32:G37)</f>
        <v>-11032701</v>
      </c>
      <c r="H38" s="7"/>
      <c r="I38" s="20">
        <f>SUM(I32:I37)</f>
        <v>-9729061</v>
      </c>
      <c r="J38" s="20"/>
      <c r="K38" s="14"/>
      <c r="L38" s="14"/>
    </row>
    <row r="39" spans="3:12" ht="12.75">
      <c r="C39" s="19"/>
      <c r="D39" s="14"/>
      <c r="E39" s="19"/>
      <c r="F39" s="14"/>
      <c r="G39" s="19"/>
      <c r="H39" s="14"/>
      <c r="I39" s="19"/>
      <c r="J39" s="19"/>
      <c r="K39" s="2"/>
      <c r="L39" s="2"/>
    </row>
    <row r="40" spans="1:12" ht="12.75">
      <c r="A40" s="13" t="s">
        <v>20</v>
      </c>
      <c r="C40" s="79">
        <v>1580812</v>
      </c>
      <c r="D40" s="14"/>
      <c r="E40" s="79">
        <v>958870</v>
      </c>
      <c r="F40" s="14"/>
      <c r="G40" s="79">
        <v>1580812</v>
      </c>
      <c r="H40" s="14"/>
      <c r="I40" s="79">
        <v>958870</v>
      </c>
      <c r="J40" s="79"/>
      <c r="K40" s="14"/>
      <c r="L40" s="14"/>
    </row>
    <row r="41" spans="3:12" ht="12.75" customHeight="1">
      <c r="C41" s="12"/>
      <c r="D41" s="14"/>
      <c r="E41" s="12"/>
      <c r="F41" s="14"/>
      <c r="G41" s="12"/>
      <c r="H41" s="14"/>
      <c r="I41" s="12"/>
      <c r="J41" s="14"/>
      <c r="K41" s="2"/>
      <c r="L41" s="2"/>
    </row>
    <row r="42" spans="1:12" ht="12.75">
      <c r="A42" s="6" t="s">
        <v>158</v>
      </c>
      <c r="B42" s="13"/>
      <c r="C42" s="81">
        <f>SUM(C38:C41)</f>
        <v>-9451889</v>
      </c>
      <c r="D42" s="14"/>
      <c r="E42" s="81">
        <f>SUM(E38:E41)</f>
        <v>-8770191</v>
      </c>
      <c r="F42" s="14"/>
      <c r="G42" s="81">
        <f>SUM(G38:G41)</f>
        <v>-9451889</v>
      </c>
      <c r="H42" s="14"/>
      <c r="I42" s="81">
        <f>SUM(I38:I41)</f>
        <v>-8770191</v>
      </c>
      <c r="J42" s="14"/>
      <c r="K42" s="14"/>
      <c r="L42" s="14"/>
    </row>
    <row r="43" spans="1:12" ht="12.75">
      <c r="A43" s="6" t="s">
        <v>130</v>
      </c>
      <c r="C43" s="14"/>
      <c r="D43" s="14"/>
      <c r="E43" s="14"/>
      <c r="F43" s="14"/>
      <c r="G43" s="14"/>
      <c r="H43" s="14"/>
      <c r="I43" s="14"/>
      <c r="K43" s="2"/>
      <c r="L43" s="2"/>
    </row>
    <row r="44" spans="1:12" ht="12.75" customHeight="1">
      <c r="A44" s="91"/>
      <c r="C44" s="14"/>
      <c r="D44" s="14"/>
      <c r="E44" s="14"/>
      <c r="F44" s="14"/>
      <c r="G44" s="14"/>
      <c r="H44" s="14"/>
      <c r="I44" s="14"/>
      <c r="K44" s="2"/>
      <c r="L44" s="2"/>
    </row>
    <row r="45" spans="1:12" ht="12.75" customHeight="1">
      <c r="A45" s="6"/>
      <c r="C45" s="14"/>
      <c r="D45" s="14"/>
      <c r="E45" s="14"/>
      <c r="F45" s="14"/>
      <c r="G45" s="14"/>
      <c r="H45" s="14"/>
      <c r="I45" s="14"/>
      <c r="J45" s="8"/>
      <c r="K45" s="2"/>
      <c r="L45" s="2"/>
    </row>
    <row r="46" spans="1:12" ht="12" customHeight="1">
      <c r="A46" s="6"/>
      <c r="C46" s="14"/>
      <c r="D46" s="14"/>
      <c r="E46" s="14"/>
      <c r="F46" s="14"/>
      <c r="G46" s="14"/>
      <c r="H46" s="14"/>
      <c r="I46" s="14"/>
      <c r="K46" s="2"/>
      <c r="L46" s="2"/>
    </row>
    <row r="47" spans="1:12" ht="12" customHeight="1">
      <c r="A47" s="6"/>
      <c r="C47" s="14"/>
      <c r="D47" s="14"/>
      <c r="E47" s="14"/>
      <c r="F47" s="14"/>
      <c r="G47" s="14"/>
      <c r="H47" s="2"/>
      <c r="I47" s="14"/>
      <c r="K47" s="2"/>
      <c r="L47" s="2"/>
    </row>
    <row r="48" spans="1:12" ht="12.75">
      <c r="A48" s="6" t="s">
        <v>136</v>
      </c>
      <c r="C48" s="14"/>
      <c r="D48" s="14"/>
      <c r="E48" s="14"/>
      <c r="F48" s="14"/>
      <c r="G48" s="14"/>
      <c r="H48" s="14"/>
      <c r="I48" s="14"/>
      <c r="K48" s="2"/>
      <c r="L48" s="2"/>
    </row>
    <row r="49" spans="1:12" ht="12.75" customHeight="1">
      <c r="A49" s="13" t="s">
        <v>111</v>
      </c>
      <c r="C49" s="14">
        <f>C51-C50</f>
        <v>-8575265</v>
      </c>
      <c r="D49" s="14"/>
      <c r="E49" s="14">
        <f>E51-E50</f>
        <v>-8167638</v>
      </c>
      <c r="F49" s="14"/>
      <c r="G49" s="14">
        <f>G51-G50</f>
        <v>-8575265</v>
      </c>
      <c r="H49" s="14"/>
      <c r="I49" s="14">
        <f>I51-I50</f>
        <v>-8167638</v>
      </c>
      <c r="J49" s="14"/>
      <c r="K49" s="14"/>
      <c r="L49" s="14"/>
    </row>
    <row r="50" spans="1:12" ht="12.75">
      <c r="A50" s="91" t="s">
        <v>146</v>
      </c>
      <c r="C50" s="12">
        <v>-876624</v>
      </c>
      <c r="D50" s="14"/>
      <c r="E50" s="12">
        <v>-602553</v>
      </c>
      <c r="F50" s="14"/>
      <c r="G50" s="12">
        <v>-876624</v>
      </c>
      <c r="H50" s="2"/>
      <c r="I50" s="12">
        <v>-602553</v>
      </c>
      <c r="J50" s="102"/>
      <c r="K50" s="14"/>
      <c r="L50" s="14"/>
    </row>
    <row r="51" spans="1:12" ht="12.75" customHeight="1">
      <c r="A51" s="91" t="s">
        <v>151</v>
      </c>
      <c r="C51" s="27">
        <f>C42</f>
        <v>-9451889</v>
      </c>
      <c r="D51" s="14"/>
      <c r="E51" s="27">
        <f>E42</f>
        <v>-8770191</v>
      </c>
      <c r="F51" s="14"/>
      <c r="G51" s="97">
        <f>G42</f>
        <v>-9451889</v>
      </c>
      <c r="H51" s="14"/>
      <c r="I51" s="27">
        <f>I42</f>
        <v>-8770191</v>
      </c>
      <c r="J51" s="14"/>
      <c r="K51" s="14"/>
      <c r="L51" s="14"/>
    </row>
    <row r="52" spans="1:12" ht="12.75">
      <c r="A52" s="91"/>
      <c r="C52" s="28"/>
      <c r="D52" s="28"/>
      <c r="E52" s="28"/>
      <c r="F52" s="28"/>
      <c r="G52" s="28"/>
      <c r="H52" s="77"/>
      <c r="I52" s="28"/>
      <c r="K52" s="2"/>
      <c r="L52" s="14"/>
    </row>
    <row r="53" spans="1:12" ht="12.75">
      <c r="A53" s="6" t="s">
        <v>152</v>
      </c>
      <c r="C53" s="14"/>
      <c r="D53" s="14"/>
      <c r="E53" s="14"/>
      <c r="F53" s="14"/>
      <c r="G53" s="14"/>
      <c r="H53" s="2"/>
      <c r="I53" s="14"/>
      <c r="K53" s="2"/>
      <c r="L53" s="14"/>
    </row>
    <row r="54" spans="1:12" ht="12.75">
      <c r="A54" s="6" t="s">
        <v>153</v>
      </c>
      <c r="C54" s="14"/>
      <c r="D54" s="14"/>
      <c r="E54" s="14"/>
      <c r="F54" s="14"/>
      <c r="G54" s="14"/>
      <c r="H54" s="2"/>
      <c r="I54" s="14"/>
      <c r="K54" s="2"/>
      <c r="L54" s="14"/>
    </row>
    <row r="55" spans="1:12" ht="12.75">
      <c r="A55" s="91" t="s">
        <v>154</v>
      </c>
      <c r="C55" s="28">
        <f>C49</f>
        <v>-8575265</v>
      </c>
      <c r="D55" s="28"/>
      <c r="E55" s="28">
        <f>E57-E56</f>
        <v>-8167638</v>
      </c>
      <c r="F55" s="28"/>
      <c r="G55" s="28">
        <f>G49</f>
        <v>-8575265</v>
      </c>
      <c r="H55" s="77"/>
      <c r="I55" s="28">
        <f>I49</f>
        <v>-8167638</v>
      </c>
      <c r="J55" s="14"/>
      <c r="K55" s="14"/>
      <c r="L55" s="14"/>
    </row>
    <row r="56" spans="1:12" ht="13.5" customHeight="1">
      <c r="A56" s="91" t="s">
        <v>155</v>
      </c>
      <c r="C56" s="12">
        <v>-876624</v>
      </c>
      <c r="D56" s="14"/>
      <c r="E56" s="12">
        <f>E50</f>
        <v>-602553</v>
      </c>
      <c r="F56" s="14"/>
      <c r="G56" s="12">
        <f>G50</f>
        <v>-876624</v>
      </c>
      <c r="H56" s="2"/>
      <c r="I56" s="12">
        <f>I50</f>
        <v>-602553</v>
      </c>
      <c r="J56" s="102"/>
      <c r="K56" s="14"/>
      <c r="L56" s="14"/>
    </row>
    <row r="57" spans="1:12" ht="12.75">
      <c r="A57" s="91" t="s">
        <v>156</v>
      </c>
      <c r="C57" s="96">
        <f>C42</f>
        <v>-9451889</v>
      </c>
      <c r="D57" s="14"/>
      <c r="E57" s="96">
        <f>E42</f>
        <v>-8770191</v>
      </c>
      <c r="F57" s="14"/>
      <c r="G57" s="96">
        <f>G42</f>
        <v>-9451889</v>
      </c>
      <c r="H57" s="14"/>
      <c r="I57" s="96">
        <f>SUM(I55:I56)</f>
        <v>-8770191</v>
      </c>
      <c r="J57" s="7"/>
      <c r="K57" s="14"/>
      <c r="L57" s="14"/>
    </row>
    <row r="58" spans="11:12" ht="13.5" customHeight="1">
      <c r="K58" s="2"/>
      <c r="L58" s="14"/>
    </row>
    <row r="59" spans="1:12" ht="12.75">
      <c r="A59" s="6" t="s">
        <v>134</v>
      </c>
      <c r="C59" s="4"/>
      <c r="E59" s="11"/>
      <c r="G59" s="4"/>
      <c r="I59" s="11"/>
      <c r="K59" s="2"/>
      <c r="L59" s="14"/>
    </row>
    <row r="60" spans="1:12" ht="12.75">
      <c r="A60" s="6" t="s">
        <v>135</v>
      </c>
      <c r="K60" s="2"/>
      <c r="L60" s="14"/>
    </row>
    <row r="61" spans="1:12" ht="12.75">
      <c r="A61" t="s">
        <v>21</v>
      </c>
      <c r="C61" s="30">
        <f>C55*100/C63</f>
        <v>-4.6252488637355285</v>
      </c>
      <c r="D61" s="30"/>
      <c r="E61" s="30">
        <f>E55*100/E63</f>
        <v>-4.403581575238599</v>
      </c>
      <c r="F61" s="30"/>
      <c r="G61" s="30">
        <f>G55*100/G63</f>
        <v>-4.6252488637355285</v>
      </c>
      <c r="H61" s="30"/>
      <c r="I61" s="30">
        <f>I55*100/I63</f>
        <v>-4.403581575238599</v>
      </c>
      <c r="J61" s="30"/>
      <c r="K61" s="74"/>
      <c r="L61" s="74"/>
    </row>
    <row r="62" spans="1:12" ht="12.75">
      <c r="A62" s="91"/>
      <c r="K62" s="2"/>
      <c r="L62" s="14"/>
    </row>
    <row r="63" spans="1:12" ht="12.75">
      <c r="A63" t="s">
        <v>2</v>
      </c>
      <c r="C63" s="4">
        <v>185401159</v>
      </c>
      <c r="E63" s="11">
        <v>185477159</v>
      </c>
      <c r="G63" s="4">
        <v>185401159</v>
      </c>
      <c r="I63" s="11">
        <v>185477159</v>
      </c>
      <c r="J63" s="4"/>
      <c r="K63" s="110"/>
      <c r="L63" s="110"/>
    </row>
    <row r="64" ht="12.75">
      <c r="A64" s="13"/>
    </row>
    <row r="65" ht="12.75">
      <c r="A65" t="s">
        <v>23</v>
      </c>
    </row>
    <row r="66" ht="12.75">
      <c r="A66" s="91" t="s">
        <v>175</v>
      </c>
    </row>
    <row r="67" spans="1:9" ht="12.75">
      <c r="A67" t="s">
        <v>14</v>
      </c>
      <c r="B67" s="73"/>
      <c r="C67" s="73"/>
      <c r="D67" s="73"/>
      <c r="E67" s="73"/>
      <c r="F67" s="73"/>
      <c r="G67" s="73"/>
      <c r="H67" s="73"/>
      <c r="I67" s="73"/>
    </row>
    <row r="68" spans="1:9" ht="12.75">
      <c r="A68" s="13" t="s">
        <v>22</v>
      </c>
      <c r="B68" s="73"/>
      <c r="C68" s="82"/>
      <c r="D68" s="82"/>
      <c r="E68" s="82"/>
      <c r="F68" s="82"/>
      <c r="G68" s="82"/>
      <c r="H68" s="73"/>
      <c r="I68" s="82"/>
    </row>
    <row r="69" spans="1:9" ht="12.75">
      <c r="A69" s="26"/>
      <c r="B69" s="73"/>
      <c r="C69" s="82"/>
      <c r="D69" s="82"/>
      <c r="E69" s="82"/>
      <c r="F69" s="82"/>
      <c r="G69" s="82"/>
      <c r="H69" s="73"/>
      <c r="I69" s="82"/>
    </row>
    <row r="70" spans="1:9" ht="12.75">
      <c r="A70" s="73"/>
      <c r="B70" s="73"/>
      <c r="C70" s="82"/>
      <c r="D70" s="82"/>
      <c r="E70" s="82"/>
      <c r="F70" s="82"/>
      <c r="G70" s="82"/>
      <c r="H70" s="73"/>
      <c r="I70" s="82"/>
    </row>
    <row r="71" spans="1:9" ht="12.75">
      <c r="A71" s="73"/>
      <c r="B71" s="73"/>
      <c r="C71" s="82"/>
      <c r="D71" s="82"/>
      <c r="E71" s="82"/>
      <c r="F71" s="82"/>
      <c r="G71" s="82"/>
      <c r="H71" s="73"/>
      <c r="I71" s="82"/>
    </row>
    <row r="72" spans="1:9" ht="12.75">
      <c r="A72" s="73"/>
      <c r="B72" s="73"/>
      <c r="C72" s="82"/>
      <c r="D72" s="82"/>
      <c r="E72" s="82"/>
      <c r="F72" s="82"/>
      <c r="G72" s="82"/>
      <c r="H72" s="73"/>
      <c r="I72" s="82"/>
    </row>
    <row r="73" spans="1:9" ht="12.75">
      <c r="A73" s="73"/>
      <c r="B73" s="73"/>
      <c r="C73" s="82"/>
      <c r="D73" s="82"/>
      <c r="E73" s="82"/>
      <c r="F73" s="82"/>
      <c r="G73" s="82"/>
      <c r="H73" s="73"/>
      <c r="I73" s="82"/>
    </row>
    <row r="74" spans="1:9" ht="12.75">
      <c r="A74" s="73"/>
      <c r="B74" s="73"/>
      <c r="C74" s="82"/>
      <c r="D74" s="82"/>
      <c r="E74" s="82"/>
      <c r="F74" s="82"/>
      <c r="G74" s="82"/>
      <c r="H74" s="73"/>
      <c r="I74" s="82"/>
    </row>
    <row r="75" spans="1:9" ht="2.25" customHeight="1">
      <c r="A75" s="73"/>
      <c r="B75" s="73"/>
      <c r="C75" s="82"/>
      <c r="D75" s="82"/>
      <c r="E75" s="82"/>
      <c r="F75" s="82"/>
      <c r="G75" s="82"/>
      <c r="H75" s="73"/>
      <c r="I75" s="82"/>
    </row>
    <row r="76" spans="1:9" ht="12.75">
      <c r="A76" s="73"/>
      <c r="B76" s="73"/>
      <c r="C76" s="82"/>
      <c r="D76" s="82"/>
      <c r="E76" s="83"/>
      <c r="F76" s="82"/>
      <c r="G76" s="82"/>
      <c r="H76" s="82"/>
      <c r="I76" s="82"/>
    </row>
    <row r="77" spans="1:9" ht="12.75">
      <c r="A77" s="73"/>
      <c r="B77" s="73"/>
      <c r="C77" s="82"/>
      <c r="D77" s="82"/>
      <c r="E77" s="84"/>
      <c r="F77" s="82"/>
      <c r="G77" s="82"/>
      <c r="H77" s="82"/>
      <c r="I77" s="82"/>
    </row>
    <row r="78" spans="1:9" ht="12.75">
      <c r="A78" s="73"/>
      <c r="B78" s="73"/>
      <c r="C78" s="82"/>
      <c r="D78" s="82"/>
      <c r="E78" s="84"/>
      <c r="F78" s="82"/>
      <c r="G78" s="82"/>
      <c r="H78" s="82"/>
      <c r="I78" s="84"/>
    </row>
    <row r="79" spans="1:9" ht="12.75">
      <c r="A79" s="73"/>
      <c r="B79" s="73"/>
      <c r="C79" s="82"/>
      <c r="D79" s="82"/>
      <c r="E79" s="84"/>
      <c r="F79" s="82"/>
      <c r="G79" s="82"/>
      <c r="H79" s="82"/>
      <c r="I79" s="84"/>
    </row>
    <row r="80" spans="1:9" ht="12.75">
      <c r="A80" s="73"/>
      <c r="B80" s="73"/>
      <c r="C80" s="82"/>
      <c r="D80" s="82"/>
      <c r="E80" s="84"/>
      <c r="F80" s="82"/>
      <c r="G80" s="82"/>
      <c r="H80" s="82"/>
      <c r="I80" s="84"/>
    </row>
    <row r="81" spans="1:9" ht="12.75">
      <c r="A81" s="73"/>
      <c r="B81" s="73"/>
      <c r="C81" s="73"/>
      <c r="D81" s="73"/>
      <c r="E81" s="73"/>
      <c r="F81" s="73"/>
      <c r="G81" s="73"/>
      <c r="H81" s="73"/>
      <c r="I81" s="73"/>
    </row>
    <row r="82" spans="1:9" ht="12.75">
      <c r="A82" s="73"/>
      <c r="B82" s="73"/>
      <c r="C82" s="73"/>
      <c r="D82" s="73"/>
      <c r="E82" s="73"/>
      <c r="F82" s="73"/>
      <c r="G82" s="73"/>
      <c r="H82" s="73"/>
      <c r="I82" s="73"/>
    </row>
    <row r="83" spans="3:9" ht="12.75">
      <c r="C83" s="29"/>
      <c r="E83" s="29"/>
      <c r="G83" s="29"/>
      <c r="I83" s="29"/>
    </row>
    <row r="84" spans="1:9" ht="12.75">
      <c r="A84" s="2"/>
      <c r="B84" s="2"/>
      <c r="C84" s="74"/>
      <c r="D84" s="2"/>
      <c r="E84" s="74"/>
      <c r="F84" s="2"/>
      <c r="G84" s="74"/>
      <c r="H84" s="2"/>
      <c r="I84" s="74"/>
    </row>
    <row r="85" spans="1:9" ht="12.75">
      <c r="A85" s="2"/>
      <c r="B85" s="2"/>
      <c r="C85" s="14"/>
      <c r="D85" s="2"/>
      <c r="E85" s="75"/>
      <c r="F85" s="2"/>
      <c r="G85" s="2"/>
      <c r="H85" s="2"/>
      <c r="I85" s="5"/>
    </row>
    <row r="86" spans="1:9" ht="12.75">
      <c r="A86" s="2"/>
      <c r="B86" s="2"/>
      <c r="C86" s="76"/>
      <c r="D86" s="77"/>
      <c r="E86" s="76"/>
      <c r="F86" s="77"/>
      <c r="G86" s="76"/>
      <c r="H86" s="77"/>
      <c r="I86" s="77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77"/>
      <c r="D88" s="2"/>
      <c r="E88" s="77"/>
      <c r="F88" s="2"/>
      <c r="G88" s="78"/>
      <c r="H88" s="2"/>
      <c r="I88" s="77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3:9" ht="12.75">
      <c r="C90" s="4"/>
      <c r="E90" s="11"/>
      <c r="G90" s="4"/>
      <c r="I90" s="11"/>
    </row>
    <row r="93" ht="12.75">
      <c r="A93" s="13"/>
    </row>
    <row r="96" ht="12.75">
      <c r="A96" s="13"/>
    </row>
  </sheetData>
  <sheetProtection/>
  <mergeCells count="2">
    <mergeCell ref="C11:E11"/>
    <mergeCell ref="G11:I11"/>
  </mergeCells>
  <printOptions/>
  <pageMargins left="0.7480314960629921" right="0.2362204724409449" top="0.8267716535433072" bottom="0.6692913385826772" header="0.5118110236220472" footer="0.5118110236220472"/>
  <pageSetup fitToHeight="1" fitToWidth="1" horizontalDpi="120" verticalDpi="120" orientation="portrait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2"/>
  <sheetViews>
    <sheetView zoomScalePageLayoutView="0" workbookViewId="0" topLeftCell="A29">
      <selection activeCell="C29" sqref="C29"/>
    </sheetView>
  </sheetViews>
  <sheetFormatPr defaultColWidth="9.140625" defaultRowHeight="12.75"/>
  <cols>
    <col min="6" max="6" width="11.8515625" style="0" customWidth="1"/>
    <col min="9" max="9" width="11.8515625" style="0" customWidth="1"/>
    <col min="12" max="12" width="10.00390625" style="0" bestFit="1" customWidth="1"/>
    <col min="13" max="14" width="10.00390625" style="0" customWidth="1"/>
  </cols>
  <sheetData>
    <row r="1" ht="12.75">
      <c r="A1" s="6" t="s">
        <v>3</v>
      </c>
    </row>
    <row r="3" ht="12.75">
      <c r="A3" s="9"/>
    </row>
    <row r="5" ht="12.75">
      <c r="A5" s="91" t="s">
        <v>172</v>
      </c>
    </row>
    <row r="7" ht="2.25" customHeight="1"/>
    <row r="8" spans="6:9" ht="12.75">
      <c r="F8" s="35" t="s">
        <v>174</v>
      </c>
      <c r="G8" s="3"/>
      <c r="H8" s="3"/>
      <c r="I8" s="35" t="s">
        <v>173</v>
      </c>
    </row>
    <row r="9" spans="6:9" ht="12.75">
      <c r="F9" s="34" t="s">
        <v>137</v>
      </c>
      <c r="G9" s="3"/>
      <c r="H9" s="3"/>
      <c r="I9" s="34" t="s">
        <v>25</v>
      </c>
    </row>
    <row r="10" spans="6:9" ht="12.75">
      <c r="F10" s="3"/>
      <c r="G10" s="3"/>
      <c r="H10" s="3"/>
      <c r="I10" s="34"/>
    </row>
    <row r="11" spans="6:9" ht="12.75">
      <c r="F11" s="35" t="s">
        <v>28</v>
      </c>
      <c r="I11" s="35" t="s">
        <v>28</v>
      </c>
    </row>
    <row r="12" ht="12.75">
      <c r="A12" s="9" t="s">
        <v>26</v>
      </c>
    </row>
    <row r="13" spans="1:9" ht="12.75">
      <c r="A13" s="13" t="s">
        <v>27</v>
      </c>
      <c r="E13" s="36"/>
      <c r="F13" s="7">
        <v>260114111</v>
      </c>
      <c r="I13" s="7">
        <v>262277555</v>
      </c>
    </row>
    <row r="14" spans="1:9" ht="12.75">
      <c r="A14" s="13" t="s">
        <v>29</v>
      </c>
      <c r="F14" s="7">
        <v>128824390</v>
      </c>
      <c r="I14" s="7">
        <v>125151721</v>
      </c>
    </row>
    <row r="15" spans="1:9" ht="12.75">
      <c r="A15" s="13" t="s">
        <v>30</v>
      </c>
      <c r="F15" s="7">
        <v>23772181</v>
      </c>
      <c r="I15" s="7">
        <v>23664851</v>
      </c>
    </row>
    <row r="16" spans="1:9" ht="2.25" customHeight="1">
      <c r="A16" s="13"/>
      <c r="F16" s="7"/>
      <c r="I16" s="7"/>
    </row>
    <row r="17" spans="1:9" ht="13.5" customHeight="1">
      <c r="A17" s="13" t="s">
        <v>109</v>
      </c>
      <c r="F17" s="24">
        <v>3704354</v>
      </c>
      <c r="I17" s="103">
        <v>1820900</v>
      </c>
    </row>
    <row r="18" spans="1:9" ht="12.75">
      <c r="A18" s="13" t="s">
        <v>31</v>
      </c>
      <c r="F18" s="7">
        <v>5794799</v>
      </c>
      <c r="I18" s="7">
        <v>5794799</v>
      </c>
    </row>
    <row r="19" spans="1:9" ht="12.75">
      <c r="A19" s="13"/>
      <c r="F19" s="7"/>
      <c r="I19" s="7"/>
    </row>
    <row r="20" spans="6:9" ht="2.25" customHeight="1">
      <c r="F20" s="12"/>
      <c r="I20" s="12"/>
    </row>
    <row r="21" spans="1:9" ht="12.75">
      <c r="A21" s="6" t="s">
        <v>32</v>
      </c>
      <c r="F21" s="7">
        <f>SUM(F13:F20)</f>
        <v>422209835</v>
      </c>
      <c r="I21" s="7">
        <f>SUM(I13:I20)</f>
        <v>418709826</v>
      </c>
    </row>
    <row r="22" spans="6:9" ht="12.75">
      <c r="F22" s="7"/>
      <c r="I22" s="7"/>
    </row>
    <row r="23" spans="1:9" ht="12.75">
      <c r="A23" s="13" t="s">
        <v>33</v>
      </c>
      <c r="F23" s="7">
        <v>5745637</v>
      </c>
      <c r="I23" s="7">
        <v>6326738</v>
      </c>
    </row>
    <row r="24" spans="1:9" ht="12.75" hidden="1">
      <c r="A24" s="91"/>
      <c r="F24" s="7"/>
      <c r="I24" s="7"/>
    </row>
    <row r="25" spans="1:9" ht="12.75">
      <c r="A25" s="13" t="s">
        <v>34</v>
      </c>
      <c r="F25" s="7">
        <v>25833233</v>
      </c>
      <c r="I25" s="7">
        <v>13415877</v>
      </c>
    </row>
    <row r="26" spans="6:9" ht="2.25" customHeight="1">
      <c r="F26" s="7"/>
      <c r="I26" s="7"/>
    </row>
    <row r="27" spans="1:9" ht="12.75">
      <c r="A27" s="13" t="s">
        <v>113</v>
      </c>
      <c r="F27" s="7">
        <v>711885</v>
      </c>
      <c r="I27" s="7">
        <v>854926</v>
      </c>
    </row>
    <row r="28" spans="1:9" ht="12.75">
      <c r="A28" s="13" t="s">
        <v>35</v>
      </c>
      <c r="F28" s="7">
        <v>1936507</v>
      </c>
      <c r="I28" s="7">
        <v>10430278</v>
      </c>
    </row>
    <row r="29" spans="6:9" ht="1.5" customHeight="1">
      <c r="F29" s="12"/>
      <c r="I29" s="12"/>
    </row>
    <row r="30" spans="1:9" ht="12.75">
      <c r="A30" s="6" t="s">
        <v>36</v>
      </c>
      <c r="F30" s="7">
        <f>SUM(F23:F29)</f>
        <v>34227262</v>
      </c>
      <c r="I30" s="7">
        <f>SUM(I23:I29)</f>
        <v>31027819</v>
      </c>
    </row>
    <row r="31" spans="1:9" ht="12.75">
      <c r="A31" t="s">
        <v>188</v>
      </c>
      <c r="F31" s="7">
        <v>13600000</v>
      </c>
      <c r="I31" s="7">
        <v>13600000</v>
      </c>
    </row>
    <row r="32" spans="6:9" ht="12.75" customHeight="1">
      <c r="F32" s="12"/>
      <c r="I32" s="12"/>
    </row>
    <row r="33" spans="1:9" ht="13.5" thickBot="1">
      <c r="A33" s="9" t="s">
        <v>37</v>
      </c>
      <c r="F33" s="85">
        <f>+F21+F30+F31</f>
        <v>470037097</v>
      </c>
      <c r="I33" s="85">
        <f>+I21+I30+I31</f>
        <v>463337645</v>
      </c>
    </row>
    <row r="34" spans="6:9" ht="12.75">
      <c r="F34" s="7"/>
      <c r="I34" s="7"/>
    </row>
    <row r="35" spans="6:9" ht="12.75">
      <c r="F35" s="7"/>
      <c r="I35" s="7"/>
    </row>
    <row r="36" spans="1:9" ht="12.75">
      <c r="A36" s="9" t="s">
        <v>38</v>
      </c>
      <c r="F36" s="7"/>
      <c r="I36" s="7"/>
    </row>
    <row r="37" spans="1:9" ht="12.75">
      <c r="A37" s="13" t="s">
        <v>39</v>
      </c>
      <c r="F37" s="7">
        <v>185477159</v>
      </c>
      <c r="I37" s="7">
        <v>185477159</v>
      </c>
    </row>
    <row r="38" spans="1:9" ht="12.75">
      <c r="A38" s="13" t="s">
        <v>114</v>
      </c>
      <c r="F38" s="7">
        <v>6634854</v>
      </c>
      <c r="I38" s="7">
        <v>6634854</v>
      </c>
    </row>
    <row r="39" spans="1:13" ht="12.75">
      <c r="A39" s="13" t="s">
        <v>40</v>
      </c>
      <c r="F39" s="7">
        <v>125680786</v>
      </c>
      <c r="I39" s="7">
        <v>134256051</v>
      </c>
      <c r="M39" s="7"/>
    </row>
    <row r="40" spans="1:9" ht="12" customHeight="1">
      <c r="A40" s="91" t="s">
        <v>189</v>
      </c>
      <c r="F40" s="12">
        <v>-69776</v>
      </c>
      <c r="I40" s="12">
        <v>-944</v>
      </c>
    </row>
    <row r="41" spans="1:9" ht="12.75">
      <c r="A41" s="9" t="s">
        <v>115</v>
      </c>
      <c r="F41" s="7">
        <f>SUM(F37:F40)</f>
        <v>317723023</v>
      </c>
      <c r="I41" s="7">
        <f>SUM(I37:I40)</f>
        <v>326367120</v>
      </c>
    </row>
    <row r="42" spans="1:9" ht="12.75">
      <c r="A42" s="9" t="s">
        <v>41</v>
      </c>
      <c r="F42" s="7"/>
      <c r="I42" s="7"/>
    </row>
    <row r="43" spans="1:9" ht="12.75">
      <c r="A43" s="91" t="s">
        <v>146</v>
      </c>
      <c r="F43" s="7">
        <v>-14641613</v>
      </c>
      <c r="I43" s="7">
        <v>-13764989</v>
      </c>
    </row>
    <row r="44" spans="6:9" ht="12.75">
      <c r="F44" s="12"/>
      <c r="I44" s="12"/>
    </row>
    <row r="45" spans="1:9" ht="12.75">
      <c r="A45" s="6" t="s">
        <v>42</v>
      </c>
      <c r="F45" s="7">
        <f>SUM(F41:F44)</f>
        <v>303081410</v>
      </c>
      <c r="I45" s="7">
        <f>SUM(I41:I44)</f>
        <v>312602131</v>
      </c>
    </row>
    <row r="46" spans="6:9" ht="12.75">
      <c r="F46" s="7"/>
      <c r="I46" s="7"/>
    </row>
    <row r="47" spans="6:9" ht="2.25" customHeight="1">
      <c r="F47" s="7"/>
      <c r="I47" s="7"/>
    </row>
    <row r="48" spans="1:9" ht="12.75">
      <c r="A48" s="9" t="s">
        <v>43</v>
      </c>
      <c r="F48" s="7"/>
      <c r="I48" s="7"/>
    </row>
    <row r="49" spans="1:9" ht="12.75">
      <c r="A49" s="13" t="s">
        <v>131</v>
      </c>
      <c r="F49" s="7">
        <v>18369912</v>
      </c>
      <c r="I49" s="7">
        <v>18434511</v>
      </c>
    </row>
    <row r="50" spans="1:9" ht="12.75">
      <c r="A50" s="13" t="s">
        <v>44</v>
      </c>
      <c r="F50" s="7">
        <v>6081758</v>
      </c>
      <c r="I50" s="7">
        <v>6449636</v>
      </c>
    </row>
    <row r="51" spans="1:9" ht="12.75">
      <c r="A51" s="13" t="s">
        <v>45</v>
      </c>
      <c r="F51" s="7">
        <v>12657323</v>
      </c>
      <c r="I51" s="7">
        <v>12650081</v>
      </c>
    </row>
    <row r="52" spans="1:9" ht="12.75">
      <c r="A52" s="13" t="s">
        <v>116</v>
      </c>
      <c r="F52" s="7">
        <v>760000</v>
      </c>
      <c r="I52" s="7">
        <v>760000</v>
      </c>
    </row>
    <row r="53" spans="1:9" ht="12.75">
      <c r="A53" s="91" t="s">
        <v>169</v>
      </c>
      <c r="F53" s="7">
        <v>16894750</v>
      </c>
      <c r="I53" s="7">
        <v>16647640</v>
      </c>
    </row>
    <row r="54" spans="6:9" ht="2.25" customHeight="1">
      <c r="F54" s="12"/>
      <c r="I54" s="12"/>
    </row>
    <row r="55" spans="1:9" ht="12.75">
      <c r="A55" s="6" t="s">
        <v>46</v>
      </c>
      <c r="F55" s="7">
        <f>SUM(F49:F54)</f>
        <v>54763743</v>
      </c>
      <c r="I55" s="7">
        <f>SUM(I49:I54)</f>
        <v>54941868</v>
      </c>
    </row>
    <row r="56" spans="6:9" ht="12.75">
      <c r="F56" s="7"/>
      <c r="I56" s="7"/>
    </row>
    <row r="57" spans="1:9" ht="12.75">
      <c r="A57" s="13" t="s">
        <v>132</v>
      </c>
      <c r="F57" s="7">
        <v>50370641</v>
      </c>
      <c r="I57" s="7">
        <v>40709266</v>
      </c>
    </row>
    <row r="58" spans="1:9" ht="12.75">
      <c r="A58" s="13" t="s">
        <v>47</v>
      </c>
      <c r="F58" s="7">
        <v>57837045</v>
      </c>
      <c r="I58" s="7">
        <v>50965557</v>
      </c>
    </row>
    <row r="59" spans="1:9" ht="12.75">
      <c r="A59" s="13" t="s">
        <v>44</v>
      </c>
      <c r="F59" s="7">
        <v>3657969</v>
      </c>
      <c r="I59" s="7">
        <v>3510503</v>
      </c>
    </row>
    <row r="60" spans="1:9" ht="12.75">
      <c r="A60" s="13" t="s">
        <v>53</v>
      </c>
      <c r="F60" s="7">
        <v>326289</v>
      </c>
      <c r="I60" s="7">
        <v>608320</v>
      </c>
    </row>
    <row r="61" spans="1:9" ht="12.75">
      <c r="A61" s="13" t="s">
        <v>108</v>
      </c>
      <c r="F61" s="24"/>
      <c r="I61" s="24"/>
    </row>
    <row r="62" spans="6:9" ht="13.5" customHeight="1">
      <c r="F62" s="12"/>
      <c r="I62" s="12"/>
    </row>
    <row r="63" spans="1:9" ht="12.75">
      <c r="A63" s="13" t="s">
        <v>48</v>
      </c>
      <c r="F63" s="7">
        <f>SUM(F57:F62)</f>
        <v>112191944</v>
      </c>
      <c r="I63" s="7">
        <f>SUM(I57:I62)</f>
        <v>95793646</v>
      </c>
    </row>
    <row r="64" spans="6:9" ht="12.75">
      <c r="F64" s="7"/>
      <c r="I64" s="7"/>
    </row>
    <row r="65" spans="1:9" ht="12.75">
      <c r="A65" s="13" t="s">
        <v>117</v>
      </c>
      <c r="F65" s="14">
        <f>F55+F63</f>
        <v>166955687</v>
      </c>
      <c r="G65" s="2"/>
      <c r="H65" s="2"/>
      <c r="I65" s="14">
        <f>I55+I63</f>
        <v>150735514</v>
      </c>
    </row>
    <row r="66" spans="1:9" ht="13.5" thickBot="1">
      <c r="A66" s="9"/>
      <c r="F66" s="80"/>
      <c r="I66" s="80"/>
    </row>
    <row r="67" spans="1:9" ht="13.5" customHeight="1" thickBot="1">
      <c r="A67" s="13" t="s">
        <v>49</v>
      </c>
      <c r="F67" s="85">
        <f>F45+F55+F63</f>
        <v>470037097</v>
      </c>
      <c r="I67" s="85">
        <f>I45+I55+I63</f>
        <v>463337645</v>
      </c>
    </row>
    <row r="68" spans="6:9" ht="12.75" customHeight="1">
      <c r="F68" s="7"/>
      <c r="I68" s="7"/>
    </row>
    <row r="69" spans="6:9" ht="2.25" customHeight="1">
      <c r="F69" s="7">
        <f>F33-F67</f>
        <v>0</v>
      </c>
      <c r="I69" s="7">
        <f>I33-I67</f>
        <v>0</v>
      </c>
    </row>
    <row r="70" spans="1:9" ht="12.75">
      <c r="A70" s="13" t="s">
        <v>50</v>
      </c>
      <c r="F70" s="37">
        <f>F41/F37*100</f>
        <v>171.30035024959597</v>
      </c>
      <c r="I70" s="37">
        <f>I41/I37*100</f>
        <v>175.96081466829023</v>
      </c>
    </row>
    <row r="71" spans="6:9" ht="13.5" customHeight="1">
      <c r="F71" s="7"/>
      <c r="I71" s="7"/>
    </row>
    <row r="72" ht="2.25" customHeight="1">
      <c r="F72" s="7"/>
    </row>
    <row r="73" spans="6:9" ht="0.75" customHeight="1">
      <c r="F73" s="7"/>
      <c r="I73" s="7"/>
    </row>
    <row r="74" ht="12.75">
      <c r="F74" s="7"/>
    </row>
    <row r="75" ht="1.5" customHeight="1"/>
    <row r="77" ht="12.75">
      <c r="A77" t="s">
        <v>51</v>
      </c>
    </row>
    <row r="78" ht="12.75">
      <c r="A78" s="91" t="s">
        <v>176</v>
      </c>
    </row>
    <row r="79" ht="12.75">
      <c r="A79" t="s">
        <v>52</v>
      </c>
    </row>
    <row r="82" spans="1:6" ht="12.75">
      <c r="A82" s="91"/>
      <c r="F82" s="7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2"/>
  <sheetViews>
    <sheetView tabSelected="1" zoomScalePageLayoutView="0" workbookViewId="0" topLeftCell="A1">
      <selection activeCell="F1" sqref="F1"/>
    </sheetView>
  </sheetViews>
  <sheetFormatPr defaultColWidth="9.140625" defaultRowHeight="12.75"/>
  <cols>
    <col min="1" max="1" width="14.57421875" style="0" customWidth="1"/>
    <col min="6" max="6" width="11.7109375" style="0" customWidth="1"/>
    <col min="7" max="7" width="11.28125" style="0" bestFit="1" customWidth="1"/>
    <col min="9" max="9" width="12.7109375" style="0" customWidth="1"/>
  </cols>
  <sheetData>
    <row r="1" ht="12.75">
      <c r="A1" s="6" t="s">
        <v>3</v>
      </c>
    </row>
    <row r="3" ht="12.75">
      <c r="A3" s="1"/>
    </row>
    <row r="4" ht="12.75">
      <c r="A4" s="6" t="s">
        <v>164</v>
      </c>
    </row>
    <row r="5" ht="12.75">
      <c r="A5" s="101" t="s">
        <v>178</v>
      </c>
    </row>
    <row r="7" spans="6:9" ht="12.75">
      <c r="F7" s="31">
        <v>42460</v>
      </c>
      <c r="I7" s="31">
        <v>42094</v>
      </c>
    </row>
    <row r="8" spans="6:9" ht="12.75">
      <c r="F8" s="35" t="s">
        <v>28</v>
      </c>
      <c r="I8" s="35" t="s">
        <v>28</v>
      </c>
    </row>
    <row r="9" ht="1.5" customHeight="1"/>
    <row r="10" ht="12.75">
      <c r="A10" s="9" t="s">
        <v>54</v>
      </c>
    </row>
    <row r="11" ht="12.75">
      <c r="A11" s="6"/>
    </row>
    <row r="12" spans="1:9" ht="12.75">
      <c r="A12" s="6" t="s">
        <v>55</v>
      </c>
      <c r="E12" s="36"/>
      <c r="F12" s="7">
        <v>-11032701</v>
      </c>
      <c r="I12" s="7">
        <v>-9729061</v>
      </c>
    </row>
    <row r="13" spans="6:9" ht="12.75">
      <c r="F13" s="7"/>
      <c r="I13" s="7"/>
    </row>
    <row r="14" spans="1:9" ht="12.75">
      <c r="A14" s="1" t="s">
        <v>56</v>
      </c>
      <c r="F14" s="7"/>
      <c r="I14" s="7"/>
    </row>
    <row r="15" spans="1:9" ht="12.75">
      <c r="A15" s="91"/>
      <c r="F15" s="7"/>
      <c r="I15" s="7"/>
    </row>
    <row r="16" spans="1:9" ht="12.75">
      <c r="A16" s="13" t="s">
        <v>138</v>
      </c>
      <c r="F16" s="7">
        <v>4860009</v>
      </c>
      <c r="I16" s="7">
        <v>4806974</v>
      </c>
    </row>
    <row r="17" spans="1:9" ht="12.75">
      <c r="A17" s="13" t="s">
        <v>19</v>
      </c>
      <c r="F17" s="7">
        <v>1117019</v>
      </c>
      <c r="I17" s="7">
        <v>699483</v>
      </c>
    </row>
    <row r="18" spans="1:9" ht="0.75" customHeight="1">
      <c r="A18" s="91"/>
      <c r="F18" s="103" t="s">
        <v>24</v>
      </c>
      <c r="I18" s="24"/>
    </row>
    <row r="19" spans="1:9" ht="12.75" customHeight="1">
      <c r="A19" s="13" t="s">
        <v>142</v>
      </c>
      <c r="F19" s="104" t="s">
        <v>24</v>
      </c>
      <c r="I19" s="108">
        <v>-102530</v>
      </c>
    </row>
    <row r="20" spans="1:9" ht="8.25" customHeight="1" hidden="1">
      <c r="A20" s="13"/>
      <c r="F20" s="7"/>
      <c r="I20" s="105"/>
    </row>
    <row r="21" spans="1:9" ht="2.25" customHeight="1" hidden="1">
      <c r="A21" s="13"/>
      <c r="F21" s="7"/>
      <c r="I21" s="105"/>
    </row>
    <row r="22" spans="6:9" ht="1.5" customHeight="1" hidden="1">
      <c r="F22" s="89"/>
      <c r="I22" s="106"/>
    </row>
    <row r="23" spans="1:9" ht="0.75" customHeight="1">
      <c r="A23" s="98"/>
      <c r="B23" s="2"/>
      <c r="C23" s="2"/>
      <c r="D23" s="2"/>
      <c r="E23" s="2"/>
      <c r="F23" s="104" t="s">
        <v>24</v>
      </c>
      <c r="G23" s="2"/>
      <c r="H23" s="2"/>
      <c r="I23" s="108"/>
    </row>
    <row r="24" spans="1:9" ht="13.5" customHeight="1">
      <c r="A24" s="91" t="s">
        <v>159</v>
      </c>
      <c r="F24" s="24">
        <v>-2427</v>
      </c>
      <c r="I24" s="103" t="s">
        <v>24</v>
      </c>
    </row>
    <row r="25" spans="1:9" ht="13.5" customHeight="1">
      <c r="A25" s="91"/>
      <c r="F25" s="107"/>
      <c r="I25" s="109"/>
    </row>
    <row r="26" spans="1:9" ht="12.75">
      <c r="A26" s="13" t="s">
        <v>118</v>
      </c>
      <c r="F26" s="7">
        <f>SUM(F12:F25)</f>
        <v>-5058100</v>
      </c>
      <c r="I26" s="7">
        <f>SUM(I12:I25)</f>
        <v>-4325134</v>
      </c>
    </row>
    <row r="27" spans="1:9" ht="12.75">
      <c r="A27" s="13"/>
      <c r="F27" s="7"/>
      <c r="I27" s="7"/>
    </row>
    <row r="28" spans="1:9" ht="12.75">
      <c r="A28" s="9" t="s">
        <v>57</v>
      </c>
      <c r="F28" s="7"/>
      <c r="I28" s="7"/>
    </row>
    <row r="29" spans="1:9" ht="12.75">
      <c r="A29" s="13" t="s">
        <v>119</v>
      </c>
      <c r="F29" s="7">
        <v>581101</v>
      </c>
      <c r="I29" s="7">
        <v>562168</v>
      </c>
    </row>
    <row r="30" spans="1:9" ht="12.75">
      <c r="A30" s="13" t="s">
        <v>120</v>
      </c>
      <c r="F30" s="7">
        <v>-12417356</v>
      </c>
      <c r="I30" s="7">
        <v>-806721</v>
      </c>
    </row>
    <row r="31" spans="1:9" ht="12.75" customHeight="1">
      <c r="A31" s="13" t="s">
        <v>121</v>
      </c>
      <c r="F31" s="7">
        <v>7118598</v>
      </c>
      <c r="I31" s="7">
        <v>3329073</v>
      </c>
    </row>
    <row r="32" spans="1:9" ht="12" customHeight="1">
      <c r="A32" s="6"/>
      <c r="F32" s="12"/>
      <c r="I32" s="12"/>
    </row>
    <row r="33" spans="1:9" ht="12.75" customHeight="1">
      <c r="A33" s="6" t="s">
        <v>122</v>
      </c>
      <c r="F33" s="7">
        <f>SUM(F26:F32)</f>
        <v>-9775757</v>
      </c>
      <c r="I33" s="7">
        <f>SUM(I26:I32)</f>
        <v>-1240614</v>
      </c>
    </row>
    <row r="34" spans="6:9" ht="12" customHeight="1">
      <c r="F34" s="7"/>
      <c r="I34" s="7"/>
    </row>
    <row r="35" spans="1:9" ht="12.75">
      <c r="A35" s="91" t="s">
        <v>162</v>
      </c>
      <c r="F35" s="7">
        <v>-434390</v>
      </c>
      <c r="I35" s="7">
        <v>-85996</v>
      </c>
    </row>
    <row r="36" spans="1:9" ht="12.75" customHeight="1">
      <c r="A36" s="91" t="s">
        <v>133</v>
      </c>
      <c r="F36" s="12">
        <v>-1117032</v>
      </c>
      <c r="G36" s="7"/>
      <c r="I36" s="12">
        <v>-652261</v>
      </c>
    </row>
    <row r="37" spans="1:9" ht="15.75" customHeight="1">
      <c r="A37" s="9" t="s">
        <v>123</v>
      </c>
      <c r="F37" s="7">
        <f>SUM(F32:F36)</f>
        <v>-11327179</v>
      </c>
      <c r="I37" s="7">
        <f>SUM(I33:I36)</f>
        <v>-1978871</v>
      </c>
    </row>
    <row r="38" spans="6:9" ht="2.25" customHeight="1">
      <c r="F38" s="7"/>
      <c r="I38" s="7"/>
    </row>
    <row r="39" spans="6:9" ht="1.5" customHeight="1">
      <c r="F39" s="7"/>
      <c r="I39" s="7"/>
    </row>
    <row r="40" spans="1:9" ht="12.75">
      <c r="A40" s="91"/>
      <c r="F40" s="7"/>
      <c r="I40" s="7"/>
    </row>
    <row r="41" spans="1:9" ht="2.25" customHeight="1">
      <c r="A41" s="13"/>
      <c r="F41" s="7"/>
      <c r="I41" s="7"/>
    </row>
    <row r="42" spans="1:9" ht="12.75">
      <c r="A42" s="9" t="s">
        <v>124</v>
      </c>
      <c r="F42" s="7"/>
      <c r="I42" s="7"/>
    </row>
    <row r="43" spans="1:9" ht="12.75">
      <c r="A43" s="13"/>
      <c r="F43" s="7"/>
      <c r="I43" s="7"/>
    </row>
    <row r="44" spans="1:9" ht="12" customHeight="1">
      <c r="A44" s="13" t="s">
        <v>58</v>
      </c>
      <c r="F44" s="7">
        <v>-866733</v>
      </c>
      <c r="I44" s="7">
        <v>-1891185</v>
      </c>
    </row>
    <row r="45" spans="1:9" ht="12" customHeight="1">
      <c r="A45" s="13" t="s">
        <v>59</v>
      </c>
      <c r="F45" s="7">
        <v>-239000</v>
      </c>
      <c r="I45" s="7">
        <v>-45735</v>
      </c>
    </row>
    <row r="46" spans="1:9" ht="12" customHeight="1">
      <c r="A46" s="13" t="s">
        <v>60</v>
      </c>
      <c r="F46" s="14">
        <v>-4688998</v>
      </c>
      <c r="I46" s="7">
        <v>-3934510</v>
      </c>
    </row>
    <row r="47" spans="1:9" ht="2.25" customHeight="1">
      <c r="A47" s="13"/>
      <c r="B47" s="2"/>
      <c r="C47" s="2"/>
      <c r="D47" s="2"/>
      <c r="E47" s="2"/>
      <c r="F47" s="14"/>
      <c r="G47" s="2"/>
      <c r="H47" s="2"/>
      <c r="I47" s="7"/>
    </row>
    <row r="48" spans="1:9" ht="12" customHeight="1" hidden="1">
      <c r="A48" s="91"/>
      <c r="F48" s="104" t="s">
        <v>24</v>
      </c>
      <c r="I48" s="14"/>
    </row>
    <row r="49" spans="1:9" ht="12" customHeight="1">
      <c r="A49" s="91" t="s">
        <v>139</v>
      </c>
      <c r="F49" s="104" t="s">
        <v>24</v>
      </c>
      <c r="I49" s="108">
        <v>102532</v>
      </c>
    </row>
    <row r="50" spans="1:9" ht="12.75">
      <c r="A50" s="91" t="s">
        <v>159</v>
      </c>
      <c r="F50" s="108">
        <v>2427</v>
      </c>
      <c r="I50" s="104" t="s">
        <v>24</v>
      </c>
    </row>
    <row r="51" spans="1:9" ht="12" customHeight="1">
      <c r="A51" s="91" t="s">
        <v>160</v>
      </c>
      <c r="F51" s="115">
        <v>-2427</v>
      </c>
      <c r="I51" s="112" t="s">
        <v>24</v>
      </c>
    </row>
    <row r="52" spans="1:9" ht="13.5" customHeight="1">
      <c r="A52" s="6" t="s">
        <v>125</v>
      </c>
      <c r="F52" s="7">
        <f>SUM(F44:F51)</f>
        <v>-5794731</v>
      </c>
      <c r="I52" s="7">
        <f>SUM(I41:I51)</f>
        <v>-5768898</v>
      </c>
    </row>
    <row r="53" spans="1:9" ht="12" customHeight="1">
      <c r="A53" s="13"/>
      <c r="F53" s="7"/>
      <c r="I53" s="7"/>
    </row>
    <row r="54" spans="1:9" ht="12.75" customHeight="1">
      <c r="A54" s="9" t="s">
        <v>61</v>
      </c>
      <c r="F54" s="7"/>
      <c r="I54" s="7"/>
    </row>
    <row r="55" spans="1:9" ht="13.5" customHeight="1">
      <c r="A55" s="13"/>
      <c r="F55" s="7"/>
      <c r="I55" s="7"/>
    </row>
    <row r="56" spans="1:9" ht="12.75" customHeight="1">
      <c r="A56" s="91" t="s">
        <v>189</v>
      </c>
      <c r="F56" s="7">
        <v>-68832</v>
      </c>
      <c r="I56" s="103" t="s">
        <v>24</v>
      </c>
    </row>
    <row r="57" spans="1:9" ht="13.5" customHeight="1">
      <c r="A57" s="13" t="s">
        <v>129</v>
      </c>
      <c r="F57" s="14">
        <v>-72102</v>
      </c>
      <c r="I57" s="14">
        <v>-73080</v>
      </c>
    </row>
    <row r="58" spans="1:9" ht="14.25" customHeight="1">
      <c r="A58" s="13" t="s">
        <v>128</v>
      </c>
      <c r="B58" s="2"/>
      <c r="C58" s="2"/>
      <c r="D58" s="2"/>
      <c r="E58" s="2"/>
      <c r="F58" s="14">
        <v>-902232</v>
      </c>
      <c r="G58" s="2"/>
      <c r="H58" s="2"/>
      <c r="I58" s="14">
        <v>-809693</v>
      </c>
    </row>
    <row r="59" spans="1:9" ht="12.75">
      <c r="A59" s="13" t="s">
        <v>140</v>
      </c>
      <c r="F59" s="103" t="s">
        <v>24</v>
      </c>
      <c r="I59" s="24">
        <v>-5564315</v>
      </c>
    </row>
    <row r="60" spans="1:9" ht="12" customHeight="1">
      <c r="A60" s="13" t="s">
        <v>141</v>
      </c>
      <c r="F60" s="14">
        <v>5240074</v>
      </c>
      <c r="I60" s="14">
        <v>3645221</v>
      </c>
    </row>
    <row r="61" spans="1:9" ht="12.75">
      <c r="A61" s="73"/>
      <c r="B61" s="2"/>
      <c r="C61" s="2"/>
      <c r="D61" s="2"/>
      <c r="E61" s="2"/>
      <c r="F61" s="14"/>
      <c r="G61" s="2"/>
      <c r="H61" s="2"/>
      <c r="I61" s="14"/>
    </row>
    <row r="62" spans="1:9" ht="12.75">
      <c r="A62" s="6" t="s">
        <v>62</v>
      </c>
      <c r="F62" s="81">
        <f>SUM(F55:F61)</f>
        <v>4196908</v>
      </c>
      <c r="I62" s="81">
        <f>SUM(I55:I61)</f>
        <v>-2801867</v>
      </c>
    </row>
    <row r="63" spans="1:9" ht="12.75">
      <c r="A63" s="13"/>
      <c r="F63" s="7"/>
      <c r="I63" s="7"/>
    </row>
    <row r="64" spans="1:9" ht="12.75">
      <c r="A64" s="13" t="s">
        <v>63</v>
      </c>
      <c r="F64" s="7">
        <f>F37+F52+F62</f>
        <v>-12925002</v>
      </c>
      <c r="I64" s="7">
        <f>I37+I52+I62</f>
        <v>-10549636</v>
      </c>
    </row>
    <row r="65" spans="1:9" ht="12.75">
      <c r="A65" s="73"/>
      <c r="B65" s="2"/>
      <c r="C65" s="2"/>
      <c r="D65" s="2"/>
      <c r="E65" s="2"/>
      <c r="F65" s="14"/>
      <c r="G65" s="2"/>
      <c r="H65" s="2"/>
      <c r="I65" s="14"/>
    </row>
    <row r="66" spans="1:9" ht="12.75">
      <c r="A66" s="13" t="s">
        <v>65</v>
      </c>
      <c r="F66" s="7">
        <v>-30342809</v>
      </c>
      <c r="I66" s="7">
        <v>-9684721</v>
      </c>
    </row>
    <row r="67" spans="6:9" ht="12.75">
      <c r="F67" s="39"/>
      <c r="I67" s="39"/>
    </row>
    <row r="68" spans="1:12" ht="12.75">
      <c r="A68" s="13" t="s">
        <v>64</v>
      </c>
      <c r="F68" s="27">
        <f>SUM(F64:F67)</f>
        <v>-43267811</v>
      </c>
      <c r="G68" s="2"/>
      <c r="H68" s="2"/>
      <c r="I68" s="27">
        <f>SUM(I64:I67)</f>
        <v>-20234357</v>
      </c>
      <c r="L68" s="7"/>
    </row>
    <row r="69" ht="12.75">
      <c r="A69" s="13"/>
    </row>
    <row r="70" spans="1:8" ht="12.75">
      <c r="A70" s="13"/>
      <c r="F70" s="7"/>
      <c r="H70" s="7"/>
    </row>
    <row r="71" ht="12.75">
      <c r="A71" s="1" t="s">
        <v>35</v>
      </c>
    </row>
    <row r="72" ht="2.25" customHeight="1">
      <c r="A72" s="13"/>
    </row>
    <row r="73" ht="12.75">
      <c r="A73" s="13" t="s">
        <v>126</v>
      </c>
    </row>
    <row r="74" spans="1:9" ht="12.75">
      <c r="A74" s="13" t="s">
        <v>127</v>
      </c>
      <c r="F74" s="7">
        <v>1605186</v>
      </c>
      <c r="I74" s="7">
        <v>1617826</v>
      </c>
    </row>
    <row r="75" spans="1:9" ht="12.75">
      <c r="A75" s="91" t="s">
        <v>187</v>
      </c>
      <c r="F75" s="12">
        <v>-44872997</v>
      </c>
      <c r="G75" s="2"/>
      <c r="H75" s="2"/>
      <c r="I75" s="12">
        <v>-21852183</v>
      </c>
    </row>
    <row r="76" spans="6:9" ht="12.75">
      <c r="F76" s="27">
        <f>SUM(F74:F75)</f>
        <v>-43267811</v>
      </c>
      <c r="G76" s="14"/>
      <c r="H76" s="2"/>
      <c r="I76" s="27">
        <f>SUM(I74:I75)</f>
        <v>-20234357</v>
      </c>
    </row>
    <row r="77" spans="6:8" ht="12.75">
      <c r="F77" s="7"/>
      <c r="H77" s="7"/>
    </row>
    <row r="78" ht="12.75">
      <c r="A78" s="13" t="s">
        <v>66</v>
      </c>
    </row>
    <row r="79" ht="12.75">
      <c r="A79" s="91" t="s">
        <v>177</v>
      </c>
    </row>
    <row r="80" ht="12.75">
      <c r="A80" s="13" t="s">
        <v>67</v>
      </c>
    </row>
    <row r="81" spans="1:6" ht="12.75">
      <c r="A81" s="6"/>
      <c r="F81" s="7"/>
    </row>
    <row r="82" ht="12.75">
      <c r="F82" s="7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K5" sqref="K5"/>
    </sheetView>
  </sheetViews>
  <sheetFormatPr defaultColWidth="9.140625" defaultRowHeight="12.75"/>
  <cols>
    <col min="4" max="4" width="12.28125" style="0" customWidth="1"/>
    <col min="5" max="5" width="0.2890625" style="0" customWidth="1"/>
    <col min="6" max="7" width="12.8515625" style="0" bestFit="1" customWidth="1"/>
    <col min="8" max="8" width="0.2890625" style="0" customWidth="1"/>
    <col min="9" max="9" width="11.7109375" style="0" customWidth="1"/>
    <col min="10" max="10" width="10.421875" style="0" customWidth="1"/>
    <col min="11" max="11" width="12.28125" style="0" bestFit="1" customWidth="1"/>
    <col min="12" max="12" width="0.5625" style="0" customWidth="1"/>
    <col min="13" max="13" width="14.421875" style="0" customWidth="1"/>
    <col min="14" max="14" width="0.42578125" style="0" customWidth="1"/>
    <col min="15" max="15" width="12.00390625" style="0" customWidth="1"/>
  </cols>
  <sheetData>
    <row r="1" ht="12.75">
      <c r="A1" s="6" t="s">
        <v>107</v>
      </c>
    </row>
    <row r="3" ht="12.75">
      <c r="A3" s="9"/>
    </row>
    <row r="5" ht="12.75">
      <c r="A5" s="6" t="s">
        <v>179</v>
      </c>
    </row>
    <row r="6" ht="12.75">
      <c r="A6" s="6"/>
    </row>
    <row r="8" spans="4:15" ht="12.75">
      <c r="D8" s="40" t="s">
        <v>68</v>
      </c>
      <c r="E8" s="40"/>
      <c r="F8" s="40" t="s">
        <v>70</v>
      </c>
      <c r="G8" s="40" t="s">
        <v>69</v>
      </c>
      <c r="H8" s="40"/>
      <c r="I8" s="40" t="s">
        <v>72</v>
      </c>
      <c r="J8" s="40" t="s">
        <v>182</v>
      </c>
      <c r="K8" s="40" t="s">
        <v>74</v>
      </c>
      <c r="L8" s="40"/>
      <c r="M8" s="40" t="s">
        <v>148</v>
      </c>
      <c r="N8" s="40"/>
      <c r="O8" s="40" t="s">
        <v>74</v>
      </c>
    </row>
    <row r="9" spans="4:15" ht="12.75">
      <c r="D9" s="40" t="s">
        <v>69</v>
      </c>
      <c r="E9" s="40"/>
      <c r="F9" s="40" t="s">
        <v>71</v>
      </c>
      <c r="G9" s="40" t="s">
        <v>40</v>
      </c>
      <c r="H9" s="40"/>
      <c r="I9" s="40" t="s">
        <v>73</v>
      </c>
      <c r="J9" s="40" t="s">
        <v>183</v>
      </c>
      <c r="K9" s="40"/>
      <c r="L9" s="40"/>
      <c r="M9" s="40" t="s">
        <v>75</v>
      </c>
      <c r="N9" s="40"/>
      <c r="O9" s="40" t="s">
        <v>38</v>
      </c>
    </row>
    <row r="10" spans="4:15" ht="12.75">
      <c r="D10" s="40" t="s">
        <v>28</v>
      </c>
      <c r="E10" s="40"/>
      <c r="F10" s="40" t="s">
        <v>28</v>
      </c>
      <c r="G10" s="40" t="s">
        <v>28</v>
      </c>
      <c r="H10" s="40"/>
      <c r="I10" s="40" t="s">
        <v>28</v>
      </c>
      <c r="J10" s="40" t="s">
        <v>28</v>
      </c>
      <c r="K10" s="40" t="s">
        <v>28</v>
      </c>
      <c r="L10" s="40"/>
      <c r="M10" s="40" t="s">
        <v>28</v>
      </c>
      <c r="N10" s="40"/>
      <c r="O10" s="40" t="s">
        <v>28</v>
      </c>
    </row>
    <row r="12" spans="1:15" ht="12.75">
      <c r="A12" s="9" t="s">
        <v>180</v>
      </c>
      <c r="D12" s="18">
        <v>185477159</v>
      </c>
      <c r="E12" s="18"/>
      <c r="F12" s="18">
        <v>6634854</v>
      </c>
      <c r="G12" s="18">
        <v>6268000</v>
      </c>
      <c r="H12" s="18"/>
      <c r="I12" s="18">
        <v>127988051</v>
      </c>
      <c r="J12" s="18">
        <v>-944</v>
      </c>
      <c r="K12" s="18">
        <f>SUM(D12:J12)</f>
        <v>326367120</v>
      </c>
      <c r="L12" s="7"/>
      <c r="M12" s="7">
        <v>-13764989</v>
      </c>
      <c r="N12" s="7"/>
      <c r="O12" s="7">
        <f>SUM(K12:N12)</f>
        <v>312602131</v>
      </c>
    </row>
    <row r="13" spans="4:15" ht="12.75"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5" ht="12.75">
      <c r="A14" s="91" t="s">
        <v>149</v>
      </c>
      <c r="D14" s="7"/>
      <c r="E14" s="7"/>
      <c r="F14" s="7"/>
      <c r="G14" s="7"/>
      <c r="H14" s="7"/>
      <c r="I14" s="7">
        <v>-8575265</v>
      </c>
      <c r="J14" s="7"/>
      <c r="K14" s="7">
        <f>SUM(I14:J14)</f>
        <v>-8575265</v>
      </c>
      <c r="L14" s="7"/>
      <c r="M14" s="7">
        <v>-876624</v>
      </c>
      <c r="N14" s="7"/>
      <c r="O14" s="7">
        <f>SUM(K14:N14)</f>
        <v>-9451889</v>
      </c>
    </row>
    <row r="15" spans="1:15" ht="12.75">
      <c r="A15" s="91" t="s">
        <v>150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 ht="12.75">
      <c r="A16" s="91" t="s">
        <v>189</v>
      </c>
      <c r="D16" s="7"/>
      <c r="E16" s="7"/>
      <c r="F16" s="7"/>
      <c r="G16" s="7"/>
      <c r="H16" s="7"/>
      <c r="I16" s="7"/>
      <c r="J16" s="7">
        <v>-68832</v>
      </c>
      <c r="K16" s="7"/>
      <c r="L16" s="7"/>
      <c r="M16" s="7"/>
      <c r="N16" s="7"/>
      <c r="O16" s="7"/>
    </row>
    <row r="17" spans="4:15" ht="12.75">
      <c r="D17" s="12"/>
      <c r="E17" s="7"/>
      <c r="F17" s="12"/>
      <c r="G17" s="12"/>
      <c r="H17" s="7"/>
      <c r="I17" s="12"/>
      <c r="J17" s="12"/>
      <c r="K17" s="12"/>
      <c r="L17" s="7"/>
      <c r="M17" s="12"/>
      <c r="N17" s="7"/>
      <c r="O17" s="12"/>
    </row>
    <row r="18" spans="1:15" ht="13.5" thickBot="1">
      <c r="A18" s="6" t="s">
        <v>181</v>
      </c>
      <c r="D18" s="38">
        <f>SUM(D12:D17)</f>
        <v>185477159</v>
      </c>
      <c r="E18" s="7"/>
      <c r="F18" s="38">
        <f>SUM(F12:F17)</f>
        <v>6634854</v>
      </c>
      <c r="G18" s="38">
        <f>SUM(G12:G17)</f>
        <v>6268000</v>
      </c>
      <c r="H18" s="7"/>
      <c r="I18" s="38">
        <f>SUM(I12:I17)</f>
        <v>119412786</v>
      </c>
      <c r="J18" s="38">
        <f>SUM(J12:J17)</f>
        <v>-69776</v>
      </c>
      <c r="K18" s="38">
        <f>SUM(D18:J18)</f>
        <v>317723023</v>
      </c>
      <c r="L18" s="7"/>
      <c r="M18" s="38">
        <f>SUM(M12:M17)</f>
        <v>-14641613</v>
      </c>
      <c r="N18" s="7"/>
      <c r="O18" s="38">
        <f>SUM(K18:N18)</f>
        <v>303081410</v>
      </c>
    </row>
    <row r="20" ht="12.75">
      <c r="O20" s="7"/>
    </row>
    <row r="21" ht="1.5" customHeight="1"/>
    <row r="22" ht="2.25" customHeight="1">
      <c r="A22" s="1"/>
    </row>
    <row r="24" spans="1:15" ht="12.75">
      <c r="A24" s="9" t="s">
        <v>167</v>
      </c>
      <c r="D24" s="7">
        <v>185477159</v>
      </c>
      <c r="E24" s="7"/>
      <c r="F24" s="7">
        <v>6634854</v>
      </c>
      <c r="G24" s="7">
        <v>6268000</v>
      </c>
      <c r="H24" s="7"/>
      <c r="I24" s="18">
        <v>142049601</v>
      </c>
      <c r="J24" s="7"/>
      <c r="K24" s="7">
        <f>SUM(D24:J24)</f>
        <v>340429614</v>
      </c>
      <c r="L24" s="7"/>
      <c r="M24" s="7">
        <v>-8164495</v>
      </c>
      <c r="N24" s="7"/>
      <c r="O24" s="7">
        <f>SUM(K24:N24)</f>
        <v>332265119</v>
      </c>
    </row>
    <row r="25" spans="1:15" ht="12.75">
      <c r="A25" s="91" t="s">
        <v>163</v>
      </c>
      <c r="D25" s="7"/>
      <c r="E25" s="7"/>
      <c r="F25" s="7"/>
      <c r="G25" s="7"/>
      <c r="H25" s="7"/>
      <c r="I25" s="7">
        <v>-8167638</v>
      </c>
      <c r="J25" s="7"/>
      <c r="K25" s="7">
        <f>SUM(I25:J25)</f>
        <v>-8167638</v>
      </c>
      <c r="L25" s="7"/>
      <c r="M25" s="7">
        <v>-602553</v>
      </c>
      <c r="N25" s="7"/>
      <c r="O25" s="7">
        <f>SUM(K25:N25)</f>
        <v>-8770191</v>
      </c>
    </row>
    <row r="26" spans="1:15" ht="12.75">
      <c r="A26" s="91" t="s">
        <v>150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ht="12.75">
      <c r="A27" s="91" t="s">
        <v>157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</row>
    <row r="28" spans="1:15" ht="13.5" thickBot="1">
      <c r="A28" s="13"/>
      <c r="D28" s="80"/>
      <c r="E28" s="7"/>
      <c r="F28" s="80"/>
      <c r="G28" s="80"/>
      <c r="H28" s="7"/>
      <c r="I28" s="80"/>
      <c r="J28" s="80"/>
      <c r="K28" s="80"/>
      <c r="L28" s="7"/>
      <c r="M28" s="80"/>
      <c r="N28" s="7"/>
      <c r="O28" s="80"/>
    </row>
    <row r="29" spans="1:15" ht="13.5" thickBot="1">
      <c r="A29" s="6" t="s">
        <v>168</v>
      </c>
      <c r="D29" s="38">
        <f>SUM(D24:D28)</f>
        <v>185477159</v>
      </c>
      <c r="E29" s="7"/>
      <c r="F29" s="38">
        <f>SUM(F24:F28)</f>
        <v>6634854</v>
      </c>
      <c r="G29" s="38">
        <f>SUM(G24:G28)</f>
        <v>6268000</v>
      </c>
      <c r="H29" s="7"/>
      <c r="I29" s="38">
        <f>SUM(I24:I28)</f>
        <v>133881963</v>
      </c>
      <c r="J29" s="113"/>
      <c r="K29" s="38">
        <f>SUM(D29:J29)</f>
        <v>332261976</v>
      </c>
      <c r="L29" s="7"/>
      <c r="M29" s="38">
        <f>SUM(M24:M28)</f>
        <v>-8767048</v>
      </c>
      <c r="N29" s="7"/>
      <c r="O29" s="38">
        <f>SUM(O24:O28)</f>
        <v>323494928</v>
      </c>
    </row>
    <row r="31" ht="12.75">
      <c r="A31" s="13" t="s">
        <v>76</v>
      </c>
    </row>
    <row r="32" ht="12.75">
      <c r="A32" s="91" t="s">
        <v>184</v>
      </c>
    </row>
    <row r="34" ht="12.75">
      <c r="A34" s="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59"/>
  <sheetViews>
    <sheetView zoomScalePageLayoutView="0" workbookViewId="0" topLeftCell="A26">
      <selection activeCell="I53" sqref="I53"/>
    </sheetView>
  </sheetViews>
  <sheetFormatPr defaultColWidth="9.140625" defaultRowHeight="12.75"/>
  <cols>
    <col min="1" max="1" width="4.7109375" style="0" customWidth="1"/>
    <col min="4" max="4" width="12.28125" style="0" customWidth="1"/>
    <col min="5" max="5" width="12.140625" style="0" customWidth="1"/>
    <col min="6" max="6" width="17.00390625" style="0" customWidth="1"/>
    <col min="7" max="7" width="4.7109375" style="0" customWidth="1"/>
    <col min="8" max="8" width="12.57421875" style="0" customWidth="1"/>
    <col min="9" max="9" width="16.8515625" style="0" customWidth="1"/>
  </cols>
  <sheetData>
    <row r="2" ht="12.75">
      <c r="A2" s="6" t="s">
        <v>77</v>
      </c>
    </row>
    <row r="3" ht="12.75">
      <c r="A3" t="s">
        <v>143</v>
      </c>
    </row>
    <row r="5" spans="5:9" ht="12.75">
      <c r="E5" s="57" t="s">
        <v>78</v>
      </c>
      <c r="F5" s="58" t="s">
        <v>79</v>
      </c>
      <c r="G5" s="6"/>
      <c r="H5" s="57" t="s">
        <v>80</v>
      </c>
      <c r="I5" s="58" t="s">
        <v>79</v>
      </c>
    </row>
    <row r="6" spans="5:9" ht="12.75">
      <c r="E6" s="33" t="s">
        <v>81</v>
      </c>
      <c r="F6" s="33" t="s">
        <v>83</v>
      </c>
      <c r="G6" s="6"/>
      <c r="H6" s="33" t="s">
        <v>85</v>
      </c>
      <c r="I6" s="33" t="s">
        <v>83</v>
      </c>
    </row>
    <row r="7" spans="5:9" ht="12.75">
      <c r="E7" s="33" t="s">
        <v>82</v>
      </c>
      <c r="F7" s="33" t="s">
        <v>82</v>
      </c>
      <c r="G7" s="6"/>
      <c r="H7" s="33" t="s">
        <v>82</v>
      </c>
      <c r="I7" s="33" t="s">
        <v>82</v>
      </c>
    </row>
    <row r="8" spans="5:9" ht="12.75">
      <c r="E8" s="33" t="s">
        <v>79</v>
      </c>
      <c r="F8" s="33" t="s">
        <v>84</v>
      </c>
      <c r="G8" s="6"/>
      <c r="H8" s="33" t="s">
        <v>86</v>
      </c>
      <c r="I8" s="33" t="s">
        <v>84</v>
      </c>
    </row>
    <row r="9" spans="5:9" ht="12.75">
      <c r="E9" s="33"/>
      <c r="F9" s="33" t="s">
        <v>79</v>
      </c>
      <c r="G9" s="6"/>
      <c r="H9" s="33"/>
      <c r="I9" s="33" t="s">
        <v>87</v>
      </c>
    </row>
    <row r="10" spans="5:9" ht="1.5" customHeight="1">
      <c r="E10" s="6"/>
      <c r="F10" s="6"/>
      <c r="G10" s="6"/>
      <c r="H10" s="6"/>
      <c r="I10" s="6"/>
    </row>
    <row r="11" spans="5:9" ht="12.75">
      <c r="E11" s="59">
        <v>42460</v>
      </c>
      <c r="F11" s="59">
        <v>42094</v>
      </c>
      <c r="G11" s="33"/>
      <c r="H11" s="60">
        <v>42460</v>
      </c>
      <c r="I11" s="60">
        <v>42094</v>
      </c>
    </row>
    <row r="12" spans="5:9" ht="1.5" customHeight="1">
      <c r="E12" s="6"/>
      <c r="F12" s="6"/>
      <c r="G12" s="6"/>
      <c r="H12" s="6"/>
      <c r="I12" s="6"/>
    </row>
    <row r="13" spans="5:9" ht="12.75">
      <c r="E13" s="33" t="s">
        <v>88</v>
      </c>
      <c r="F13" s="33" t="s">
        <v>88</v>
      </c>
      <c r="G13" s="33"/>
      <c r="H13" s="33" t="s">
        <v>88</v>
      </c>
      <c r="I13" s="33" t="s">
        <v>88</v>
      </c>
    </row>
    <row r="14" ht="0.75" customHeight="1"/>
    <row r="15" spans="1:9" ht="12.75">
      <c r="A15">
        <v>1</v>
      </c>
      <c r="B15" s="42" t="s">
        <v>0</v>
      </c>
      <c r="C15" s="43"/>
      <c r="D15" s="44"/>
      <c r="E15" s="66">
        <v>43212</v>
      </c>
      <c r="F15" s="66">
        <v>41430</v>
      </c>
      <c r="G15" s="66"/>
      <c r="H15" s="66">
        <v>43212</v>
      </c>
      <c r="I15" s="66">
        <v>41430</v>
      </c>
    </row>
    <row r="16" spans="1:9" ht="12.75">
      <c r="A16">
        <v>2</v>
      </c>
      <c r="B16" s="42" t="s">
        <v>89</v>
      </c>
      <c r="C16" s="43"/>
      <c r="D16" s="44"/>
      <c r="E16" s="66">
        <v>-11033</v>
      </c>
      <c r="F16" s="66">
        <v>-9729</v>
      </c>
      <c r="G16" s="66"/>
      <c r="H16" s="66">
        <v>-11033</v>
      </c>
      <c r="I16" s="66">
        <v>-9729</v>
      </c>
    </row>
    <row r="17" spans="1:9" ht="12.75">
      <c r="A17">
        <v>3</v>
      </c>
      <c r="B17" s="42" t="s">
        <v>90</v>
      </c>
      <c r="C17" s="43"/>
      <c r="D17" s="44"/>
      <c r="E17" s="66">
        <v>-9452</v>
      </c>
      <c r="F17" s="66">
        <v>-8770</v>
      </c>
      <c r="G17" s="66"/>
      <c r="H17" s="66">
        <v>-9452</v>
      </c>
      <c r="I17" s="66">
        <v>-8770</v>
      </c>
    </row>
    <row r="18" spans="1:9" ht="12.75">
      <c r="A18">
        <v>4</v>
      </c>
      <c r="B18" s="45" t="s">
        <v>91</v>
      </c>
      <c r="C18" s="46"/>
      <c r="D18" s="47"/>
      <c r="E18" s="66"/>
      <c r="F18" s="66"/>
      <c r="G18" s="66"/>
      <c r="H18" s="66"/>
      <c r="I18" s="66"/>
    </row>
    <row r="19" spans="2:9" ht="12.75">
      <c r="B19" s="48" t="s">
        <v>92</v>
      </c>
      <c r="C19" s="39"/>
      <c r="D19" s="49"/>
      <c r="E19" s="66">
        <v>-8573</v>
      </c>
      <c r="F19" s="66">
        <v>-8168</v>
      </c>
      <c r="G19" s="66"/>
      <c r="H19" s="66">
        <v>-8575</v>
      </c>
      <c r="I19" s="66">
        <v>-8168</v>
      </c>
    </row>
    <row r="20" spans="5:9" ht="1.5" customHeight="1">
      <c r="E20" s="41"/>
      <c r="F20" s="41"/>
      <c r="G20" s="41"/>
      <c r="H20" s="41"/>
      <c r="I20" s="41"/>
    </row>
    <row r="21" spans="1:9" ht="12.75">
      <c r="A21">
        <v>5</v>
      </c>
      <c r="B21" s="52" t="s">
        <v>93</v>
      </c>
      <c r="C21" s="41"/>
      <c r="D21" s="41"/>
      <c r="E21" s="71">
        <v>-4.63</v>
      </c>
      <c r="F21" s="71">
        <v>-4.4</v>
      </c>
      <c r="G21" s="41"/>
      <c r="H21" s="71">
        <v>-4.63</v>
      </c>
      <c r="I21" s="71">
        <v>-4.4</v>
      </c>
    </row>
    <row r="22" spans="2:9" ht="1.5" customHeight="1">
      <c r="B22" s="41"/>
      <c r="C22" s="41"/>
      <c r="D22" s="41"/>
      <c r="E22" s="41"/>
      <c r="F22" s="41"/>
      <c r="G22" s="41"/>
      <c r="H22" s="41"/>
      <c r="I22" s="41"/>
    </row>
    <row r="23" spans="1:9" ht="12.75">
      <c r="A23">
        <v>6</v>
      </c>
      <c r="B23" s="52" t="s">
        <v>144</v>
      </c>
      <c r="C23" s="41"/>
      <c r="D23" s="41"/>
      <c r="E23" s="65"/>
      <c r="F23" s="65"/>
      <c r="G23" s="69"/>
      <c r="H23" s="65"/>
      <c r="I23" s="65"/>
    </row>
    <row r="24" spans="2:9" ht="12.75">
      <c r="B24" s="41" t="s">
        <v>145</v>
      </c>
      <c r="C24" s="41"/>
      <c r="D24" s="41"/>
      <c r="E24" s="111" t="s">
        <v>24</v>
      </c>
      <c r="F24" s="65" t="s">
        <v>24</v>
      </c>
      <c r="G24" s="41"/>
      <c r="H24" s="111" t="s">
        <v>24</v>
      </c>
      <c r="I24" s="65" t="s">
        <v>24</v>
      </c>
    </row>
    <row r="26" spans="5:8" ht="12.75">
      <c r="E26" s="33" t="s">
        <v>94</v>
      </c>
      <c r="H26" s="33" t="s">
        <v>94</v>
      </c>
    </row>
    <row r="27" spans="5:8" ht="12.75">
      <c r="E27" s="33" t="s">
        <v>95</v>
      </c>
      <c r="H27" s="33" t="s">
        <v>97</v>
      </c>
    </row>
    <row r="28" spans="5:8" ht="12.75">
      <c r="E28" s="33" t="s">
        <v>96</v>
      </c>
      <c r="H28" s="33" t="s">
        <v>98</v>
      </c>
    </row>
    <row r="29" spans="5:8" ht="12.75">
      <c r="E29" s="100">
        <v>42460</v>
      </c>
      <c r="H29" s="100" t="s">
        <v>186</v>
      </c>
    </row>
    <row r="30" spans="5:8" ht="12.75">
      <c r="E30" s="56" t="s">
        <v>28</v>
      </c>
      <c r="H30" s="56" t="s">
        <v>28</v>
      </c>
    </row>
    <row r="32" spans="1:8" ht="12.75">
      <c r="A32">
        <v>7</v>
      </c>
      <c r="B32" s="45" t="s">
        <v>99</v>
      </c>
      <c r="C32" s="46"/>
      <c r="D32" s="47"/>
      <c r="E32" s="53"/>
      <c r="F32" s="54"/>
      <c r="G32" s="46"/>
      <c r="H32" s="47"/>
    </row>
    <row r="33" spans="2:8" ht="12.75">
      <c r="B33" s="48" t="s">
        <v>100</v>
      </c>
      <c r="C33" s="39"/>
      <c r="D33" s="49"/>
      <c r="E33" s="72">
        <v>1.71</v>
      </c>
      <c r="F33" s="55"/>
      <c r="G33" s="39"/>
      <c r="H33" s="99">
        <v>1.79</v>
      </c>
    </row>
    <row r="35" ht="12.75">
      <c r="B35" s="13" t="s">
        <v>101</v>
      </c>
    </row>
    <row r="36" ht="12.75">
      <c r="B36" s="61" t="s">
        <v>102</v>
      </c>
    </row>
    <row r="39" ht="12.75">
      <c r="A39" s="6" t="s">
        <v>103</v>
      </c>
    </row>
    <row r="41" spans="5:9" ht="12.75">
      <c r="E41" s="57" t="s">
        <v>78</v>
      </c>
      <c r="F41" s="58" t="s">
        <v>79</v>
      </c>
      <c r="G41" s="6"/>
      <c r="H41" s="57" t="s">
        <v>80</v>
      </c>
      <c r="I41" s="58" t="s">
        <v>79</v>
      </c>
    </row>
    <row r="42" spans="5:9" ht="12.75">
      <c r="E42" s="33" t="s">
        <v>81</v>
      </c>
      <c r="F42" s="33" t="s">
        <v>83</v>
      </c>
      <c r="G42" s="6"/>
      <c r="H42" s="33" t="s">
        <v>85</v>
      </c>
      <c r="I42" s="33" t="s">
        <v>83</v>
      </c>
    </row>
    <row r="43" spans="5:9" ht="12.75">
      <c r="E43" s="33" t="s">
        <v>82</v>
      </c>
      <c r="F43" s="33" t="s">
        <v>82</v>
      </c>
      <c r="G43" s="6"/>
      <c r="H43" s="33" t="s">
        <v>82</v>
      </c>
      <c r="I43" s="33" t="s">
        <v>82</v>
      </c>
    </row>
    <row r="44" spans="5:9" ht="12.75">
      <c r="E44" s="33" t="s">
        <v>79</v>
      </c>
      <c r="F44" s="33" t="s">
        <v>84</v>
      </c>
      <c r="G44" s="6"/>
      <c r="H44" s="33" t="s">
        <v>86</v>
      </c>
      <c r="I44" s="33" t="s">
        <v>84</v>
      </c>
    </row>
    <row r="45" spans="5:9" ht="12.75">
      <c r="E45" s="33"/>
      <c r="F45" s="33" t="s">
        <v>79</v>
      </c>
      <c r="G45" s="6"/>
      <c r="H45" s="33"/>
      <c r="I45" s="33" t="s">
        <v>87</v>
      </c>
    </row>
    <row r="46" spans="5:9" ht="1.5" customHeight="1">
      <c r="E46" s="68"/>
      <c r="F46" s="6"/>
      <c r="G46" s="6"/>
      <c r="H46" s="6"/>
      <c r="I46" s="6"/>
    </row>
    <row r="47" spans="5:9" ht="12.75">
      <c r="E47" s="59">
        <v>42460</v>
      </c>
      <c r="F47" s="59">
        <v>42094</v>
      </c>
      <c r="G47" s="33"/>
      <c r="H47" s="60">
        <v>42460</v>
      </c>
      <c r="I47" s="60">
        <v>42094</v>
      </c>
    </row>
    <row r="48" spans="5:9" ht="1.5" customHeight="1">
      <c r="E48" s="6"/>
      <c r="F48" s="6"/>
      <c r="G48" s="6"/>
      <c r="H48" s="6"/>
      <c r="I48" s="6"/>
    </row>
    <row r="49" spans="5:9" ht="12.75">
      <c r="E49" s="33" t="s">
        <v>88</v>
      </c>
      <c r="F49" s="33" t="s">
        <v>88</v>
      </c>
      <c r="G49" s="33"/>
      <c r="H49" s="33" t="s">
        <v>88</v>
      </c>
      <c r="I49" s="33" t="s">
        <v>88</v>
      </c>
    </row>
    <row r="51" spans="1:9" ht="12.75">
      <c r="A51" s="54">
        <v>1</v>
      </c>
      <c r="B51" s="62" t="s">
        <v>104</v>
      </c>
      <c r="C51" s="46"/>
      <c r="D51" s="47"/>
      <c r="E51" s="88">
        <v>2</v>
      </c>
      <c r="F51" s="65" t="s">
        <v>24</v>
      </c>
      <c r="G51" s="86"/>
      <c r="H51" s="90">
        <v>2</v>
      </c>
      <c r="I51" s="65" t="s">
        <v>24</v>
      </c>
    </row>
    <row r="52" spans="1:9" ht="1.5" customHeight="1">
      <c r="A52" s="50"/>
      <c r="B52" s="2"/>
      <c r="C52" s="2"/>
      <c r="D52" s="51"/>
      <c r="E52" s="70"/>
      <c r="F52" s="41"/>
      <c r="I52" s="64"/>
    </row>
    <row r="53" spans="1:9" ht="12.75">
      <c r="A53" s="55">
        <v>2</v>
      </c>
      <c r="B53" s="63" t="s">
        <v>105</v>
      </c>
      <c r="C53" s="39"/>
      <c r="D53" s="49"/>
      <c r="E53" s="66">
        <v>-1117</v>
      </c>
      <c r="F53" s="66">
        <v>-699</v>
      </c>
      <c r="G53" s="67"/>
      <c r="H53" s="27">
        <v>-1117</v>
      </c>
      <c r="I53" s="66">
        <v>-699</v>
      </c>
    </row>
    <row r="55" ht="12.75">
      <c r="B55" s="13" t="s">
        <v>106</v>
      </c>
    </row>
    <row r="56" ht="12.75">
      <c r="B56" s="91" t="s">
        <v>185</v>
      </c>
    </row>
    <row r="59" ht="12.75">
      <c r="B59" s="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LOW NAM HUI &amp; SONS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LOW NAM HUI &amp; SONS</dc:creator>
  <cp:keywords/>
  <dc:description/>
  <cp:lastModifiedBy>user</cp:lastModifiedBy>
  <cp:lastPrinted>2016-05-17T09:05:59Z</cp:lastPrinted>
  <dcterms:created xsi:type="dcterms:W3CDTF">2003-11-03T03:56:57Z</dcterms:created>
  <dcterms:modified xsi:type="dcterms:W3CDTF">2016-05-17T09:08:46Z</dcterms:modified>
  <cp:category/>
  <cp:version/>
  <cp:contentType/>
  <cp:contentStatus/>
</cp:coreProperties>
</file>