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9420" windowHeight="5010" activeTab="2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/>
  <calcPr fullCalcOnLoad="1"/>
</workbook>
</file>

<file path=xl/sharedStrings.xml><?xml version="1.0" encoding="utf-8"?>
<sst xmlns="http://schemas.openxmlformats.org/spreadsheetml/2006/main" count="245" uniqueCount="176">
  <si>
    <t>Revenue</t>
  </si>
  <si>
    <t>Gross profit</t>
  </si>
  <si>
    <t>Weighted average number of shares</t>
  </si>
  <si>
    <t>Current quarter</t>
  </si>
  <si>
    <t>Current year to date</t>
  </si>
  <si>
    <t>HARN LEN CORPORATION BHD (502606-H)</t>
  </si>
  <si>
    <t>UNAUDITED CONDENSED CONSOLIDATED INCOME STATEMENT FOR THE PERIOD</t>
  </si>
  <si>
    <t>Preceding year</t>
  </si>
  <si>
    <t>INDIVIDUAL QUARTER</t>
  </si>
  <si>
    <t>CUMULATIVE QUARTER</t>
  </si>
  <si>
    <t xml:space="preserve">Current year </t>
  </si>
  <si>
    <t>to date</t>
  </si>
  <si>
    <t>corresponding quarter</t>
  </si>
  <si>
    <t>Interest income</t>
  </si>
  <si>
    <t>N/A</t>
  </si>
  <si>
    <t xml:space="preserve">Financial Year End                  :  </t>
  </si>
  <si>
    <t xml:space="preserve">Current quarter </t>
  </si>
  <si>
    <t>Quarter                                    :</t>
  </si>
  <si>
    <t>corresponding period</t>
  </si>
  <si>
    <t xml:space="preserve">Note:The Minority shareholders have a binding obligation to absorb the loss and have the ability to make good or absorb </t>
  </si>
  <si>
    <t>Cost of sales</t>
  </si>
  <si>
    <t>Other income</t>
  </si>
  <si>
    <t>Distribution expenses</t>
  </si>
  <si>
    <t>Administrative expenses</t>
  </si>
  <si>
    <t>Other expenses</t>
  </si>
  <si>
    <t>Finance costs</t>
  </si>
  <si>
    <t>Income tax expense</t>
  </si>
  <si>
    <t>Attributable to:</t>
  </si>
  <si>
    <t>Shareholders of the Company</t>
  </si>
  <si>
    <t>Minority interests</t>
  </si>
  <si>
    <t>Earnings/(loss) per share</t>
  </si>
  <si>
    <t>Profit/(loss) from operations</t>
  </si>
  <si>
    <t>Profit/(loss) for the period</t>
  </si>
  <si>
    <t>Profit/(loss) before taxation</t>
  </si>
  <si>
    <t>Basic earnings/(loss) per share(sen)</t>
  </si>
  <si>
    <t>Diluted earnings/(loss) per share(sen)</t>
  </si>
  <si>
    <t>the losses incurred as provided in the Joint Venture Agreement.</t>
  </si>
  <si>
    <t xml:space="preserve">The condensed consolidated income statement should be read in conjunction with the audited financial statements for </t>
  </si>
  <si>
    <t>-</t>
  </si>
  <si>
    <t>(Audited)</t>
  </si>
  <si>
    <t>Assets</t>
  </si>
  <si>
    <t>Property, plant and equipment</t>
  </si>
  <si>
    <t>RM</t>
  </si>
  <si>
    <t>Biological assets</t>
  </si>
  <si>
    <t>Investment property</t>
  </si>
  <si>
    <t>Prepaid leases</t>
  </si>
  <si>
    <t>Goodwill</t>
  </si>
  <si>
    <t>Total non-current assets</t>
  </si>
  <si>
    <t>Inventories</t>
  </si>
  <si>
    <t>Trade and other receivables</t>
  </si>
  <si>
    <t>Tax recoverable</t>
  </si>
  <si>
    <t>Cash and cash equivalents</t>
  </si>
  <si>
    <t>Total current assets</t>
  </si>
  <si>
    <t>Total assets</t>
  </si>
  <si>
    <t>Equity</t>
  </si>
  <si>
    <t>Share capital</t>
  </si>
  <si>
    <t>Reserves</t>
  </si>
  <si>
    <t>of the company</t>
  </si>
  <si>
    <t>Total equity</t>
  </si>
  <si>
    <t>Liabilities</t>
  </si>
  <si>
    <t>Interest-bearing borrowings</t>
  </si>
  <si>
    <t>Hire purchase creditors</t>
  </si>
  <si>
    <t>Deferred tax liabilities</t>
  </si>
  <si>
    <t>Provision for retirement benefits</t>
  </si>
  <si>
    <t>Total non-current liabilities</t>
  </si>
  <si>
    <t>Trade and other payables</t>
  </si>
  <si>
    <t>Bank loans and overdraft</t>
  </si>
  <si>
    <t>Total current liabilities</t>
  </si>
  <si>
    <t>Total equity and liabilities</t>
  </si>
  <si>
    <t>Net assets per share (sen)</t>
  </si>
  <si>
    <t>The condensed consolidated balance sheet should be read in conjunction with the audited financial statements</t>
  </si>
  <si>
    <t>financial statements.</t>
  </si>
  <si>
    <t>Taxation</t>
  </si>
  <si>
    <t>UNAUDITED CONDENSED CONSOLIDATED CASH FLOW STATEMENT</t>
  </si>
  <si>
    <t>Cash flow from operating activities</t>
  </si>
  <si>
    <t>Profit/ (loss) before tax</t>
  </si>
  <si>
    <t>Adjustments for;-</t>
  </si>
  <si>
    <t>Depreciation</t>
  </si>
  <si>
    <t>Finance expenses</t>
  </si>
  <si>
    <t>Gains from sale of fixed assets</t>
  </si>
  <si>
    <t>Operating profit before working capital changes</t>
  </si>
  <si>
    <t>(Increase)/ Decrease in working capital</t>
  </si>
  <si>
    <t>Trade debtors and other receivables</t>
  </si>
  <si>
    <t>Trade creditors and other payables</t>
  </si>
  <si>
    <t>Cash generated from operations</t>
  </si>
  <si>
    <t>Income tax paid</t>
  </si>
  <si>
    <t>Net cash generated from operating activities</t>
  </si>
  <si>
    <t>Investing activities</t>
  </si>
  <si>
    <t>Purchase of property, plant and equipment</t>
  </si>
  <si>
    <t>Purchase of investment property</t>
  </si>
  <si>
    <t>Purchase of biological assets</t>
  </si>
  <si>
    <t>Proceeds from sale of fixed assets</t>
  </si>
  <si>
    <t>Net cash generated from/(used in) investing activities</t>
  </si>
  <si>
    <t>Financing activities</t>
  </si>
  <si>
    <t>Finance expenses paid</t>
  </si>
  <si>
    <t>Repayment of term loan</t>
  </si>
  <si>
    <t>Hire purchase instalments paid</t>
  </si>
  <si>
    <t>Net cash generated from/(used in) financing activities</t>
  </si>
  <si>
    <t>Net increase/(decrease) in cash and cash equivalents</t>
  </si>
  <si>
    <t>Cash and cash equivalents at end of period</t>
  </si>
  <si>
    <t>Cash and cash equivalents at beginning of period</t>
  </si>
  <si>
    <t>The condensed consolidated cash flow statement should be read in conjunction with the audited</t>
  </si>
  <si>
    <t>notes attached to the interim financial statements.</t>
  </si>
  <si>
    <t>UNAUDITED CONDENSED CONSOLIDATED STATEMENT OF CHANGES IN EQUITY</t>
  </si>
  <si>
    <t xml:space="preserve">Share </t>
  </si>
  <si>
    <t>Capital</t>
  </si>
  <si>
    <t>Share</t>
  </si>
  <si>
    <t>Premium</t>
  </si>
  <si>
    <t>Retained</t>
  </si>
  <si>
    <t>Profit/(loss)</t>
  </si>
  <si>
    <t>Total</t>
  </si>
  <si>
    <t>Minority</t>
  </si>
  <si>
    <t>interests</t>
  </si>
  <si>
    <t>As at 1 January 2008</t>
  </si>
  <si>
    <t>Net profit for the period</t>
  </si>
  <si>
    <t>The condensed consolidated statement of changes in equity should be read in conjunction with the audited financial</t>
  </si>
  <si>
    <t>Part A2-SUMMARY OF KEY FINANCIAL INFORMATION</t>
  </si>
  <si>
    <t xml:space="preserve">INDIVIDUAL </t>
  </si>
  <si>
    <t>QUARTER</t>
  </si>
  <si>
    <t>CUMULATIVE</t>
  </si>
  <si>
    <t>CURRENT</t>
  </si>
  <si>
    <t>YEAR</t>
  </si>
  <si>
    <t>PRECEDING</t>
  </si>
  <si>
    <t>CORRESPONDING</t>
  </si>
  <si>
    <t xml:space="preserve">CURRENT </t>
  </si>
  <si>
    <t>TO DATE</t>
  </si>
  <si>
    <t>PERIOD</t>
  </si>
  <si>
    <t>RM 000's</t>
  </si>
  <si>
    <t>Profit/(Loss) before taxation</t>
  </si>
  <si>
    <t>Profit/(Loss) for the period</t>
  </si>
  <si>
    <t>Profit/(Loss) attributable to</t>
  </si>
  <si>
    <t>ordinary equity holders of the parent</t>
  </si>
  <si>
    <t>EPS-Basic (sen)</t>
  </si>
  <si>
    <t>Dividend per share (sen)</t>
  </si>
  <si>
    <t>AS AT END OF</t>
  </si>
  <si>
    <t>CURRENT QUARTER</t>
  </si>
  <si>
    <t>(UNAUDITED)</t>
  </si>
  <si>
    <t>FINANCIAL YEAR END</t>
  </si>
  <si>
    <t>(AUDITED)</t>
  </si>
  <si>
    <t>Net assets per share attributable to</t>
  </si>
  <si>
    <t>ordinary shareholders of the parent</t>
  </si>
  <si>
    <t>Remarks: Note 7-Net assets per share attributable to ordinary shareholders of the parent is</t>
  </si>
  <si>
    <t>calculated based on issued and fully paid-up 185,477,159 ordinary shares.</t>
  </si>
  <si>
    <t>Part A3-ADDITIONAL INFORMATION</t>
  </si>
  <si>
    <t>Gross interest income</t>
  </si>
  <si>
    <t>Gross interest expenses</t>
  </si>
  <si>
    <t>Note: The explanatory notes should be read in conjunction with the audited financial statements for the financial</t>
  </si>
  <si>
    <t xml:space="preserve">   </t>
  </si>
  <si>
    <t>As at 31/12/08</t>
  </si>
  <si>
    <t>Dividends payable</t>
  </si>
  <si>
    <t>Deferred tax assets</t>
  </si>
  <si>
    <t>31 December 2009</t>
  </si>
  <si>
    <t>the year ended 31 December 2008 and the accompanying explanatory notes attached to the interim financial statements.</t>
  </si>
  <si>
    <t>for the year ended 31 December 2008 and the accompanying explanatory notes attached to the interim</t>
  </si>
  <si>
    <t>financial statements for the year ended 31 December 2008 and the accompanying explanatory</t>
  </si>
  <si>
    <t>Dividend paid to shareholders</t>
  </si>
  <si>
    <t>As at 1 January 2009</t>
  </si>
  <si>
    <t>statements for the year ended 31 December 2008 and the accompanying notes attached to the interim financial statements.</t>
  </si>
  <si>
    <t>year ended 31 December 2008 and the accompanying notes to the interim financial statements.</t>
  </si>
  <si>
    <t>Interest received</t>
  </si>
  <si>
    <t>Net profit/(loss) for the period</t>
  </si>
  <si>
    <t>Total liabilities</t>
  </si>
  <si>
    <t>Fourth Quarter</t>
  </si>
  <si>
    <t>ENDED 31 DECEMBER 2009</t>
  </si>
  <si>
    <t>INTERIM REPORT FOR THE PERIOD ENDED 31 DECEMBER 2009</t>
  </si>
  <si>
    <t>UNAUDITED CONDENSED CONSOLIDATED BALANCE SHEET AS AT 31 DECEMBER 2009</t>
  </si>
  <si>
    <t>As at 31/12/09</t>
  </si>
  <si>
    <t>Retirement benefits</t>
  </si>
  <si>
    <t>Increase in pledged deposit with bank</t>
  </si>
  <si>
    <t>As at 31 December 2009</t>
  </si>
  <si>
    <t>As at 31 December 2008</t>
  </si>
  <si>
    <t>Impairment of investment property</t>
  </si>
  <si>
    <t>Drawdown of term loan</t>
  </si>
  <si>
    <t>Dividends paid</t>
  </si>
  <si>
    <t>Dividends declared</t>
  </si>
  <si>
    <t>Total equity attributable to shareholders</t>
  </si>
</sst>
</file>

<file path=xl/styles.xml><?xml version="1.0" encoding="utf-8"?>
<styleSheet xmlns="http://schemas.openxmlformats.org/spreadsheetml/2006/main">
  <numFmts count="3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* #,##0_);_(* \(#,##0\);_(* &quot;-&quot;_);_(@_)"/>
    <numFmt numFmtId="170" formatCode="_(&quot;RM&quot;* #,##0.00_);_(&quot;RM&quot;* \(#,##0.00\);_(&quot;RM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.0_);_(* \(#,##0.0\);_(* &quot;-&quot;??_);_(@_)"/>
    <numFmt numFmtId="179" formatCode="_(* #,##0_);_(* \(#,##0\);_(* &quot;-&quot;??_);_(@_)"/>
    <numFmt numFmtId="180" formatCode="0.0"/>
    <numFmt numFmtId="181" formatCode="0.000"/>
    <numFmt numFmtId="182" formatCode="#,##0.0_);\(#,##0.0\)"/>
    <numFmt numFmtId="183" formatCode="#,##0.000_);\(#,##0.000\)"/>
    <numFmt numFmtId="184" formatCode="#,##0.0000_);\(#,##0.0000\)"/>
    <numFmt numFmtId="185" formatCode="0.0000000000"/>
    <numFmt numFmtId="186" formatCode="0.00000000000"/>
    <numFmt numFmtId="187" formatCode="0.000000000000"/>
    <numFmt numFmtId="188" formatCode="0.000000000"/>
    <numFmt numFmtId="189" formatCode="0.00000000"/>
    <numFmt numFmtId="190" formatCode="0.0000000"/>
    <numFmt numFmtId="191" formatCode="0.000000"/>
    <numFmt numFmtId="192" formatCode="0.00000"/>
    <numFmt numFmtId="193" formatCode="0.0000"/>
  </numFmts>
  <fonts count="42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 horizontal="right"/>
    </xf>
    <xf numFmtId="37" fontId="0" fillId="0" borderId="0" xfId="0" applyNumberFormat="1" applyAlignment="1">
      <alignment/>
    </xf>
    <xf numFmtId="0" fontId="0" fillId="0" borderId="0" xfId="0" applyAlignment="1">
      <alignment horizontal="right"/>
    </xf>
    <xf numFmtId="37" fontId="0" fillId="0" borderId="0" xfId="0" applyNumberFormat="1" applyAlignment="1">
      <alignment horizontal="center"/>
    </xf>
    <xf numFmtId="183" fontId="0" fillId="0" borderId="0" xfId="0" applyNumberForma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right"/>
    </xf>
    <xf numFmtId="3" fontId="0" fillId="0" borderId="0" xfId="0" applyNumberFormat="1" applyAlignment="1" quotePrefix="1">
      <alignment horizontal="right"/>
    </xf>
    <xf numFmtId="37" fontId="0" fillId="0" borderId="10" xfId="0" applyNumberFormat="1" applyBorder="1" applyAlignment="1">
      <alignment/>
    </xf>
    <xf numFmtId="0" fontId="0" fillId="0" borderId="0" xfId="0" applyFont="1" applyAlignment="1">
      <alignment/>
    </xf>
    <xf numFmtId="37" fontId="0" fillId="0" borderId="0" xfId="0" applyNumberFormat="1" applyBorder="1" applyAlignment="1">
      <alignment/>
    </xf>
    <xf numFmtId="37" fontId="0" fillId="0" borderId="0" xfId="0" applyNumberFormat="1" applyFont="1" applyAlignment="1">
      <alignment/>
    </xf>
    <xf numFmtId="37" fontId="1" fillId="0" borderId="0" xfId="0" applyNumberFormat="1" applyFont="1" applyAlignment="1">
      <alignment/>
    </xf>
    <xf numFmtId="37" fontId="0" fillId="0" borderId="0" xfId="42" applyNumberFormat="1" applyFont="1" applyBorder="1" applyAlignment="1">
      <alignment/>
    </xf>
    <xf numFmtId="37" fontId="0" fillId="0" borderId="0" xfId="42" applyNumberFormat="1" applyFont="1" applyBorder="1" applyAlignment="1" quotePrefix="1">
      <alignment horizontal="right"/>
    </xf>
    <xf numFmtId="37" fontId="0" fillId="0" borderId="0" xfId="42" applyNumberFormat="1" applyFont="1" applyAlignment="1">
      <alignment/>
    </xf>
    <xf numFmtId="37" fontId="0" fillId="0" borderId="0" xfId="42" applyNumberFormat="1" applyFont="1" applyBorder="1" applyAlignment="1">
      <alignment/>
    </xf>
    <xf numFmtId="37" fontId="0" fillId="0" borderId="0" xfId="42" applyNumberFormat="1" applyFont="1" applyAlignment="1" quotePrefix="1">
      <alignment horizontal="right"/>
    </xf>
    <xf numFmtId="37" fontId="0" fillId="0" borderId="0" xfId="42" applyNumberFormat="1" applyFont="1" applyAlignment="1">
      <alignment horizontal="right"/>
    </xf>
    <xf numFmtId="37" fontId="0" fillId="0" borderId="10" xfId="42" applyNumberFormat="1" applyFont="1" applyBorder="1" applyAlignment="1">
      <alignment/>
    </xf>
    <xf numFmtId="37" fontId="0" fillId="0" borderId="0" xfId="42" applyNumberFormat="1" applyFont="1" applyBorder="1" applyAlignment="1">
      <alignment horizontal="right"/>
    </xf>
    <xf numFmtId="37" fontId="0" fillId="0" borderId="10" xfId="42" applyNumberFormat="1" applyFont="1" applyBorder="1" applyAlignment="1">
      <alignment horizontal="right"/>
    </xf>
    <xf numFmtId="37" fontId="0" fillId="0" borderId="0" xfId="0" applyNumberFormat="1" applyAlignment="1" quotePrefix="1">
      <alignment horizontal="right"/>
    </xf>
    <xf numFmtId="37" fontId="0" fillId="0" borderId="0" xfId="0" applyNumberFormat="1" applyAlignment="1">
      <alignment horizontal="right"/>
    </xf>
    <xf numFmtId="37" fontId="0" fillId="0" borderId="0" xfId="42" applyNumberFormat="1" applyFont="1" applyAlignment="1" quotePrefix="1">
      <alignment horizontal="right"/>
    </xf>
    <xf numFmtId="37" fontId="0" fillId="0" borderId="10" xfId="42" applyNumberFormat="1" applyFont="1" applyBorder="1" applyAlignment="1" quotePrefix="1">
      <alignment horizontal="right"/>
    </xf>
    <xf numFmtId="37" fontId="0" fillId="0" borderId="10" xfId="0" applyNumberFormat="1" applyBorder="1" applyAlignment="1">
      <alignment horizontal="right"/>
    </xf>
    <xf numFmtId="0" fontId="2" fillId="0" borderId="0" xfId="0" applyFont="1" applyBorder="1" applyAlignment="1">
      <alignment/>
    </xf>
    <xf numFmtId="37" fontId="0" fillId="0" borderId="11" xfId="0" applyNumberFormat="1" applyBorder="1" applyAlignment="1">
      <alignment/>
    </xf>
    <xf numFmtId="37" fontId="0" fillId="0" borderId="0" xfId="42" applyNumberFormat="1" applyFont="1" applyBorder="1" applyAlignment="1" quotePrefix="1">
      <alignment horizontal="right"/>
    </xf>
    <xf numFmtId="37" fontId="0" fillId="0" borderId="0" xfId="0" applyNumberFormat="1" applyBorder="1" applyAlignment="1">
      <alignment horizontal="right"/>
    </xf>
    <xf numFmtId="37" fontId="0" fillId="0" borderId="11" xfId="0" applyNumberFormat="1" applyBorder="1" applyAlignment="1">
      <alignment horizontal="right"/>
    </xf>
    <xf numFmtId="37" fontId="0" fillId="0" borderId="11" xfId="42" applyNumberFormat="1" applyFont="1" applyBorder="1" applyAlignment="1">
      <alignment horizontal="right"/>
    </xf>
    <xf numFmtId="37" fontId="0" fillId="0" borderId="11" xfId="42" applyNumberFormat="1" applyFont="1" applyBorder="1" applyAlignment="1" quotePrefix="1">
      <alignment horizontal="right"/>
    </xf>
    <xf numFmtId="181" fontId="0" fillId="0" borderId="0" xfId="0" applyNumberFormat="1" applyAlignment="1">
      <alignment/>
    </xf>
    <xf numFmtId="39" fontId="0" fillId="0" borderId="0" xfId="0" applyNumberFormat="1" applyAlignment="1">
      <alignment/>
    </xf>
    <xf numFmtId="15" fontId="0" fillId="0" borderId="0" xfId="0" applyNumberFormat="1" applyFont="1" applyAlignment="1" quotePrefix="1">
      <alignment/>
    </xf>
    <xf numFmtId="14" fontId="0" fillId="0" borderId="10" xfId="0" applyNumberForma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2" fontId="0" fillId="0" borderId="0" xfId="0" applyNumberFormat="1" applyAlignment="1">
      <alignment/>
    </xf>
    <xf numFmtId="37" fontId="0" fillId="0" borderId="12" xfId="0" applyNumberFormat="1" applyBorder="1" applyAlignment="1">
      <alignment/>
    </xf>
    <xf numFmtId="0" fontId="0" fillId="0" borderId="10" xfId="0" applyBorder="1" applyAlignment="1">
      <alignment/>
    </xf>
    <xf numFmtId="37" fontId="1" fillId="0" borderId="1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Font="1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3" xfId="0" applyFont="1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14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14" fontId="3" fillId="0" borderId="0" xfId="0" applyNumberFormat="1" applyFont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4" xfId="0" applyBorder="1" applyAlignment="1">
      <alignment/>
    </xf>
    <xf numFmtId="0" fontId="0" fillId="0" borderId="13" xfId="0" applyBorder="1" applyAlignment="1" quotePrefix="1">
      <alignment horizontal="center"/>
    </xf>
    <xf numFmtId="0" fontId="0" fillId="0" borderId="14" xfId="0" applyBorder="1" applyAlignment="1">
      <alignment horizontal="center"/>
    </xf>
    <xf numFmtId="37" fontId="0" fillId="0" borderId="13" xfId="0" applyNumberFormat="1" applyBorder="1" applyAlignment="1">
      <alignment/>
    </xf>
    <xf numFmtId="37" fontId="0" fillId="0" borderId="14" xfId="0" applyNumberFormat="1" applyBorder="1" applyAlignment="1">
      <alignment/>
    </xf>
    <xf numFmtId="14" fontId="2" fillId="0" borderId="0" xfId="0" applyNumberFormat="1" applyFont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3" xfId="0" applyBorder="1" applyAlignment="1" quotePrefix="1">
      <alignment horizontal="right"/>
    </xf>
    <xf numFmtId="0" fontId="0" fillId="0" borderId="11" xfId="0" applyBorder="1" applyAlignment="1" quotePrefix="1">
      <alignment horizontal="right"/>
    </xf>
    <xf numFmtId="37" fontId="0" fillId="0" borderId="10" xfId="0" applyNumberFormat="1" applyBorder="1" applyAlignment="1" quotePrefix="1">
      <alignment horizontal="right"/>
    </xf>
    <xf numFmtId="39" fontId="0" fillId="0" borderId="13" xfId="0" applyNumberFormat="1" applyBorder="1" applyAlignment="1">
      <alignment/>
    </xf>
    <xf numFmtId="37" fontId="0" fillId="0" borderId="0" xfId="0" applyNumberFormat="1" applyAlignment="1" quotePrefix="1">
      <alignment horizontal="center"/>
    </xf>
    <xf numFmtId="2" fontId="0" fillId="0" borderId="25" xfId="0" applyNumberFormat="1" applyBorder="1" applyAlignment="1">
      <alignment/>
    </xf>
    <xf numFmtId="37" fontId="2" fillId="0" borderId="10" xfId="0" applyNumberFormat="1" applyFont="1" applyBorder="1" applyAlignment="1">
      <alignment/>
    </xf>
    <xf numFmtId="37" fontId="2" fillId="0" borderId="0" xfId="0" applyNumberFormat="1" applyFont="1" applyAlignment="1">
      <alignment/>
    </xf>
    <xf numFmtId="37" fontId="0" fillId="0" borderId="0" xfId="0" applyNumberFormat="1" applyFont="1" applyAlignment="1" quotePrefix="1">
      <alignment horizontal="right"/>
    </xf>
    <xf numFmtId="0" fontId="0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41" fillId="33" borderId="0" xfId="0" applyFont="1" applyFill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zoomScalePageLayoutView="0" workbookViewId="0" topLeftCell="A1">
      <selection activeCell="E1" sqref="E1"/>
    </sheetView>
  </sheetViews>
  <sheetFormatPr defaultColWidth="9.140625" defaultRowHeight="12.75"/>
  <cols>
    <col min="1" max="1" width="31.57421875" style="0" customWidth="1"/>
    <col min="2" max="2" width="3.28125" style="0" customWidth="1"/>
    <col min="3" max="3" width="15.140625" style="0" customWidth="1"/>
    <col min="4" max="4" width="0.71875" style="0" customWidth="1"/>
    <col min="5" max="5" width="16.57421875" style="0" customWidth="1"/>
    <col min="6" max="6" width="0.42578125" style="0" customWidth="1"/>
    <col min="7" max="7" width="15.7109375" style="0" customWidth="1"/>
    <col min="8" max="8" width="0.71875" style="0" customWidth="1"/>
    <col min="9" max="9" width="16.7109375" style="0" customWidth="1"/>
    <col min="10" max="10" width="14.28125" style="0" customWidth="1"/>
    <col min="11" max="11" width="18.00390625" style="0" customWidth="1"/>
  </cols>
  <sheetData>
    <row r="1" spans="1:5" ht="12.75">
      <c r="A1" s="6" t="s">
        <v>5</v>
      </c>
      <c r="E1" s="98"/>
    </row>
    <row r="2" ht="12.75">
      <c r="E2" s="97"/>
    </row>
    <row r="4" spans="1:3" ht="12.75">
      <c r="A4" t="s">
        <v>15</v>
      </c>
      <c r="C4" s="44" t="s">
        <v>151</v>
      </c>
    </row>
    <row r="5" spans="1:3" ht="12.75">
      <c r="A5" t="s">
        <v>17</v>
      </c>
      <c r="C5" s="6" t="s">
        <v>162</v>
      </c>
    </row>
    <row r="8" spans="1:10" ht="12.75">
      <c r="A8" s="6" t="s">
        <v>6</v>
      </c>
      <c r="B8" s="12"/>
      <c r="C8" s="12"/>
      <c r="D8" s="12"/>
      <c r="E8" s="12"/>
      <c r="F8" s="12"/>
      <c r="G8" s="12"/>
      <c r="H8" s="1"/>
      <c r="I8" s="1"/>
      <c r="J8" s="1"/>
    </row>
    <row r="9" spans="1:7" ht="12.75">
      <c r="A9" s="6" t="s">
        <v>163</v>
      </c>
      <c r="B9" s="6"/>
      <c r="C9" s="6"/>
      <c r="D9" s="6"/>
      <c r="E9" s="6"/>
      <c r="F9" s="6"/>
      <c r="G9" s="6"/>
    </row>
    <row r="11" spans="3:9" ht="12.75">
      <c r="C11" s="100" t="s">
        <v>8</v>
      </c>
      <c r="D11" s="100"/>
      <c r="E11" s="100"/>
      <c r="G11" s="100" t="s">
        <v>9</v>
      </c>
      <c r="H11" s="100"/>
      <c r="I11" s="100"/>
    </row>
    <row r="12" spans="3:9" ht="12.75">
      <c r="C12" s="5" t="s">
        <v>16</v>
      </c>
      <c r="D12" s="3"/>
      <c r="E12" s="5" t="s">
        <v>7</v>
      </c>
      <c r="G12" s="5" t="s">
        <v>10</v>
      </c>
      <c r="H12" s="3"/>
      <c r="I12" s="5" t="s">
        <v>7</v>
      </c>
    </row>
    <row r="13" spans="3:9" ht="12.75">
      <c r="C13" s="3"/>
      <c r="D13" s="3"/>
      <c r="E13" s="13" t="s">
        <v>12</v>
      </c>
      <c r="G13" s="3" t="s">
        <v>11</v>
      </c>
      <c r="H13" s="3"/>
      <c r="I13" s="13" t="s">
        <v>18</v>
      </c>
    </row>
    <row r="14" spans="1:9" ht="12.75">
      <c r="A14" s="2"/>
      <c r="C14" s="45">
        <v>40178</v>
      </c>
      <c r="E14" s="45">
        <v>39813</v>
      </c>
      <c r="F14" s="3"/>
      <c r="G14" s="45">
        <v>40178</v>
      </c>
      <c r="I14" s="46">
        <v>39813</v>
      </c>
    </row>
    <row r="16" spans="1:9" ht="12.75">
      <c r="A16" s="6" t="s">
        <v>0</v>
      </c>
      <c r="C16" s="19">
        <v>30809905</v>
      </c>
      <c r="D16" s="20"/>
      <c r="E16" s="22">
        <v>21439877</v>
      </c>
      <c r="F16" s="21"/>
      <c r="G16" s="19">
        <v>103077561</v>
      </c>
      <c r="H16" s="21"/>
      <c r="I16" s="22">
        <v>137528025</v>
      </c>
    </row>
    <row r="17" spans="3:9" ht="12.75">
      <c r="C17" s="23"/>
      <c r="D17" s="8"/>
      <c r="E17" s="28"/>
      <c r="F17" s="24"/>
      <c r="G17" s="23"/>
      <c r="H17" s="24"/>
      <c r="I17" s="28"/>
    </row>
    <row r="18" spans="1:9" ht="12.75">
      <c r="A18" s="17" t="s">
        <v>20</v>
      </c>
      <c r="C18" s="25">
        <v>-18924623</v>
      </c>
      <c r="D18" s="8"/>
      <c r="E18" s="25">
        <v>-19909804</v>
      </c>
      <c r="F18" s="23"/>
      <c r="G18" s="25">
        <v>-70969316</v>
      </c>
      <c r="H18" s="23"/>
      <c r="I18" s="25">
        <v>-79471067</v>
      </c>
    </row>
    <row r="19" spans="3:9" ht="12.75">
      <c r="C19" s="27"/>
      <c r="D19" s="8"/>
      <c r="E19" s="29"/>
      <c r="F19" s="23"/>
      <c r="G19" s="27"/>
      <c r="H19" s="23"/>
      <c r="I19" s="29"/>
    </row>
    <row r="20" spans="1:9" ht="12.75">
      <c r="A20" s="35" t="s">
        <v>1</v>
      </c>
      <c r="C20" s="26">
        <f>SUM(C16:C19)</f>
        <v>11885282</v>
      </c>
      <c r="D20" s="8"/>
      <c r="E20" s="25">
        <f>SUM(E16:E19)</f>
        <v>1530073</v>
      </c>
      <c r="F20" s="23"/>
      <c r="G20" s="26">
        <f>SUM(G16:G19)</f>
        <v>32108245</v>
      </c>
      <c r="H20" s="23"/>
      <c r="I20" s="25">
        <f>SUM(I16:I19)</f>
        <v>58056958</v>
      </c>
    </row>
    <row r="21" spans="3:9" ht="12.75">
      <c r="C21" s="26"/>
      <c r="D21" s="8"/>
      <c r="E21" s="26"/>
      <c r="F21" s="23"/>
      <c r="G21" s="26"/>
      <c r="H21" s="23"/>
      <c r="I21" s="26"/>
    </row>
    <row r="22" spans="1:9" ht="12.75">
      <c r="A22" t="s">
        <v>21</v>
      </c>
      <c r="C22" s="26">
        <v>5663597</v>
      </c>
      <c r="D22" s="8"/>
      <c r="E22" s="25">
        <v>88050</v>
      </c>
      <c r="F22" s="23"/>
      <c r="G22" s="26">
        <v>5915964</v>
      </c>
      <c r="H22" s="23"/>
      <c r="I22" s="25">
        <v>329981</v>
      </c>
    </row>
    <row r="23" spans="3:9" ht="12.75">
      <c r="C23" s="28"/>
      <c r="D23" s="8"/>
      <c r="E23" s="28"/>
      <c r="F23" s="23"/>
      <c r="G23" s="28"/>
      <c r="H23" s="23"/>
      <c r="I23" s="28"/>
    </row>
    <row r="24" spans="1:9" ht="12.75">
      <c r="A24" t="s">
        <v>22</v>
      </c>
      <c r="C24" s="28">
        <v>-596392</v>
      </c>
      <c r="D24" s="8"/>
      <c r="E24" s="37">
        <v>-597933</v>
      </c>
      <c r="F24" s="23"/>
      <c r="G24" s="28">
        <v>-2301690</v>
      </c>
      <c r="H24" s="23"/>
      <c r="I24" s="37">
        <v>-6186428</v>
      </c>
    </row>
    <row r="25" spans="3:9" ht="10.5" customHeight="1">
      <c r="C25" s="26"/>
      <c r="D25" s="8"/>
      <c r="E25" s="26"/>
      <c r="F25" s="23"/>
      <c r="G25" s="26"/>
      <c r="H25" s="23"/>
      <c r="I25" s="26"/>
    </row>
    <row r="26" spans="1:9" ht="14.25" customHeight="1">
      <c r="A26" t="s">
        <v>23</v>
      </c>
      <c r="C26" s="28">
        <v>-4885851</v>
      </c>
      <c r="D26" s="8"/>
      <c r="E26" s="28">
        <v>-3894497</v>
      </c>
      <c r="F26" s="23"/>
      <c r="G26" s="28">
        <v>-16839981</v>
      </c>
      <c r="H26" s="23"/>
      <c r="I26" s="28">
        <v>-15589322</v>
      </c>
    </row>
    <row r="27" spans="3:9" ht="11.25" customHeight="1">
      <c r="C27" s="28"/>
      <c r="D27" s="18"/>
      <c r="E27" s="28"/>
      <c r="F27" s="24"/>
      <c r="G27" s="28"/>
      <c r="H27" s="24"/>
      <c r="I27" s="28"/>
    </row>
    <row r="28" spans="1:9" ht="12.75" customHeight="1">
      <c r="A28" s="17" t="s">
        <v>24</v>
      </c>
      <c r="C28" s="28">
        <v>-1624536</v>
      </c>
      <c r="D28" s="18"/>
      <c r="E28" s="37">
        <v>6269276</v>
      </c>
      <c r="F28" s="24"/>
      <c r="G28" s="28">
        <v>-1782183</v>
      </c>
      <c r="H28" s="24"/>
      <c r="I28" s="37">
        <v>-6807893</v>
      </c>
    </row>
    <row r="29" spans="3:9" ht="12.75" customHeight="1">
      <c r="C29" s="29"/>
      <c r="D29" s="8"/>
      <c r="E29" s="29"/>
      <c r="F29" s="23"/>
      <c r="G29" s="29"/>
      <c r="H29" s="23"/>
      <c r="I29" s="29"/>
    </row>
    <row r="30" spans="1:9" ht="11.25" customHeight="1">
      <c r="A30" s="6" t="s">
        <v>31</v>
      </c>
      <c r="C30" s="25">
        <f>SUM(C20:C29)</f>
        <v>10442100</v>
      </c>
      <c r="D30" s="8"/>
      <c r="E30" s="25">
        <f>SUM(E20:E29)</f>
        <v>3394969</v>
      </c>
      <c r="F30" s="23"/>
      <c r="G30" s="25">
        <f>SUM(G20:G29)</f>
        <v>17100355</v>
      </c>
      <c r="H30" s="23"/>
      <c r="I30" s="25">
        <f>SUM(I20:I29)</f>
        <v>29803296</v>
      </c>
    </row>
    <row r="31" spans="3:9" ht="11.25" customHeight="1">
      <c r="C31" s="24"/>
      <c r="D31" s="18"/>
      <c r="E31" s="28"/>
      <c r="F31" s="24"/>
      <c r="G31" s="24"/>
      <c r="H31" s="23"/>
      <c r="I31" s="28"/>
    </row>
    <row r="32" spans="1:9" ht="11.25" customHeight="1">
      <c r="A32" t="s">
        <v>25</v>
      </c>
      <c r="C32" s="30">
        <v>-1758946</v>
      </c>
      <c r="D32" s="31"/>
      <c r="E32" s="31">
        <v>-1481262</v>
      </c>
      <c r="F32" s="31"/>
      <c r="G32" s="30">
        <v>-6151940</v>
      </c>
      <c r="H32" s="26"/>
      <c r="I32" s="31">
        <v>-5890032</v>
      </c>
    </row>
    <row r="33" spans="3:9" ht="11.25" customHeight="1">
      <c r="C33" s="31"/>
      <c r="D33" s="31"/>
      <c r="E33" s="31"/>
      <c r="F33" s="31"/>
      <c r="G33" s="31"/>
      <c r="H33" s="31"/>
      <c r="I33" s="31"/>
    </row>
    <row r="34" spans="1:9" ht="11.25" customHeight="1">
      <c r="A34" t="s">
        <v>13</v>
      </c>
      <c r="C34" s="32">
        <v>9322</v>
      </c>
      <c r="D34" s="31"/>
      <c r="E34" s="32"/>
      <c r="F34" s="31"/>
      <c r="G34" s="32">
        <v>9322</v>
      </c>
      <c r="H34" s="31"/>
      <c r="I34" s="32">
        <v>8421</v>
      </c>
    </row>
    <row r="35" spans="3:9" ht="11.25" customHeight="1">
      <c r="C35" s="33"/>
      <c r="D35" s="31"/>
      <c r="E35" s="29"/>
      <c r="F35" s="31"/>
      <c r="G35" s="33"/>
      <c r="H35" s="31"/>
      <c r="I35" s="29"/>
    </row>
    <row r="36" spans="1:9" ht="12.75">
      <c r="A36" s="6" t="s">
        <v>33</v>
      </c>
      <c r="C36" s="26">
        <f>SUM(C30:C35)</f>
        <v>8692476</v>
      </c>
      <c r="D36" s="31"/>
      <c r="E36" s="25">
        <f>SUM(E30:E35)</f>
        <v>1913707</v>
      </c>
      <c r="F36" s="31"/>
      <c r="G36" s="26">
        <f>SUM(G30:G35)</f>
        <v>10957737</v>
      </c>
      <c r="H36" s="31"/>
      <c r="I36" s="25">
        <f>SUM(I30:I35)</f>
        <v>23921685</v>
      </c>
    </row>
    <row r="37" spans="3:9" ht="12.75">
      <c r="C37" s="23"/>
      <c r="D37" s="8"/>
      <c r="E37" s="26"/>
      <c r="F37" s="8"/>
      <c r="G37" s="23"/>
      <c r="H37" s="8"/>
      <c r="I37" s="26"/>
    </row>
    <row r="38" spans="1:9" ht="12.75">
      <c r="A38" t="s">
        <v>26</v>
      </c>
      <c r="C38" s="23">
        <v>-3411429</v>
      </c>
      <c r="D38" s="8"/>
      <c r="E38" s="25">
        <v>4377202</v>
      </c>
      <c r="F38" s="8"/>
      <c r="G38" s="23">
        <v>-5973438</v>
      </c>
      <c r="H38" s="8"/>
      <c r="I38" s="25">
        <v>-3557090</v>
      </c>
    </row>
    <row r="39" spans="3:9" ht="12.75">
      <c r="C39" s="27"/>
      <c r="D39" s="8"/>
      <c r="E39" s="29"/>
      <c r="F39" s="8"/>
      <c r="G39" s="27"/>
      <c r="H39" s="8"/>
      <c r="I39" s="29"/>
    </row>
    <row r="40" spans="1:9" ht="12.75">
      <c r="A40" s="6" t="s">
        <v>32</v>
      </c>
      <c r="C40" s="40">
        <f>SUM(C36:C39)</f>
        <v>5281047</v>
      </c>
      <c r="D40" s="18"/>
      <c r="E40" s="41">
        <f>SUM(E36:E39)</f>
        <v>6290909</v>
      </c>
      <c r="F40" s="18"/>
      <c r="G40" s="40">
        <f>SUM(G36:G39)</f>
        <v>4984299</v>
      </c>
      <c r="H40" s="18"/>
      <c r="I40" s="41">
        <f>SUM(I36:I39)</f>
        <v>20364595</v>
      </c>
    </row>
    <row r="41" spans="3:9" ht="12.75" customHeight="1">
      <c r="C41" s="8"/>
      <c r="D41" s="8"/>
      <c r="E41" s="31"/>
      <c r="F41" s="8"/>
      <c r="G41" s="8"/>
      <c r="H41" s="8"/>
      <c r="I41" s="31"/>
    </row>
    <row r="42" spans="1:9" ht="12.75">
      <c r="A42" s="6" t="s">
        <v>27</v>
      </c>
      <c r="C42" s="8"/>
      <c r="D42" s="8"/>
      <c r="E42" s="30"/>
      <c r="F42" s="8"/>
      <c r="G42" s="8"/>
      <c r="H42" s="8"/>
      <c r="I42" s="30"/>
    </row>
    <row r="43" spans="1:9" ht="12.75">
      <c r="A43" s="17" t="s">
        <v>28</v>
      </c>
      <c r="C43" s="18">
        <f>C46-C44</f>
        <v>5896392</v>
      </c>
      <c r="D43" s="18"/>
      <c r="E43" s="38">
        <v>6672297</v>
      </c>
      <c r="F43" s="18"/>
      <c r="G43" s="18">
        <f>G46-G44</f>
        <v>6905034</v>
      </c>
      <c r="H43" s="18"/>
      <c r="I43" s="38">
        <v>20977154</v>
      </c>
    </row>
    <row r="44" spans="1:9" ht="12.75">
      <c r="A44" s="17" t="s">
        <v>29</v>
      </c>
      <c r="C44" s="18">
        <v>-615345</v>
      </c>
      <c r="D44" s="18"/>
      <c r="E44" s="38">
        <v>-381388</v>
      </c>
      <c r="F44" s="18"/>
      <c r="G44" s="18">
        <v>-1920735</v>
      </c>
      <c r="H44" s="18"/>
      <c r="I44" s="38">
        <v>-612559</v>
      </c>
    </row>
    <row r="45" spans="3:10" ht="1.5" customHeight="1">
      <c r="C45" s="16"/>
      <c r="D45" s="18"/>
      <c r="E45" s="34"/>
      <c r="F45" s="18"/>
      <c r="G45" s="16"/>
      <c r="H45" s="18"/>
      <c r="I45" s="34"/>
      <c r="J45" s="9"/>
    </row>
    <row r="46" spans="1:9" ht="12.75">
      <c r="A46" s="6" t="s">
        <v>32</v>
      </c>
      <c r="C46" s="36">
        <v>5281047</v>
      </c>
      <c r="D46" s="8"/>
      <c r="E46" s="39">
        <f>SUM(E43:E45)</f>
        <v>6290909</v>
      </c>
      <c r="F46" s="8"/>
      <c r="G46" s="36">
        <v>4984299</v>
      </c>
      <c r="H46" s="8"/>
      <c r="I46" s="39">
        <f>SUM(I43:I45)</f>
        <v>20364595</v>
      </c>
    </row>
    <row r="47" ht="11.25" customHeight="1"/>
    <row r="48" ht="12.75">
      <c r="A48" s="6" t="s">
        <v>30</v>
      </c>
    </row>
    <row r="49" spans="3:9" ht="11.25" customHeight="1">
      <c r="C49" s="42"/>
      <c r="E49" s="42"/>
      <c r="G49" s="42"/>
      <c r="I49" s="42"/>
    </row>
    <row r="50" spans="1:9" ht="12.75">
      <c r="A50" t="s">
        <v>34</v>
      </c>
      <c r="C50" s="43">
        <f>C43*100/C56</f>
        <v>3.179039420158468</v>
      </c>
      <c r="E50" s="43">
        <f>E43*100/E56</f>
        <v>3.5973685579257766</v>
      </c>
      <c r="G50" s="43">
        <f>G43*100/G56</f>
        <v>3.7228486985828804</v>
      </c>
      <c r="I50" s="43">
        <f>I43*100/I56</f>
        <v>11.309831417031786</v>
      </c>
    </row>
    <row r="51" spans="3:9" ht="11.25" customHeight="1">
      <c r="C51" s="8"/>
      <c r="E51" s="10"/>
      <c r="I51" s="3"/>
    </row>
    <row r="52" spans="1:9" ht="12.75">
      <c r="A52" t="s">
        <v>35</v>
      </c>
      <c r="C52" s="11" t="s">
        <v>14</v>
      </c>
      <c r="D52" s="9"/>
      <c r="E52" s="11" t="s">
        <v>14</v>
      </c>
      <c r="F52" s="9"/>
      <c r="G52" s="11" t="s">
        <v>14</v>
      </c>
      <c r="H52" s="9"/>
      <c r="I52" s="9" t="s">
        <v>14</v>
      </c>
    </row>
    <row r="54" spans="3:9" ht="12.75">
      <c r="C54" s="7" t="s">
        <v>3</v>
      </c>
      <c r="E54" s="7" t="s">
        <v>3</v>
      </c>
      <c r="G54" s="14" t="s">
        <v>4</v>
      </c>
      <c r="I54" s="7" t="s">
        <v>4</v>
      </c>
    </row>
    <row r="56" spans="1:9" ht="12.75">
      <c r="A56" t="s">
        <v>2</v>
      </c>
      <c r="C56" s="4">
        <v>185477159</v>
      </c>
      <c r="E56" s="15">
        <v>185477159</v>
      </c>
      <c r="G56" s="4">
        <v>185477159</v>
      </c>
      <c r="I56" s="15">
        <v>185477159</v>
      </c>
    </row>
    <row r="58" ht="0.75" customHeight="1"/>
    <row r="59" ht="12.75">
      <c r="A59" t="s">
        <v>37</v>
      </c>
    </row>
    <row r="60" ht="12.75">
      <c r="A60" s="17" t="s">
        <v>152</v>
      </c>
    </row>
    <row r="62" ht="12.75">
      <c r="A62" t="s">
        <v>19</v>
      </c>
    </row>
    <row r="63" ht="12.75">
      <c r="A63" s="17" t="s">
        <v>36</v>
      </c>
    </row>
  </sheetData>
  <sheetProtection/>
  <mergeCells count="2">
    <mergeCell ref="C11:E11"/>
    <mergeCell ref="G11:I11"/>
  </mergeCells>
  <printOptions/>
  <pageMargins left="0.76" right="0.22" top="0.84" bottom="0.67" header="0.5" footer="0.5"/>
  <pageSetup horizontalDpi="120" verticalDpi="12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9"/>
  <sheetViews>
    <sheetView zoomScalePageLayoutView="0" workbookViewId="0" topLeftCell="A1">
      <selection activeCell="A41" sqref="A41"/>
    </sheetView>
  </sheetViews>
  <sheetFormatPr defaultColWidth="9.140625" defaultRowHeight="12.75"/>
  <cols>
    <col min="6" max="6" width="11.8515625" style="0" customWidth="1"/>
    <col min="9" max="9" width="11.8515625" style="0" customWidth="1"/>
  </cols>
  <sheetData>
    <row r="1" ht="12.75">
      <c r="A1" s="6" t="s">
        <v>5</v>
      </c>
    </row>
    <row r="3" ht="12.75">
      <c r="A3" s="1" t="s">
        <v>164</v>
      </c>
    </row>
    <row r="5" ht="12.75">
      <c r="A5" s="17" t="s">
        <v>165</v>
      </c>
    </row>
    <row r="6" ht="12.75">
      <c r="A6" s="99"/>
    </row>
    <row r="7" ht="2.25" customHeight="1"/>
    <row r="8" spans="6:9" ht="12.75">
      <c r="F8" s="49" t="s">
        <v>166</v>
      </c>
      <c r="G8" s="3"/>
      <c r="H8" s="3"/>
      <c r="I8" s="49" t="s">
        <v>148</v>
      </c>
    </row>
    <row r="9" spans="6:9" ht="12.75">
      <c r="F9" s="3"/>
      <c r="G9" s="3"/>
      <c r="H9" s="3"/>
      <c r="I9" s="48" t="s">
        <v>39</v>
      </c>
    </row>
    <row r="10" spans="6:9" ht="12.75">
      <c r="F10" s="3"/>
      <c r="G10" s="3"/>
      <c r="H10" s="3"/>
      <c r="I10" s="48"/>
    </row>
    <row r="12" ht="12.75">
      <c r="A12" s="12" t="s">
        <v>40</v>
      </c>
    </row>
    <row r="13" spans="1:9" ht="12.75">
      <c r="A13" s="17" t="s">
        <v>41</v>
      </c>
      <c r="E13" s="50" t="s">
        <v>42</v>
      </c>
      <c r="F13" s="8">
        <v>97642680</v>
      </c>
      <c r="I13" s="8">
        <v>95540574</v>
      </c>
    </row>
    <row r="14" spans="1:9" ht="12.75">
      <c r="A14" s="17" t="s">
        <v>43</v>
      </c>
      <c r="F14" s="8">
        <v>92234404</v>
      </c>
      <c r="I14" s="8">
        <v>86992703</v>
      </c>
    </row>
    <row r="15" spans="1:9" ht="12.75">
      <c r="A15" s="17" t="s">
        <v>44</v>
      </c>
      <c r="F15" s="8">
        <v>10300000</v>
      </c>
      <c r="I15" s="8">
        <v>11850277</v>
      </c>
    </row>
    <row r="16" spans="1:9" ht="12.75">
      <c r="A16" s="17" t="s">
        <v>45</v>
      </c>
      <c r="F16" s="8">
        <v>133786493</v>
      </c>
      <c r="I16" s="8">
        <v>135899061</v>
      </c>
    </row>
    <row r="17" spans="1:9" ht="13.5" customHeight="1">
      <c r="A17" s="17" t="s">
        <v>150</v>
      </c>
      <c r="F17" s="8">
        <v>1041083</v>
      </c>
      <c r="I17" s="30">
        <v>764920</v>
      </c>
    </row>
    <row r="18" spans="1:9" ht="12.75">
      <c r="A18" s="17" t="s">
        <v>46</v>
      </c>
      <c r="F18" s="8">
        <v>7616523</v>
      </c>
      <c r="I18" s="8">
        <v>7616523</v>
      </c>
    </row>
    <row r="19" spans="6:9" ht="12.75">
      <c r="F19" s="8"/>
      <c r="I19" s="8"/>
    </row>
    <row r="20" spans="6:9" ht="1.5" customHeight="1">
      <c r="F20" s="16"/>
      <c r="I20" s="16"/>
    </row>
    <row r="21" spans="1:9" ht="12.75">
      <c r="A21" s="6" t="s">
        <v>47</v>
      </c>
      <c r="F21" s="8">
        <f>SUM(F13:F20)</f>
        <v>342621183</v>
      </c>
      <c r="I21" s="8">
        <f>SUM(I13:I20)</f>
        <v>338664058</v>
      </c>
    </row>
    <row r="22" spans="6:9" ht="12.75">
      <c r="F22" s="8"/>
      <c r="I22" s="8"/>
    </row>
    <row r="23" spans="1:9" ht="12.75">
      <c r="A23" s="17" t="s">
        <v>48</v>
      </c>
      <c r="F23" s="8">
        <v>3327824</v>
      </c>
      <c r="I23" s="8">
        <v>3864839</v>
      </c>
    </row>
    <row r="24" spans="1:9" ht="12.75">
      <c r="A24" s="17" t="s">
        <v>49</v>
      </c>
      <c r="F24" s="8">
        <v>14501444</v>
      </c>
      <c r="I24" s="8">
        <v>8909845</v>
      </c>
    </row>
    <row r="25" spans="1:9" ht="12.75">
      <c r="A25" s="17" t="s">
        <v>50</v>
      </c>
      <c r="F25" s="8">
        <v>2565</v>
      </c>
      <c r="I25" s="8">
        <v>555834</v>
      </c>
    </row>
    <row r="26" spans="6:9" ht="2.25" customHeight="1">
      <c r="F26" s="8"/>
      <c r="I26" s="8"/>
    </row>
    <row r="27" spans="1:9" ht="12.75">
      <c r="A27" s="17" t="s">
        <v>51</v>
      </c>
      <c r="F27" s="8">
        <v>4009401</v>
      </c>
      <c r="I27" s="8">
        <v>4333964</v>
      </c>
    </row>
    <row r="28" spans="6:9" ht="12.75">
      <c r="F28" s="8"/>
      <c r="I28" s="8"/>
    </row>
    <row r="29" spans="6:9" ht="1.5" customHeight="1">
      <c r="F29" s="16"/>
      <c r="I29" s="16"/>
    </row>
    <row r="30" spans="1:9" ht="12.75">
      <c r="A30" s="6" t="s">
        <v>52</v>
      </c>
      <c r="F30" s="8">
        <f>SUM(F23:F29)</f>
        <v>21841234</v>
      </c>
      <c r="I30" s="8">
        <f>SUM(I23:I29)</f>
        <v>17664482</v>
      </c>
    </row>
    <row r="31" spans="6:9" ht="12.75">
      <c r="F31" s="8"/>
      <c r="I31" s="8"/>
    </row>
    <row r="32" spans="6:9" ht="1.5" customHeight="1">
      <c r="F32" s="16"/>
      <c r="I32" s="16"/>
    </row>
    <row r="33" spans="1:9" ht="13.5" thickBot="1">
      <c r="A33" s="12" t="s">
        <v>53</v>
      </c>
      <c r="F33" s="52">
        <f>+F21+F30</f>
        <v>364462417</v>
      </c>
      <c r="I33" s="52">
        <f>+I21+I30</f>
        <v>356328540</v>
      </c>
    </row>
    <row r="34" spans="6:9" ht="12.75">
      <c r="F34" s="8"/>
      <c r="I34" s="8"/>
    </row>
    <row r="35" spans="6:9" ht="12.75">
      <c r="F35" s="8"/>
      <c r="I35" s="8"/>
    </row>
    <row r="36" spans="1:9" ht="12.75">
      <c r="A36" s="12" t="s">
        <v>54</v>
      </c>
      <c r="F36" s="8"/>
      <c r="I36" s="8"/>
    </row>
    <row r="37" spans="1:9" ht="12.75">
      <c r="A37" s="17" t="s">
        <v>55</v>
      </c>
      <c r="F37" s="8">
        <v>185477159</v>
      </c>
      <c r="I37" s="8">
        <v>185477159</v>
      </c>
    </row>
    <row r="38" spans="1:9" ht="12.75">
      <c r="A38" s="17" t="s">
        <v>56</v>
      </c>
      <c r="F38" s="8">
        <v>46464841</v>
      </c>
      <c r="I38" s="8">
        <v>41414579</v>
      </c>
    </row>
    <row r="39" spans="6:9" ht="12.75">
      <c r="F39" s="8"/>
      <c r="I39" s="8"/>
    </row>
    <row r="40" spans="6:9" ht="1.5" customHeight="1">
      <c r="F40" s="16"/>
      <c r="I40" s="16"/>
    </row>
    <row r="41" spans="1:9" ht="12.75">
      <c r="A41" s="12" t="s">
        <v>175</v>
      </c>
      <c r="F41" s="8">
        <f>SUM(F37:F40)</f>
        <v>231942000</v>
      </c>
      <c r="I41" s="8">
        <f>SUM(I37:I40)</f>
        <v>226891738</v>
      </c>
    </row>
    <row r="42" spans="1:9" ht="12.75">
      <c r="A42" s="12" t="s">
        <v>57</v>
      </c>
      <c r="F42" s="8"/>
      <c r="I42" s="8"/>
    </row>
    <row r="43" spans="1:9" ht="12.75">
      <c r="A43" s="17" t="s">
        <v>29</v>
      </c>
      <c r="F43" s="8">
        <v>-2551360</v>
      </c>
      <c r="I43" s="8">
        <v>-630625</v>
      </c>
    </row>
    <row r="44" spans="6:9" ht="12.75">
      <c r="F44" s="16"/>
      <c r="I44" s="16"/>
    </row>
    <row r="45" spans="1:9" ht="12.75">
      <c r="A45" s="6" t="s">
        <v>58</v>
      </c>
      <c r="F45" s="8">
        <f>SUM(F41:F44)</f>
        <v>229390640</v>
      </c>
      <c r="I45" s="8">
        <f>SUM(I41:I44)</f>
        <v>226261113</v>
      </c>
    </row>
    <row r="46" spans="6:9" ht="12.75">
      <c r="F46" s="8"/>
      <c r="I46" s="8"/>
    </row>
    <row r="47" spans="6:9" ht="2.25" customHeight="1">
      <c r="F47" s="8"/>
      <c r="I47" s="8"/>
    </row>
    <row r="48" spans="1:9" ht="12.75">
      <c r="A48" s="12" t="s">
        <v>59</v>
      </c>
      <c r="F48" s="8"/>
      <c r="I48" s="8"/>
    </row>
    <row r="49" spans="1:9" ht="12.75">
      <c r="A49" s="17" t="s">
        <v>60</v>
      </c>
      <c r="F49" s="8">
        <v>56471000</v>
      </c>
      <c r="I49" s="8">
        <v>57099000</v>
      </c>
    </row>
    <row r="50" spans="1:9" ht="12.75">
      <c r="A50" s="17" t="s">
        <v>61</v>
      </c>
      <c r="F50" s="8">
        <v>2312620</v>
      </c>
      <c r="I50" s="8">
        <v>2096454</v>
      </c>
    </row>
    <row r="51" spans="1:9" ht="12.75">
      <c r="A51" s="17" t="s">
        <v>62</v>
      </c>
      <c r="F51" s="8">
        <v>4251019</v>
      </c>
      <c r="I51" s="8">
        <v>5114986</v>
      </c>
    </row>
    <row r="52" spans="1:9" ht="12.75">
      <c r="A52" s="17" t="s">
        <v>63</v>
      </c>
      <c r="F52" s="8">
        <v>590020</v>
      </c>
      <c r="I52" s="8">
        <v>507447</v>
      </c>
    </row>
    <row r="53" spans="6:9" ht="12.75">
      <c r="F53" s="8"/>
      <c r="I53" s="8"/>
    </row>
    <row r="54" spans="6:9" ht="2.25" customHeight="1">
      <c r="F54" s="16"/>
      <c r="I54" s="16"/>
    </row>
    <row r="55" spans="1:9" ht="12.75">
      <c r="A55" s="6" t="s">
        <v>64</v>
      </c>
      <c r="F55" s="8">
        <f>SUM(F49:F54)</f>
        <v>63624659</v>
      </c>
      <c r="I55" s="8">
        <f>SUM(I49:I54)</f>
        <v>64817887</v>
      </c>
    </row>
    <row r="56" spans="6:9" ht="12.75">
      <c r="F56" s="8"/>
      <c r="I56" s="8"/>
    </row>
    <row r="57" spans="1:9" ht="12.75">
      <c r="A57" s="17" t="s">
        <v>65</v>
      </c>
      <c r="F57" s="8">
        <v>29165051</v>
      </c>
      <c r="I57" s="8">
        <v>34083992</v>
      </c>
    </row>
    <row r="58" spans="1:9" ht="12.75">
      <c r="A58" s="17" t="s">
        <v>66</v>
      </c>
      <c r="F58" s="8">
        <v>37667059</v>
      </c>
      <c r="I58" s="8">
        <v>24358830</v>
      </c>
    </row>
    <row r="59" spans="1:9" ht="12.75">
      <c r="A59" s="17" t="s">
        <v>61</v>
      </c>
      <c r="F59" s="8">
        <v>1859341</v>
      </c>
      <c r="I59" s="8">
        <v>1599630</v>
      </c>
    </row>
    <row r="60" spans="1:9" ht="12.75">
      <c r="A60" s="17" t="s">
        <v>72</v>
      </c>
      <c r="F60" s="8">
        <v>883237</v>
      </c>
      <c r="I60" s="8">
        <v>1497545</v>
      </c>
    </row>
    <row r="61" spans="1:9" ht="12.75">
      <c r="A61" s="17" t="s">
        <v>149</v>
      </c>
      <c r="F61" s="8">
        <v>1872430</v>
      </c>
      <c r="I61" s="30">
        <v>3709543</v>
      </c>
    </row>
    <row r="62" spans="6:9" ht="2.25" customHeight="1">
      <c r="F62" s="16"/>
      <c r="I62" s="16"/>
    </row>
    <row r="63" spans="1:9" ht="12.75">
      <c r="A63" s="17" t="s">
        <v>67</v>
      </c>
      <c r="F63" s="8">
        <f>SUM(F57:F62)</f>
        <v>71447118</v>
      </c>
      <c r="I63" s="8">
        <f>SUM(I57:I62)</f>
        <v>65249540</v>
      </c>
    </row>
    <row r="64" spans="1:9" ht="12.75">
      <c r="A64" s="6" t="s">
        <v>161</v>
      </c>
      <c r="F64" s="95">
        <f>+F55+F63</f>
        <v>135071777</v>
      </c>
      <c r="I64" s="95">
        <f>+I55+I63</f>
        <v>130067427</v>
      </c>
    </row>
    <row r="65" spans="1:9" ht="12.75">
      <c r="A65" s="6"/>
      <c r="B65" s="6"/>
      <c r="F65" s="94"/>
      <c r="I65" s="94"/>
    </row>
    <row r="66" spans="1:9" ht="13.5" thickBot="1">
      <c r="A66" s="12" t="s">
        <v>68</v>
      </c>
      <c r="F66" s="52">
        <f>F45+F55+F63</f>
        <v>364462417</v>
      </c>
      <c r="I66" s="52">
        <f>I45+I55+I63</f>
        <v>356328540</v>
      </c>
    </row>
    <row r="67" ht="12.75">
      <c r="F67" s="8"/>
    </row>
    <row r="68" ht="12.75">
      <c r="F68" s="8"/>
    </row>
    <row r="69" ht="1.5" customHeight="1"/>
    <row r="70" spans="1:9" ht="12.75">
      <c r="A70" s="17" t="s">
        <v>69</v>
      </c>
      <c r="F70" s="51">
        <f>F41/F37*100</f>
        <v>125.05151645114425</v>
      </c>
      <c r="I70" s="51">
        <f>I41/I37*100</f>
        <v>122.32866797361285</v>
      </c>
    </row>
    <row r="72" ht="1.5" customHeight="1"/>
    <row r="75" ht="1.5" customHeight="1"/>
    <row r="77" ht="12.75">
      <c r="A77" t="s">
        <v>70</v>
      </c>
    </row>
    <row r="78" ht="12.75">
      <c r="A78" s="17" t="s">
        <v>153</v>
      </c>
    </row>
    <row r="79" ht="12.75">
      <c r="A79" t="s">
        <v>71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1"/>
  <sheetViews>
    <sheetView tabSelected="1" zoomScalePageLayoutView="0" workbookViewId="0" topLeftCell="A28">
      <selection activeCell="K58" sqref="K58"/>
    </sheetView>
  </sheetViews>
  <sheetFormatPr defaultColWidth="9.140625" defaultRowHeight="12.75"/>
  <cols>
    <col min="1" max="1" width="14.57421875" style="0" customWidth="1"/>
    <col min="6" max="6" width="11.7109375" style="0" customWidth="1"/>
    <col min="9" max="9" width="11.7109375" style="0" customWidth="1"/>
  </cols>
  <sheetData>
    <row r="1" ht="12.75">
      <c r="A1" s="6" t="s">
        <v>5</v>
      </c>
    </row>
    <row r="3" ht="12.75">
      <c r="A3" s="1" t="s">
        <v>164</v>
      </c>
    </row>
    <row r="4" ht="12.75">
      <c r="A4" s="17" t="s">
        <v>73</v>
      </c>
    </row>
    <row r="7" spans="6:9" ht="12.75">
      <c r="F7" s="45">
        <v>40178</v>
      </c>
      <c r="I7" s="45">
        <v>39813</v>
      </c>
    </row>
    <row r="8" ht="12.75">
      <c r="I8" s="3"/>
    </row>
    <row r="9" ht="1.5" customHeight="1"/>
    <row r="10" ht="12.75">
      <c r="A10" s="12" t="s">
        <v>74</v>
      </c>
    </row>
    <row r="12" spans="1:9" ht="12.75">
      <c r="A12" s="6" t="s">
        <v>75</v>
      </c>
      <c r="E12" s="50" t="s">
        <v>42</v>
      </c>
      <c r="F12" s="8">
        <v>10957737</v>
      </c>
      <c r="I12" s="8">
        <v>23921685</v>
      </c>
    </row>
    <row r="13" spans="6:9" ht="12.75">
      <c r="F13" s="8"/>
      <c r="I13" s="8"/>
    </row>
    <row r="14" spans="1:9" ht="12.75">
      <c r="A14" s="1" t="s">
        <v>76</v>
      </c>
      <c r="F14" s="8"/>
      <c r="I14" s="8"/>
    </row>
    <row r="15" spans="6:9" ht="12.75">
      <c r="F15" s="8"/>
      <c r="I15" s="8"/>
    </row>
    <row r="16" spans="1:9" ht="12.75">
      <c r="A16" s="17" t="s">
        <v>77</v>
      </c>
      <c r="F16" s="8">
        <v>11612657</v>
      </c>
      <c r="I16" s="8">
        <v>9715807</v>
      </c>
    </row>
    <row r="17" spans="1:9" ht="12.75">
      <c r="A17" s="17" t="s">
        <v>78</v>
      </c>
      <c r="F17" s="8">
        <v>6151940</v>
      </c>
      <c r="I17" s="8">
        <v>5890032</v>
      </c>
    </row>
    <row r="18" spans="1:9" ht="13.5" customHeight="1">
      <c r="A18" s="17" t="s">
        <v>79</v>
      </c>
      <c r="F18" s="30">
        <v>38424</v>
      </c>
      <c r="I18" s="8">
        <v>-127651</v>
      </c>
    </row>
    <row r="19" spans="1:9" ht="13.5" customHeight="1">
      <c r="A19" s="17" t="s">
        <v>171</v>
      </c>
      <c r="F19" s="8">
        <v>1571987</v>
      </c>
      <c r="I19" s="30"/>
    </row>
    <row r="20" spans="1:9" ht="13.5" customHeight="1">
      <c r="A20" s="17" t="s">
        <v>159</v>
      </c>
      <c r="F20" s="8">
        <v>-9322</v>
      </c>
      <c r="I20" s="8">
        <v>-8421</v>
      </c>
    </row>
    <row r="21" spans="1:9" ht="12.75" customHeight="1">
      <c r="A21" s="17" t="s">
        <v>167</v>
      </c>
      <c r="F21" s="8">
        <v>82573</v>
      </c>
      <c r="I21" s="8">
        <v>69062</v>
      </c>
    </row>
    <row r="22" spans="6:9" ht="1.5" customHeight="1">
      <c r="F22" s="54"/>
      <c r="I22" s="16"/>
    </row>
    <row r="23" spans="1:9" ht="12.75">
      <c r="A23" s="17" t="s">
        <v>80</v>
      </c>
      <c r="F23" s="8">
        <f>SUM(F12:F22)</f>
        <v>30405996</v>
      </c>
      <c r="I23" s="8">
        <f>SUM(I12:I22)</f>
        <v>39460514</v>
      </c>
    </row>
    <row r="24" spans="6:9" ht="12.75">
      <c r="F24" s="8"/>
      <c r="I24" s="8"/>
    </row>
    <row r="25" spans="1:9" ht="12.75">
      <c r="A25" s="12" t="s">
        <v>81</v>
      </c>
      <c r="F25" s="8"/>
      <c r="I25" s="8"/>
    </row>
    <row r="26" spans="6:9" ht="12.75">
      <c r="F26" s="8"/>
      <c r="I26" s="8"/>
    </row>
    <row r="27" spans="1:9" ht="12.75">
      <c r="A27" s="17" t="s">
        <v>48</v>
      </c>
      <c r="F27" s="8">
        <v>537015</v>
      </c>
      <c r="I27" s="8">
        <v>415660</v>
      </c>
    </row>
    <row r="28" spans="1:9" ht="12.75">
      <c r="A28" s="17" t="s">
        <v>82</v>
      </c>
      <c r="F28" s="8">
        <v>-5591599</v>
      </c>
      <c r="I28" s="8">
        <v>-1048438</v>
      </c>
    </row>
    <row r="29" spans="1:9" ht="12.75">
      <c r="A29" s="17" t="s">
        <v>83</v>
      </c>
      <c r="F29" s="8">
        <v>-4918941</v>
      </c>
      <c r="I29" s="8">
        <v>5491192</v>
      </c>
    </row>
    <row r="30" spans="6:9" ht="12.75">
      <c r="F30" s="8"/>
      <c r="I30" s="8"/>
    </row>
    <row r="31" spans="6:9" ht="1.5" customHeight="1">
      <c r="F31" s="16"/>
      <c r="I31" s="16"/>
    </row>
    <row r="32" spans="1:9" ht="12.75">
      <c r="A32" s="6" t="s">
        <v>84</v>
      </c>
      <c r="F32" s="8">
        <f>SUM(F23:F31)</f>
        <v>20432471</v>
      </c>
      <c r="I32" s="8">
        <f>SUM(I23:I31)</f>
        <v>44318928</v>
      </c>
    </row>
    <row r="33" spans="6:9" ht="2.25" customHeight="1">
      <c r="F33" s="8"/>
      <c r="I33" s="8"/>
    </row>
    <row r="34" spans="6:9" ht="1.5" customHeight="1">
      <c r="F34" s="8"/>
      <c r="I34" s="8"/>
    </row>
    <row r="35" spans="1:9" ht="12.75">
      <c r="A35" s="17" t="s">
        <v>85</v>
      </c>
      <c r="F35" s="8">
        <v>-7174608</v>
      </c>
      <c r="I35" s="8">
        <v>-9169335</v>
      </c>
    </row>
    <row r="36" spans="6:9" ht="12.75">
      <c r="F36" s="16"/>
      <c r="I36" s="16"/>
    </row>
    <row r="37" spans="1:9" ht="12.75">
      <c r="A37" s="12" t="s">
        <v>86</v>
      </c>
      <c r="F37" s="8">
        <f>SUM(F32:F36)</f>
        <v>13257863</v>
      </c>
      <c r="I37" s="8">
        <f>SUM(I32:I36)</f>
        <v>35149593</v>
      </c>
    </row>
    <row r="38" spans="6:9" ht="12.75">
      <c r="F38" s="8"/>
      <c r="I38" s="8"/>
    </row>
    <row r="39" spans="6:9" ht="1.5" customHeight="1">
      <c r="F39" s="8"/>
      <c r="I39" s="8"/>
    </row>
    <row r="40" spans="1:9" ht="12.75">
      <c r="A40" s="12" t="s">
        <v>87</v>
      </c>
      <c r="F40" s="8"/>
      <c r="I40" s="8"/>
    </row>
    <row r="41" spans="1:9" ht="12.75">
      <c r="A41" s="17" t="s">
        <v>88</v>
      </c>
      <c r="F41" s="8">
        <v>-6588870</v>
      </c>
      <c r="I41" s="8">
        <v>-4939619</v>
      </c>
    </row>
    <row r="42" spans="1:9" ht="12.75">
      <c r="A42" s="17" t="s">
        <v>89</v>
      </c>
      <c r="F42" s="8">
        <v>-21710</v>
      </c>
      <c r="I42" s="8">
        <v>-34310</v>
      </c>
    </row>
    <row r="43" spans="1:9" ht="12.75">
      <c r="A43" s="17" t="s">
        <v>90</v>
      </c>
      <c r="F43" s="8">
        <v>-7968151</v>
      </c>
      <c r="I43" s="8">
        <v>-8268478</v>
      </c>
    </row>
    <row r="44" spans="1:9" ht="12.75" customHeight="1">
      <c r="A44" s="17" t="s">
        <v>168</v>
      </c>
      <c r="F44" s="8">
        <v>-9322</v>
      </c>
      <c r="I44" s="8">
        <v>-8421</v>
      </c>
    </row>
    <row r="45" spans="1:9" ht="12.75">
      <c r="A45" s="17" t="s">
        <v>91</v>
      </c>
      <c r="F45" s="92" t="s">
        <v>38</v>
      </c>
      <c r="I45" s="8">
        <v>176000</v>
      </c>
    </row>
    <row r="46" spans="1:9" ht="12.75">
      <c r="A46" s="17" t="s">
        <v>159</v>
      </c>
      <c r="F46" s="16">
        <v>9322</v>
      </c>
      <c r="I46" s="90">
        <v>8421</v>
      </c>
    </row>
    <row r="47" spans="1:9" ht="12.75">
      <c r="A47" s="6" t="s">
        <v>92</v>
      </c>
      <c r="F47" s="8">
        <f>SUM(F41:F46)</f>
        <v>-14578731</v>
      </c>
      <c r="I47" s="8">
        <f>SUM(I41:I46)</f>
        <v>-13066407</v>
      </c>
    </row>
    <row r="48" spans="6:9" ht="9" customHeight="1">
      <c r="F48" s="8"/>
      <c r="I48" s="8"/>
    </row>
    <row r="49" spans="6:9" ht="2.25" customHeight="1">
      <c r="F49" s="8"/>
      <c r="I49" s="8"/>
    </row>
    <row r="50" spans="1:9" ht="12.75">
      <c r="A50" s="12" t="s">
        <v>93</v>
      </c>
      <c r="F50" s="8"/>
      <c r="I50" s="8"/>
    </row>
    <row r="51" spans="1:9" ht="13.5" customHeight="1">
      <c r="A51" s="17" t="s">
        <v>172</v>
      </c>
      <c r="F51" s="96">
        <v>13000000</v>
      </c>
      <c r="I51" s="8"/>
    </row>
    <row r="52" spans="1:9" ht="12.75">
      <c r="A52" s="17" t="s">
        <v>94</v>
      </c>
      <c r="F52" s="8">
        <v>-6202040</v>
      </c>
      <c r="I52" s="8">
        <v>-6196201</v>
      </c>
    </row>
    <row r="53" spans="1:9" ht="12.75">
      <c r="A53" s="17" t="s">
        <v>95</v>
      </c>
      <c r="F53" s="8">
        <v>-11628000</v>
      </c>
      <c r="I53" s="8">
        <v>-9628000</v>
      </c>
    </row>
    <row r="54" spans="1:9" ht="12.75">
      <c r="A54" s="17" t="s">
        <v>96</v>
      </c>
      <c r="F54" s="8">
        <v>-1799322</v>
      </c>
      <c r="I54" s="8">
        <v>-1514476</v>
      </c>
    </row>
    <row r="55" spans="1:9" ht="12.75">
      <c r="A55" s="17" t="s">
        <v>155</v>
      </c>
      <c r="F55" s="8">
        <v>-3691884</v>
      </c>
      <c r="I55" s="92" t="s">
        <v>38</v>
      </c>
    </row>
    <row r="56" spans="6:9" ht="1.5" customHeight="1">
      <c r="F56" s="8"/>
      <c r="I56" s="8"/>
    </row>
    <row r="57" spans="6:9" ht="12.75">
      <c r="F57" s="16"/>
      <c r="I57" s="16"/>
    </row>
    <row r="58" spans="1:9" ht="12.75">
      <c r="A58" s="6" t="s">
        <v>97</v>
      </c>
      <c r="F58" s="8">
        <f>SUM(F51:F57)</f>
        <v>-10321246</v>
      </c>
      <c r="I58" s="8">
        <f>SUM(I51:I57)</f>
        <v>-17338677</v>
      </c>
    </row>
    <row r="59" spans="6:9" ht="12.75">
      <c r="F59" s="8"/>
      <c r="I59" s="8"/>
    </row>
    <row r="60" spans="6:9" ht="1.5" customHeight="1">
      <c r="F60" s="16"/>
      <c r="I60" s="16"/>
    </row>
    <row r="61" spans="1:9" ht="12.75">
      <c r="A61" s="17" t="s">
        <v>98</v>
      </c>
      <c r="F61" s="8">
        <f>F37+F47+F58</f>
        <v>-11642114</v>
      </c>
      <c r="I61" s="8">
        <f>I37+I47+I58</f>
        <v>4744509</v>
      </c>
    </row>
    <row r="62" spans="6:9" ht="12.75">
      <c r="F62" s="8"/>
      <c r="I62" s="8"/>
    </row>
    <row r="63" spans="1:9" ht="12.75">
      <c r="A63" s="17" t="s">
        <v>100</v>
      </c>
      <c r="F63" s="8">
        <v>1354322</v>
      </c>
      <c r="I63" s="8">
        <v>-3390187</v>
      </c>
    </row>
    <row r="64" spans="6:9" ht="12.75">
      <c r="F64" s="16"/>
      <c r="I64" s="16"/>
    </row>
    <row r="65" spans="1:9" ht="13.5" thickBot="1">
      <c r="A65" s="17" t="s">
        <v>99</v>
      </c>
      <c r="F65" s="52">
        <f>SUM(F61:F64)</f>
        <v>-10287792</v>
      </c>
      <c r="I65" s="52">
        <f>SUM(I61:I64)</f>
        <v>1354322</v>
      </c>
    </row>
    <row r="69" ht="12.75">
      <c r="A69" s="17" t="s">
        <v>101</v>
      </c>
    </row>
    <row r="70" ht="12.75">
      <c r="A70" s="17" t="s">
        <v>154</v>
      </c>
    </row>
    <row r="71" ht="12.75">
      <c r="A71" s="17" t="s">
        <v>102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">
      <selection activeCell="O14" sqref="O14"/>
    </sheetView>
  </sheetViews>
  <sheetFormatPr defaultColWidth="9.140625" defaultRowHeight="12.75"/>
  <cols>
    <col min="4" max="4" width="12.28125" style="0" customWidth="1"/>
    <col min="5" max="5" width="0.2890625" style="0" customWidth="1"/>
    <col min="6" max="7" width="12.8515625" style="0" bestFit="1" customWidth="1"/>
    <col min="8" max="8" width="0.2890625" style="0" customWidth="1"/>
    <col min="9" max="9" width="11.7109375" style="0" customWidth="1"/>
    <col min="10" max="10" width="0.42578125" style="0" customWidth="1"/>
    <col min="11" max="11" width="12.28125" style="0" bestFit="1" customWidth="1"/>
    <col min="12" max="12" width="0.5625" style="0" customWidth="1"/>
    <col min="13" max="13" width="10.57421875" style="0" customWidth="1"/>
    <col min="14" max="14" width="0.42578125" style="0" customWidth="1"/>
    <col min="15" max="15" width="12.00390625" style="0" customWidth="1"/>
  </cols>
  <sheetData>
    <row r="1" ht="12.75">
      <c r="A1" s="6" t="s">
        <v>147</v>
      </c>
    </row>
    <row r="3" ht="12.75">
      <c r="A3" s="12" t="s">
        <v>164</v>
      </c>
    </row>
    <row r="5" ht="12.75">
      <c r="A5" s="6" t="s">
        <v>103</v>
      </c>
    </row>
    <row r="8" spans="4:15" ht="12.75">
      <c r="D8" s="55" t="s">
        <v>104</v>
      </c>
      <c r="E8" s="55"/>
      <c r="F8" s="55" t="s">
        <v>106</v>
      </c>
      <c r="G8" s="55" t="s">
        <v>105</v>
      </c>
      <c r="H8" s="55"/>
      <c r="I8" s="55" t="s">
        <v>108</v>
      </c>
      <c r="J8" s="55"/>
      <c r="K8" s="55" t="s">
        <v>110</v>
      </c>
      <c r="L8" s="55"/>
      <c r="M8" s="55" t="s">
        <v>111</v>
      </c>
      <c r="N8" s="55"/>
      <c r="O8" s="55" t="s">
        <v>110</v>
      </c>
    </row>
    <row r="9" spans="4:15" ht="12.75">
      <c r="D9" s="55" t="s">
        <v>105</v>
      </c>
      <c r="E9" s="55"/>
      <c r="F9" s="55" t="s">
        <v>107</v>
      </c>
      <c r="G9" s="55" t="s">
        <v>56</v>
      </c>
      <c r="H9" s="55"/>
      <c r="I9" s="55" t="s">
        <v>109</v>
      </c>
      <c r="J9" s="55"/>
      <c r="K9" s="55"/>
      <c r="L9" s="55"/>
      <c r="M9" s="55" t="s">
        <v>112</v>
      </c>
      <c r="N9" s="55"/>
      <c r="O9" s="55" t="s">
        <v>54</v>
      </c>
    </row>
    <row r="10" spans="4:15" ht="12.75">
      <c r="D10" s="55" t="s">
        <v>42</v>
      </c>
      <c r="E10" s="55"/>
      <c r="F10" s="55" t="s">
        <v>42</v>
      </c>
      <c r="G10" s="55" t="s">
        <v>42</v>
      </c>
      <c r="H10" s="55"/>
      <c r="I10" s="55" t="s">
        <v>42</v>
      </c>
      <c r="J10" s="55"/>
      <c r="K10" s="55" t="s">
        <v>42</v>
      </c>
      <c r="L10" s="55"/>
      <c r="M10" s="55" t="s">
        <v>42</v>
      </c>
      <c r="N10" s="55"/>
      <c r="O10" s="55" t="s">
        <v>42</v>
      </c>
    </row>
    <row r="12" spans="1:15" ht="12.75">
      <c r="A12" s="12" t="s">
        <v>156</v>
      </c>
      <c r="D12" s="23">
        <v>185477159</v>
      </c>
      <c r="E12" s="23"/>
      <c r="F12" s="23">
        <v>6634854</v>
      </c>
      <c r="G12" s="23">
        <v>6268000</v>
      </c>
      <c r="H12" s="23"/>
      <c r="I12" s="23">
        <v>28511725</v>
      </c>
      <c r="J12" s="23"/>
      <c r="K12" s="23">
        <f>SUM(D12:J12)</f>
        <v>226891738</v>
      </c>
      <c r="L12" s="8"/>
      <c r="M12" s="8">
        <v>-630625</v>
      </c>
      <c r="N12" s="8"/>
      <c r="O12" s="8">
        <f>SUM(K12:N12)</f>
        <v>226261113</v>
      </c>
    </row>
    <row r="13" spans="4:15" ht="12.75"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</row>
    <row r="14" spans="1:15" ht="12.75">
      <c r="A14" s="17" t="s">
        <v>160</v>
      </c>
      <c r="D14" s="8"/>
      <c r="E14" s="8"/>
      <c r="F14" s="8"/>
      <c r="G14" s="8"/>
      <c r="H14" s="8"/>
      <c r="I14" s="8">
        <v>6905034</v>
      </c>
      <c r="J14" s="8"/>
      <c r="K14" s="8">
        <f>SUM(I14:J14)</f>
        <v>6905034</v>
      </c>
      <c r="L14" s="8"/>
      <c r="M14" s="8">
        <v>-1920735</v>
      </c>
      <c r="N14" s="8"/>
      <c r="O14" s="8">
        <f>SUM(K14:N14)</f>
        <v>4984299</v>
      </c>
    </row>
    <row r="15" spans="4:15" ht="12.75"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</row>
    <row r="16" spans="1:15" ht="12.75">
      <c r="A16" s="17" t="s">
        <v>174</v>
      </c>
      <c r="D16" s="8"/>
      <c r="E16" s="8"/>
      <c r="F16" s="8"/>
      <c r="G16" s="8"/>
      <c r="H16" s="8"/>
      <c r="I16" s="8">
        <v>-1854772</v>
      </c>
      <c r="J16" s="8"/>
      <c r="K16" s="8">
        <f>SUM(I16:J16)</f>
        <v>-1854772</v>
      </c>
      <c r="L16" s="8"/>
      <c r="M16" s="8"/>
      <c r="N16" s="8"/>
      <c r="O16" s="8">
        <f>SUM(K16:N16)</f>
        <v>-1854772</v>
      </c>
    </row>
    <row r="17" spans="4:15" ht="12.75">
      <c r="D17" s="16"/>
      <c r="E17" s="8"/>
      <c r="F17" s="16"/>
      <c r="G17" s="16"/>
      <c r="H17" s="8"/>
      <c r="I17" s="16"/>
      <c r="J17" s="8"/>
      <c r="K17" s="16"/>
      <c r="L17" s="8"/>
      <c r="M17" s="16"/>
      <c r="N17" s="8"/>
      <c r="O17" s="16"/>
    </row>
    <row r="18" spans="1:15" ht="13.5" thickBot="1">
      <c r="A18" s="6" t="s">
        <v>169</v>
      </c>
      <c r="D18" s="52">
        <f>SUM(D12:D17)</f>
        <v>185477159</v>
      </c>
      <c r="E18" s="8"/>
      <c r="F18" s="52">
        <f>SUM(F12:F17)</f>
        <v>6634854</v>
      </c>
      <c r="G18" s="52">
        <f>SUM(G12:G17)</f>
        <v>6268000</v>
      </c>
      <c r="H18" s="8"/>
      <c r="I18" s="52">
        <f>SUM(I12:I17)</f>
        <v>33561987</v>
      </c>
      <c r="J18" s="8"/>
      <c r="K18" s="52">
        <f>SUM(D18:J18)</f>
        <v>231942000</v>
      </c>
      <c r="L18" s="8"/>
      <c r="M18" s="52">
        <f>SUM(M12:M17)</f>
        <v>-2551360</v>
      </c>
      <c r="N18" s="8"/>
      <c r="O18" s="52">
        <f>SUM(O12:O17)</f>
        <v>229390640</v>
      </c>
    </row>
    <row r="21" ht="1.5" customHeight="1"/>
    <row r="22" ht="2.25" customHeight="1">
      <c r="A22" s="1"/>
    </row>
    <row r="24" spans="1:15" ht="12.75">
      <c r="A24" s="12" t="s">
        <v>113</v>
      </c>
      <c r="D24" s="8">
        <v>185477159</v>
      </c>
      <c r="E24" s="8"/>
      <c r="F24" s="8">
        <v>6634854</v>
      </c>
      <c r="G24" s="8">
        <v>6268000</v>
      </c>
      <c r="H24" s="8"/>
      <c r="I24" s="8">
        <v>11244114</v>
      </c>
      <c r="J24" s="8"/>
      <c r="K24" s="8">
        <f>SUM(D24:J24)</f>
        <v>209624127</v>
      </c>
      <c r="L24" s="8"/>
      <c r="M24" s="8">
        <v>-18066</v>
      </c>
      <c r="N24" s="8"/>
      <c r="O24" s="8">
        <f>SUM(K24:N24)</f>
        <v>209606061</v>
      </c>
    </row>
    <row r="25" spans="4:15" ht="12.75"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15" ht="12.75">
      <c r="A26" s="17" t="s">
        <v>114</v>
      </c>
      <c r="D26" s="8"/>
      <c r="E26" s="8"/>
      <c r="F26" s="8"/>
      <c r="G26" s="8"/>
      <c r="H26" s="8"/>
      <c r="I26" s="8">
        <v>20977154</v>
      </c>
      <c r="J26" s="8"/>
      <c r="K26" s="8">
        <f>SUM(I26:J26)</f>
        <v>20977154</v>
      </c>
      <c r="L26" s="8"/>
      <c r="M26" s="8">
        <v>-612559</v>
      </c>
      <c r="N26" s="8"/>
      <c r="O26" s="8">
        <f>SUM(K26:N26)</f>
        <v>20364595</v>
      </c>
    </row>
    <row r="27" spans="1:15" ht="12.75">
      <c r="A27" s="17" t="s">
        <v>173</v>
      </c>
      <c r="D27" s="16"/>
      <c r="E27" s="8"/>
      <c r="F27" s="16"/>
      <c r="G27" s="16"/>
      <c r="H27" s="8"/>
      <c r="I27" s="16">
        <v>-3709543</v>
      </c>
      <c r="J27" s="8"/>
      <c r="K27" s="16">
        <f>SUM(I27:J27)</f>
        <v>-3709543</v>
      </c>
      <c r="L27" s="8"/>
      <c r="M27" s="16"/>
      <c r="N27" s="8"/>
      <c r="O27" s="16">
        <f>SUM(K27:N27)</f>
        <v>-3709543</v>
      </c>
    </row>
    <row r="28" spans="1:15" ht="13.5" thickBot="1">
      <c r="A28" s="6" t="s">
        <v>170</v>
      </c>
      <c r="D28" s="52">
        <f>SUM(D24:D27)</f>
        <v>185477159</v>
      </c>
      <c r="E28" s="8"/>
      <c r="F28" s="52">
        <f>SUM(F24:F27)</f>
        <v>6634854</v>
      </c>
      <c r="G28" s="52">
        <f>SUM(G24:G27)</f>
        <v>6268000</v>
      </c>
      <c r="H28" s="8"/>
      <c r="I28" s="52">
        <f>SUM(I24:I27)</f>
        <v>28511725</v>
      </c>
      <c r="J28" s="8"/>
      <c r="K28" s="52">
        <f>SUM(K24:K27)</f>
        <v>226891738</v>
      </c>
      <c r="L28" s="8"/>
      <c r="M28" s="52">
        <f>SUM(M24:M27)</f>
        <v>-630625</v>
      </c>
      <c r="N28" s="8"/>
      <c r="O28" s="52">
        <f>SUM(K28:N28)</f>
        <v>226261113</v>
      </c>
    </row>
    <row r="31" ht="12.75">
      <c r="A31" s="17" t="s">
        <v>115</v>
      </c>
    </row>
    <row r="32" ht="12.75">
      <c r="A32" s="17" t="s">
        <v>157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56"/>
  <sheetViews>
    <sheetView zoomScalePageLayoutView="0" workbookViewId="0" topLeftCell="A55">
      <selection activeCell="E79" sqref="E79"/>
    </sheetView>
  </sheetViews>
  <sheetFormatPr defaultColWidth="9.140625" defaultRowHeight="12.75"/>
  <cols>
    <col min="1" max="1" width="4.7109375" style="0" customWidth="1"/>
    <col min="4" max="4" width="12.28125" style="0" customWidth="1"/>
    <col min="5" max="5" width="12.140625" style="0" customWidth="1"/>
    <col min="6" max="6" width="17.00390625" style="0" customWidth="1"/>
    <col min="7" max="7" width="4.7109375" style="0" customWidth="1"/>
    <col min="8" max="8" width="12.57421875" style="0" customWidth="1"/>
    <col min="9" max="9" width="16.8515625" style="0" customWidth="1"/>
  </cols>
  <sheetData>
    <row r="2" ht="12.75">
      <c r="A2" s="6" t="s">
        <v>116</v>
      </c>
    </row>
    <row r="5" spans="5:9" ht="12.75">
      <c r="E5" s="73" t="s">
        <v>117</v>
      </c>
      <c r="F5" s="74" t="s">
        <v>118</v>
      </c>
      <c r="G5" s="6"/>
      <c r="H5" s="73" t="s">
        <v>119</v>
      </c>
      <c r="I5" s="74" t="s">
        <v>118</v>
      </c>
    </row>
    <row r="6" spans="5:9" ht="12.75">
      <c r="E6" s="47" t="s">
        <v>120</v>
      </c>
      <c r="F6" s="47" t="s">
        <v>122</v>
      </c>
      <c r="G6" s="6"/>
      <c r="H6" s="47" t="s">
        <v>124</v>
      </c>
      <c r="I6" s="47" t="s">
        <v>122</v>
      </c>
    </row>
    <row r="7" spans="5:9" ht="12.75">
      <c r="E7" s="47" t="s">
        <v>121</v>
      </c>
      <c r="F7" s="47" t="s">
        <v>121</v>
      </c>
      <c r="G7" s="6"/>
      <c r="H7" s="47" t="s">
        <v>121</v>
      </c>
      <c r="I7" s="47" t="s">
        <v>121</v>
      </c>
    </row>
    <row r="8" spans="5:9" ht="12.75">
      <c r="E8" s="47" t="s">
        <v>118</v>
      </c>
      <c r="F8" s="47" t="s">
        <v>123</v>
      </c>
      <c r="G8" s="6"/>
      <c r="H8" s="47" t="s">
        <v>125</v>
      </c>
      <c r="I8" s="47" t="s">
        <v>123</v>
      </c>
    </row>
    <row r="9" spans="5:9" ht="12.75">
      <c r="E9" s="47"/>
      <c r="F9" s="47" t="s">
        <v>118</v>
      </c>
      <c r="G9" s="6"/>
      <c r="H9" s="47"/>
      <c r="I9" s="47" t="s">
        <v>126</v>
      </c>
    </row>
    <row r="10" spans="5:9" ht="1.5" customHeight="1">
      <c r="E10" s="6"/>
      <c r="F10" s="6"/>
      <c r="G10" s="6"/>
      <c r="H10" s="6"/>
      <c r="I10" s="6"/>
    </row>
    <row r="11" spans="5:9" ht="12.75">
      <c r="E11" s="75">
        <v>40178</v>
      </c>
      <c r="F11" s="75">
        <v>39813</v>
      </c>
      <c r="G11" s="47"/>
      <c r="H11" s="76">
        <v>40178</v>
      </c>
      <c r="I11" s="76">
        <v>39813</v>
      </c>
    </row>
    <row r="12" spans="5:9" ht="1.5" customHeight="1">
      <c r="E12" s="6"/>
      <c r="F12" s="6"/>
      <c r="G12" s="6"/>
      <c r="H12" s="6"/>
      <c r="I12" s="6"/>
    </row>
    <row r="13" spans="5:9" ht="12.75">
      <c r="E13" s="47" t="s">
        <v>127</v>
      </c>
      <c r="F13" s="47" t="s">
        <v>127</v>
      </c>
      <c r="G13" s="47"/>
      <c r="H13" s="47" t="s">
        <v>127</v>
      </c>
      <c r="I13" s="47" t="s">
        <v>127</v>
      </c>
    </row>
    <row r="14" ht="0.75" customHeight="1"/>
    <row r="15" spans="1:9" ht="12.75">
      <c r="A15">
        <v>1</v>
      </c>
      <c r="B15" s="57" t="s">
        <v>0</v>
      </c>
      <c r="C15" s="58"/>
      <c r="D15" s="59"/>
      <c r="E15" s="83">
        <v>30810</v>
      </c>
      <c r="F15" s="83">
        <v>21440</v>
      </c>
      <c r="G15" s="83"/>
      <c r="H15" s="83">
        <v>103078</v>
      </c>
      <c r="I15" s="83">
        <v>137528</v>
      </c>
    </row>
    <row r="16" spans="1:9" ht="12.75">
      <c r="A16">
        <v>2</v>
      </c>
      <c r="B16" s="57" t="s">
        <v>128</v>
      </c>
      <c r="C16" s="58"/>
      <c r="D16" s="59"/>
      <c r="E16" s="83">
        <v>8692</v>
      </c>
      <c r="F16" s="83">
        <v>1914</v>
      </c>
      <c r="G16" s="83"/>
      <c r="H16" s="83">
        <v>10958</v>
      </c>
      <c r="I16" s="83">
        <v>23922</v>
      </c>
    </row>
    <row r="17" spans="1:9" ht="12.75">
      <c r="A17">
        <v>3</v>
      </c>
      <c r="B17" s="57" t="s">
        <v>129</v>
      </c>
      <c r="C17" s="58"/>
      <c r="D17" s="59"/>
      <c r="E17" s="83">
        <v>5281</v>
      </c>
      <c r="F17" s="83">
        <v>6291</v>
      </c>
      <c r="G17" s="83"/>
      <c r="H17" s="83">
        <v>4984</v>
      </c>
      <c r="I17" s="83">
        <v>20365</v>
      </c>
    </row>
    <row r="18" spans="1:9" ht="12.75">
      <c r="A18">
        <v>4</v>
      </c>
      <c r="B18" s="60" t="s">
        <v>130</v>
      </c>
      <c r="C18" s="61"/>
      <c r="D18" s="62"/>
      <c r="E18" s="83"/>
      <c r="F18" s="83"/>
      <c r="G18" s="83"/>
      <c r="H18" s="83"/>
      <c r="I18" s="83"/>
    </row>
    <row r="19" spans="2:9" ht="12.75">
      <c r="B19" s="63" t="s">
        <v>131</v>
      </c>
      <c r="C19" s="53"/>
      <c r="D19" s="64"/>
      <c r="E19" s="83">
        <v>5896</v>
      </c>
      <c r="F19" s="83">
        <v>6672</v>
      </c>
      <c r="G19" s="83"/>
      <c r="H19" s="83">
        <v>6905</v>
      </c>
      <c r="I19" s="83">
        <v>20977</v>
      </c>
    </row>
    <row r="20" spans="5:9" ht="1.5" customHeight="1">
      <c r="E20" s="56"/>
      <c r="F20" s="56"/>
      <c r="G20" s="56"/>
      <c r="H20" s="56"/>
      <c r="I20" s="56"/>
    </row>
    <row r="21" spans="1:9" ht="12.75">
      <c r="A21">
        <v>5</v>
      </c>
      <c r="B21" s="67" t="s">
        <v>132</v>
      </c>
      <c r="C21" s="56"/>
      <c r="D21" s="56"/>
      <c r="E21" s="91">
        <v>3.18</v>
      </c>
      <c r="F21" s="56">
        <v>3.6</v>
      </c>
      <c r="G21" s="56"/>
      <c r="H21" s="91">
        <v>3.72</v>
      </c>
      <c r="I21" s="56">
        <v>11.31</v>
      </c>
    </row>
    <row r="22" spans="2:9" ht="1.5" customHeight="1">
      <c r="B22" s="56"/>
      <c r="C22" s="56"/>
      <c r="D22" s="56"/>
      <c r="E22" s="56"/>
      <c r="F22" s="56"/>
      <c r="G22" s="56"/>
      <c r="H22" s="56"/>
      <c r="I22" s="56"/>
    </row>
    <row r="23" spans="1:9" ht="12.75">
      <c r="A23">
        <v>6</v>
      </c>
      <c r="B23" s="67" t="s">
        <v>133</v>
      </c>
      <c r="C23" s="56"/>
      <c r="D23" s="56"/>
      <c r="E23" s="81" t="s">
        <v>38</v>
      </c>
      <c r="F23" s="81" t="s">
        <v>38</v>
      </c>
      <c r="G23" s="86"/>
      <c r="H23" s="81" t="s">
        <v>38</v>
      </c>
      <c r="I23" s="81" t="s">
        <v>38</v>
      </c>
    </row>
    <row r="26" spans="5:8" ht="12.75">
      <c r="E26" s="47" t="s">
        <v>134</v>
      </c>
      <c r="H26" s="47" t="s">
        <v>134</v>
      </c>
    </row>
    <row r="27" spans="5:8" ht="12.75">
      <c r="E27" s="47" t="s">
        <v>135</v>
      </c>
      <c r="H27" s="47" t="s">
        <v>137</v>
      </c>
    </row>
    <row r="28" spans="5:8" ht="12.75">
      <c r="E28" s="47" t="s">
        <v>136</v>
      </c>
      <c r="H28" s="47" t="s">
        <v>138</v>
      </c>
    </row>
    <row r="29" spans="5:8" ht="12.75">
      <c r="E29" s="71">
        <v>40178</v>
      </c>
      <c r="H29" s="71">
        <v>39813</v>
      </c>
    </row>
    <row r="30" spans="5:8" ht="12.75">
      <c r="E30" s="72" t="s">
        <v>42</v>
      </c>
      <c r="H30" s="72" t="s">
        <v>42</v>
      </c>
    </row>
    <row r="32" spans="1:8" ht="12.75">
      <c r="A32">
        <v>7</v>
      </c>
      <c r="B32" s="60" t="s">
        <v>139</v>
      </c>
      <c r="C32" s="61"/>
      <c r="D32" s="62"/>
      <c r="E32" s="68"/>
      <c r="F32" s="69"/>
      <c r="G32" s="61"/>
      <c r="H32" s="62"/>
    </row>
    <row r="33" spans="2:8" ht="12.75">
      <c r="B33" s="63" t="s">
        <v>140</v>
      </c>
      <c r="C33" s="53"/>
      <c r="D33" s="64"/>
      <c r="E33" s="93">
        <v>1.25</v>
      </c>
      <c r="F33" s="70"/>
      <c r="G33" s="53"/>
      <c r="H33" s="64">
        <v>1.22</v>
      </c>
    </row>
    <row r="35" ht="12.75">
      <c r="B35" s="17" t="s">
        <v>141</v>
      </c>
    </row>
    <row r="36" ht="12.75">
      <c r="B36" s="77" t="s">
        <v>142</v>
      </c>
    </row>
    <row r="39" ht="12.75">
      <c r="A39" s="6" t="s">
        <v>143</v>
      </c>
    </row>
    <row r="41" spans="5:9" ht="12.75">
      <c r="E41" s="73" t="s">
        <v>117</v>
      </c>
      <c r="F41" s="74" t="s">
        <v>118</v>
      </c>
      <c r="G41" s="6"/>
      <c r="H41" s="73" t="s">
        <v>119</v>
      </c>
      <c r="I41" s="74" t="s">
        <v>118</v>
      </c>
    </row>
    <row r="42" spans="5:9" ht="12.75">
      <c r="E42" s="47" t="s">
        <v>120</v>
      </c>
      <c r="F42" s="47" t="s">
        <v>122</v>
      </c>
      <c r="G42" s="6"/>
      <c r="H42" s="47" t="s">
        <v>124</v>
      </c>
      <c r="I42" s="47" t="s">
        <v>122</v>
      </c>
    </row>
    <row r="43" spans="5:9" ht="12.75">
      <c r="E43" s="47" t="s">
        <v>121</v>
      </c>
      <c r="F43" s="47" t="s">
        <v>121</v>
      </c>
      <c r="G43" s="6"/>
      <c r="H43" s="47" t="s">
        <v>121</v>
      </c>
      <c r="I43" s="47" t="s">
        <v>121</v>
      </c>
    </row>
    <row r="44" spans="5:9" ht="12.75">
      <c r="E44" s="47" t="s">
        <v>118</v>
      </c>
      <c r="F44" s="47" t="s">
        <v>123</v>
      </c>
      <c r="G44" s="6"/>
      <c r="H44" s="47" t="s">
        <v>125</v>
      </c>
      <c r="I44" s="47" t="s">
        <v>123</v>
      </c>
    </row>
    <row r="45" spans="5:9" ht="12.75">
      <c r="E45" s="47"/>
      <c r="F45" s="47" t="s">
        <v>118</v>
      </c>
      <c r="G45" s="6"/>
      <c r="H45" s="47"/>
      <c r="I45" s="47" t="s">
        <v>126</v>
      </c>
    </row>
    <row r="46" spans="5:9" ht="1.5" customHeight="1">
      <c r="E46" s="85"/>
      <c r="F46" s="6"/>
      <c r="G46" s="6"/>
      <c r="H46" s="6"/>
      <c r="I46" s="6"/>
    </row>
    <row r="47" spans="5:9" ht="12.75">
      <c r="E47" s="75">
        <v>40178</v>
      </c>
      <c r="F47" s="75">
        <v>39813</v>
      </c>
      <c r="G47" s="47"/>
      <c r="H47" s="76">
        <v>40178</v>
      </c>
      <c r="I47" s="76">
        <v>39813</v>
      </c>
    </row>
    <row r="48" spans="5:9" ht="1.5" customHeight="1">
      <c r="E48" s="6"/>
      <c r="F48" s="6"/>
      <c r="G48" s="6"/>
      <c r="H48" s="6"/>
      <c r="I48" s="6"/>
    </row>
    <row r="49" spans="5:9" ht="12.75">
      <c r="E49" s="47" t="s">
        <v>127</v>
      </c>
      <c r="F49" s="47" t="s">
        <v>127</v>
      </c>
      <c r="G49" s="47"/>
      <c r="H49" s="47" t="s">
        <v>127</v>
      </c>
      <c r="I49" s="47" t="s">
        <v>127</v>
      </c>
    </row>
    <row r="51" spans="1:9" ht="12.75">
      <c r="A51" s="69">
        <v>1</v>
      </c>
      <c r="B51" s="78" t="s">
        <v>144</v>
      </c>
      <c r="C51" s="61"/>
      <c r="D51" s="62"/>
      <c r="E51" s="88">
        <v>9</v>
      </c>
      <c r="F51" s="88"/>
      <c r="G51" s="82"/>
      <c r="H51" s="89">
        <v>9</v>
      </c>
      <c r="I51" s="88">
        <v>8</v>
      </c>
    </row>
    <row r="52" spans="1:9" ht="1.5" customHeight="1">
      <c r="A52" s="65"/>
      <c r="B52" s="2"/>
      <c r="C52" s="2"/>
      <c r="D52" s="66"/>
      <c r="E52" s="87"/>
      <c r="F52" s="56"/>
      <c r="I52" s="80"/>
    </row>
    <row r="53" spans="1:9" ht="12.75">
      <c r="A53" s="70">
        <v>2</v>
      </c>
      <c r="B53" s="79" t="s">
        <v>145</v>
      </c>
      <c r="C53" s="53"/>
      <c r="D53" s="64"/>
      <c r="E53" s="83">
        <v>-1759</v>
      </c>
      <c r="F53" s="83">
        <v>-1481</v>
      </c>
      <c r="G53" s="84"/>
      <c r="H53" s="36">
        <v>-6152</v>
      </c>
      <c r="I53" s="83">
        <v>-5890</v>
      </c>
    </row>
    <row r="55" ht="12.75">
      <c r="B55" s="17" t="s">
        <v>146</v>
      </c>
    </row>
    <row r="56" ht="12.75">
      <c r="B56" s="17" t="s">
        <v>158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LOW NAM HUI &amp; SONS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LOW NAM HUI &amp; SONS</dc:creator>
  <cp:keywords/>
  <dc:description/>
  <cp:lastModifiedBy> </cp:lastModifiedBy>
  <cp:lastPrinted>2010-02-23T05:06:05Z</cp:lastPrinted>
  <dcterms:created xsi:type="dcterms:W3CDTF">2003-11-03T03:56:57Z</dcterms:created>
  <dcterms:modified xsi:type="dcterms:W3CDTF">2010-02-25T02:48:10Z</dcterms:modified>
  <cp:category/>
  <cp:version/>
  <cp:contentType/>
  <cp:contentStatus/>
</cp:coreProperties>
</file>