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<sst xmlns="http://schemas.openxmlformats.org/spreadsheetml/2006/main" count="166" uniqueCount="136">
  <si>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</si>
  <si>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</si>
  <si>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</si>
  <si>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</si>
  <si>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</si>
  <si>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</si>
  <si>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</si>
  <si>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</si>
  <si>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</si>
  <si>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</si>
  <si>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</si>
  <si>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</si>
  <si>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</si>
  <si>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</si>
  <si>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</si>
  <si>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</si>
  <si>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</si>
  <si>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</si>
  <si>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</si>
  <si>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</si>
  <si>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</si>
  <si>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</si>
  <si>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</si>
  <si>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</si>
  <si>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</si>
  <si>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</si>
  <si>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</si>
  <si>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</si>
  <si>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</si>
  <si>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</si>
  <si>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</si>
  <si>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</si>
  <si>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</si>
  <si>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</si>
  <si>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</si>
  <si>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</si>
  <si>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</si>
  <si>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</si>
  <si>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</si>
  <si>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</si>
  <si>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</si>
  <si>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</si>
  <si>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</si>
  <si>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</si>
  <si>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</si>
  <si>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</si>
  <si>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</si>
  <si>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</si>
  <si>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</si>
  <si>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</si>
  <si>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</si>
  <si>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</si>
  <si>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</si>
  <si>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</si>
  <si>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</si>
  <si>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</si>
  <si>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</si>
  <si>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>Total quity attributable to shareholders</t>
  </si>
  <si>
    <t>of the company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</si>
  <si>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</si>
  <si>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</si>
  <si>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</si>
  <si>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</si>
  <si>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</si>
  <si>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</si>
  <si>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</si>
  <si>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</si>
  <si>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</si>
  <si>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</si>
  <si>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</si>
  <si>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</si>
  <si>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</si>
  <si>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</si>
  <si>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</si>
  <si>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UNAUDITED CONDENSED CONSOLIDATED CASH FLOW STATEMENT</t>
  </si>
  <si>
    <t>Cash flow from operating activities</t>
  </si>
  <si>
    <t>Profit/ (loss) before tax</t>
  </si>
  <si>
    <t>Adjustments for;-</t>
  </si>
  <si>
    <t>Depreciation</t>
  </si>
  <si>
    <t>Finance expenses</t>
  </si>
  <si>
    <t>Gains from sale of fixed assets</t>
  </si>
  <si>
    <t>Operating profit before working capital changes</t>
  </si>
  <si>
    <t>(Increase)/ 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</si>
  <si>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</si>
  <si>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</si>
  <si>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</si>
  <si>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</si>
  <si>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generated from operating activities</t>
  </si>
  <si>
    <t>Investing activities</t>
  </si>
  <si>
    <t>Purchase of property, plant and equipment</t>
  </si>
  <si>
    <t>Purchase of investment property</t>
  </si>
  <si>
    <t>Purchase of biological assets</t>
  </si>
  <si>
    <t>Proceeds from sale of fixed assets</t>
  </si>
  <si>
    <t>Net cash generated from/(used in) investing activities</t>
  </si>
  <si>
    <t>Financing activities</t>
  </si>
  <si>
    <t>Finance expenses paid</t>
  </si>
  <si>
    <t>Repayment of term loan</t>
  </si>
  <si>
    <t>Hire purchase instalments paid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</si>
  <si>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</si>
  <si>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</si>
  <si>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</si>
  <si>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</si>
  <si>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</si>
  <si>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</si>
  <si>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</si>
  <si>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</si>
  <si>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</si>
  <si>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</si>
  <si>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</si>
  <si>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</si>
  <si>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</si>
  <si>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</si>
  <si>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</si>
  <si>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</si>
  <si>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As at 1 January 2008</t>
  </si>
  <si>
    <t>Net profit for the period</t>
  </si>
  <si>
    <t>The condensed consolidated statement of changes in equity should be read in conjunction with the audited financial</t>
  </si>
  <si>
    <t xml:space="preserve">   </t>
  </si>
  <si>
    <t>As at 31/12/08</t>
  </si>
  <si>
    <t>Dividends payable</t>
  </si>
  <si>
    <t>Deferred tax assets</t>
  </si>
  <si>
    <t>31 December 2009</t>
  </si>
  <si>
    <t>First Quarter</t>
  </si>
  <si>
    <t>ENDED 31 MARCH 2009</t>
  </si>
  <si>
    <t>the year ended 31 December 2008 and the accompanying explanatory notes attached to the interim financial statements.</t>
  </si>
  <si>
    <t>INTERIM REPORT FOR THE PERIOD ENDED 31ST MARCH 2009</t>
  </si>
  <si>
    <t>UNAUDITED CONDENSED CONSOLIDATED BALANCE SHEET AS AT 31ST MARCH 2009</t>
  </si>
  <si>
    <t>As at 31/3/09</t>
  </si>
  <si>
    <t>for the year ended 31 December 2008 and the accompanying explanatory notes attached to the interim</t>
  </si>
  <si>
    <t>financial statements for the year ended 31 December 2008 and the accompanying explanatory</t>
  </si>
  <si>
    <t>Dividend paid to shareholders</t>
  </si>
  <si>
    <t>As at 1 January 2009</t>
  </si>
  <si>
    <t>As at 31 March 2009</t>
  </si>
  <si>
    <t>As at 31 March 2008</t>
  </si>
  <si>
    <t>statements for the year ended 31 December 2008 and the accompanying notes attached to the interim financial statements.</t>
  </si>
  <si>
    <t>Net loss for the period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</si>
</sst>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#,##0.0_);\(#,##0.0\)"/>
    <numFmt numFmtId="175" formatCode="#,##0.000_);\(#,##0.000\)"/>
    <numFmt numFmtId="176" formatCode="#,##0.0000_);\(#,##0.0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2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37" fontId="0" fillId="0" borderId="10" xfId="0" applyNumberFormat="1" applyBorder="1" applyAlignment="1" quotePrefix="1">
      <alignment horizontal="right"/>
    </xf>
    <xf numFmtId="37" fontId="0" fillId="0" borderId="0" xfId="42" applyNumberFormat="1" applyFon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5">
      <selection activeCell="I63" sqref="I63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5</v>
      </c>
    </row>
    <row r="4" spans="1:3" ht="12.75">
      <c r="A4" t="s">
        <v>15</v>
      </c>
      <c r="C4" s="44" t="s">
        <v>121</v>
      </c>
    </row>
    <row r="5" spans="1:3" ht="12.75">
      <c r="A5" t="s">
        <v>17</v>
      </c>
      <c r="C5" s="17" t="s">
        <v>122</v>
      </c>
    </row>
    <row r="8" spans="1:10" ht="12.75">
      <c r="A8" s="6" t="s">
        <v>6</v>
      </c>
      <c r="B8" s="12"/>
      <c r="C8" s="12"/>
      <c r="D8" s="12"/>
      <c r="E8" s="12"/>
      <c r="F8" s="12"/>
      <c r="G8" s="12"/>
      <c r="H8" s="1"/>
      <c r="I8" s="1"/>
      <c r="J8" s="1"/>
    </row>
    <row r="9" spans="1:7" ht="12.75">
      <c r="A9" s="6" t="s">
        <v>123</v>
      </c>
      <c r="B9" s="6"/>
      <c r="C9" s="6"/>
      <c r="D9" s="6"/>
      <c r="E9" s="6"/>
      <c r="F9" s="6"/>
      <c r="G9" s="6"/>
    </row>
    <row r="11" spans="3:9" ht="12.75">
      <c r="C11" s="58" t="s">
        <v>8</v>
      </c>
      <c r="D11" s="58"/>
      <c r="E11" s="58"/>
      <c r="G11" s="58" t="s">
        <v>9</v>
      </c>
      <c r="H11" s="58"/>
      <c r="I11" s="58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3" t="s">
        <v>12</v>
      </c>
      <c r="G13" s="3" t="s">
        <v>11</v>
      </c>
      <c r="H13" s="3"/>
      <c r="I13" s="13" t="s">
        <v>18</v>
      </c>
    </row>
    <row r="14" spans="1:9" ht="12.75">
      <c r="A14" s="2"/>
      <c r="C14" s="45">
        <v>39903</v>
      </c>
      <c r="E14" s="45">
        <v>39538</v>
      </c>
      <c r="F14" s="3"/>
      <c r="G14" s="45">
        <v>39903</v>
      </c>
      <c r="I14" s="46">
        <v>39538</v>
      </c>
    </row>
    <row r="16" spans="1:9" ht="12.75">
      <c r="A16" s="6" t="s">
        <v>0</v>
      </c>
      <c r="C16" s="19">
        <v>20775362</v>
      </c>
      <c r="D16" s="20"/>
      <c r="E16" s="22">
        <v>36266047</v>
      </c>
      <c r="F16" s="21"/>
      <c r="G16" s="19">
        <v>20775362</v>
      </c>
      <c r="H16" s="21"/>
      <c r="I16" s="22">
        <v>36266047</v>
      </c>
    </row>
    <row r="17" spans="3:9" ht="12.75">
      <c r="C17" s="23"/>
      <c r="D17" s="8"/>
      <c r="E17" s="28"/>
      <c r="F17" s="24"/>
      <c r="G17" s="23"/>
      <c r="H17" s="24"/>
      <c r="I17" s="28"/>
    </row>
    <row r="18" spans="1:9" ht="12.75">
      <c r="A18" s="17" t="s">
        <v>20</v>
      </c>
      <c r="C18" s="25">
        <v>-18313414</v>
      </c>
      <c r="D18" s="8"/>
      <c r="E18" s="25">
        <v>-17633040</v>
      </c>
      <c r="F18" s="23"/>
      <c r="G18" s="25">
        <v>-18313414</v>
      </c>
      <c r="H18" s="23"/>
      <c r="I18" s="25">
        <v>-17633040</v>
      </c>
    </row>
    <row r="19" spans="3:9" ht="12.75">
      <c r="C19" s="27"/>
      <c r="D19" s="8"/>
      <c r="E19" s="29"/>
      <c r="F19" s="23"/>
      <c r="G19" s="27"/>
      <c r="H19" s="23"/>
      <c r="I19" s="29"/>
    </row>
    <row r="20" spans="1:9" ht="12.75">
      <c r="A20" s="35" t="s">
        <v>1</v>
      </c>
      <c r="C20" s="26">
        <f>SUM(C16:C19)</f>
        <v>2461948</v>
      </c>
      <c r="D20" s="8"/>
      <c r="E20" s="25">
        <f>SUM(E16:E19)</f>
        <v>18633007</v>
      </c>
      <c r="F20" s="23"/>
      <c r="G20" s="26">
        <f>SUM(G16:G19)</f>
        <v>2461948</v>
      </c>
      <c r="H20" s="23"/>
      <c r="I20" s="25">
        <f>SUM(I16:I19)</f>
        <v>18633007</v>
      </c>
    </row>
    <row r="21" spans="3:9" ht="12.75">
      <c r="C21" s="26"/>
      <c r="D21" s="8"/>
      <c r="E21" s="26"/>
      <c r="F21" s="23"/>
      <c r="G21" s="26"/>
      <c r="H21" s="23"/>
      <c r="I21" s="26"/>
    </row>
    <row r="22" spans="1:9" ht="12.75">
      <c r="A22" t="s">
        <v>21</v>
      </c>
      <c r="C22" s="26">
        <v>26426</v>
      </c>
      <c r="D22" s="8"/>
      <c r="E22" s="25">
        <v>32062</v>
      </c>
      <c r="F22" s="23"/>
      <c r="G22" s="26">
        <v>26426</v>
      </c>
      <c r="H22" s="23"/>
      <c r="I22" s="25">
        <v>32062</v>
      </c>
    </row>
    <row r="23" spans="3:9" ht="12.75">
      <c r="C23" s="28"/>
      <c r="D23" s="8"/>
      <c r="E23" s="28"/>
      <c r="F23" s="23"/>
      <c r="G23" s="28"/>
      <c r="H23" s="23"/>
      <c r="I23" s="28"/>
    </row>
    <row r="24" spans="1:9" ht="12.75">
      <c r="A24" t="s">
        <v>22</v>
      </c>
      <c r="C24" s="28">
        <v>-596534</v>
      </c>
      <c r="D24" s="8"/>
      <c r="E24" s="37">
        <v>-1845181</v>
      </c>
      <c r="F24" s="23"/>
      <c r="G24" s="28">
        <v>-596534</v>
      </c>
      <c r="H24" s="23"/>
      <c r="I24" s="37">
        <v>-1845181</v>
      </c>
    </row>
    <row r="25" spans="3:9" ht="10.5" customHeight="1">
      <c r="C25" s="26"/>
      <c r="D25" s="8"/>
      <c r="E25" s="26"/>
      <c r="F25" s="23"/>
      <c r="G25" s="26"/>
      <c r="H25" s="23"/>
      <c r="I25" s="26"/>
    </row>
    <row r="26" spans="1:9" ht="14.25" customHeight="1">
      <c r="A26" t="s">
        <v>23</v>
      </c>
      <c r="C26" s="28">
        <v>-3555041</v>
      </c>
      <c r="D26" s="8"/>
      <c r="E26" s="28">
        <v>-4127747</v>
      </c>
      <c r="F26" s="23"/>
      <c r="G26" s="28">
        <v>-3555041</v>
      </c>
      <c r="H26" s="23"/>
      <c r="I26" s="28">
        <v>-4127747</v>
      </c>
    </row>
    <row r="27" spans="3:9" ht="11.25" customHeight="1">
      <c r="C27" s="28"/>
      <c r="D27" s="18"/>
      <c r="E27" s="28"/>
      <c r="F27" s="24"/>
      <c r="G27" s="28"/>
      <c r="H27" s="24"/>
      <c r="I27" s="28"/>
    </row>
    <row r="28" spans="1:9" ht="12.75" customHeight="1">
      <c r="A28" s="17" t="s">
        <v>24</v>
      </c>
      <c r="C28" s="28">
        <v>-52549</v>
      </c>
      <c r="D28" s="18"/>
      <c r="E28" s="37">
        <v>-5451365</v>
      </c>
      <c r="F28" s="24"/>
      <c r="G28" s="28">
        <v>-52549</v>
      </c>
      <c r="H28" s="24"/>
      <c r="I28" s="37">
        <v>-5451365</v>
      </c>
    </row>
    <row r="29" spans="3:9" ht="12.75" customHeight="1">
      <c r="C29" s="29"/>
      <c r="D29" s="8"/>
      <c r="E29" s="29"/>
      <c r="F29" s="23"/>
      <c r="G29" s="29"/>
      <c r="H29" s="23"/>
      <c r="I29" s="29"/>
    </row>
    <row r="30" spans="1:9" ht="11.25" customHeight="1">
      <c r="A30" s="6" t="s">
        <v>31</v>
      </c>
      <c r="C30" s="25">
        <f>SUM(C20:C29)</f>
        <v>-1715750</v>
      </c>
      <c r="D30" s="8"/>
      <c r="E30" s="25">
        <f>SUM(E20:E29)</f>
        <v>7240776</v>
      </c>
      <c r="F30" s="23"/>
      <c r="G30" s="25">
        <f>SUM(G20:G29)</f>
        <v>-1715750</v>
      </c>
      <c r="H30" s="23"/>
      <c r="I30" s="25">
        <f>SUM(I20:I29)</f>
        <v>7240776</v>
      </c>
    </row>
    <row r="31" spans="3:9" ht="11.25" customHeight="1">
      <c r="C31" s="24"/>
      <c r="D31" s="18"/>
      <c r="E31" s="28"/>
      <c r="F31" s="24"/>
      <c r="G31" s="24"/>
      <c r="H31" s="23"/>
      <c r="I31" s="28"/>
    </row>
    <row r="32" spans="1:9" ht="11.25" customHeight="1">
      <c r="A32" t="s">
        <v>25</v>
      </c>
      <c r="C32" s="30">
        <v>-1441470</v>
      </c>
      <c r="D32" s="31"/>
      <c r="E32" s="31">
        <v>-1448218</v>
      </c>
      <c r="F32" s="31"/>
      <c r="G32" s="30">
        <v>-1441470</v>
      </c>
      <c r="H32" s="26"/>
      <c r="I32" s="31">
        <v>-1448218</v>
      </c>
    </row>
    <row r="33" spans="3:9" ht="11.25" customHeight="1">
      <c r="C33" s="31"/>
      <c r="D33" s="31"/>
      <c r="E33" s="31"/>
      <c r="F33" s="31"/>
      <c r="G33" s="31"/>
      <c r="H33" s="31"/>
      <c r="I33" s="31"/>
    </row>
    <row r="34" spans="1:9" ht="11.25" customHeight="1">
      <c r="A34" t="s">
        <v>13</v>
      </c>
      <c r="C34" s="32"/>
      <c r="D34" s="31"/>
      <c r="E34" s="56" t="s">
        <v>38</v>
      </c>
      <c r="F34" s="31"/>
      <c r="G34" s="32"/>
      <c r="H34" s="31"/>
      <c r="I34" s="56" t="s">
        <v>38</v>
      </c>
    </row>
    <row r="35" spans="3:9" ht="11.25" customHeight="1">
      <c r="C35" s="33"/>
      <c r="D35" s="31"/>
      <c r="E35" s="29"/>
      <c r="F35" s="31"/>
      <c r="G35" s="33"/>
      <c r="H35" s="31"/>
      <c r="I35" s="29"/>
    </row>
    <row r="36" spans="1:9" ht="12.75">
      <c r="A36" s="6" t="s">
        <v>33</v>
      </c>
      <c r="C36" s="26">
        <f>SUM(C30:C35)</f>
        <v>-3157220</v>
      </c>
      <c r="D36" s="31"/>
      <c r="E36" s="25">
        <f>SUM(E30:E35)</f>
        <v>5792558</v>
      </c>
      <c r="F36" s="31"/>
      <c r="G36" s="26">
        <f>SUM(G30:G35)</f>
        <v>-3157220</v>
      </c>
      <c r="H36" s="31"/>
      <c r="I36" s="25">
        <f>SUM(I30:I35)</f>
        <v>5792558</v>
      </c>
    </row>
    <row r="37" spans="3:9" ht="12.75">
      <c r="C37" s="23"/>
      <c r="D37" s="8"/>
      <c r="E37" s="26"/>
      <c r="F37" s="8"/>
      <c r="G37" s="23"/>
      <c r="H37" s="8"/>
      <c r="I37" s="26"/>
    </row>
    <row r="38" spans="1:9" ht="12.75">
      <c r="A38" t="s">
        <v>26</v>
      </c>
      <c r="C38" s="23">
        <v>-696563</v>
      </c>
      <c r="D38" s="8"/>
      <c r="E38" s="25">
        <v>-1797297</v>
      </c>
      <c r="F38" s="8"/>
      <c r="G38" s="23">
        <v>-696563</v>
      </c>
      <c r="H38" s="8"/>
      <c r="I38" s="25">
        <v>-1797297</v>
      </c>
    </row>
    <row r="39" spans="3:9" ht="12.75">
      <c r="C39" s="27"/>
      <c r="D39" s="8"/>
      <c r="E39" s="29"/>
      <c r="F39" s="8"/>
      <c r="G39" s="27"/>
      <c r="H39" s="8"/>
      <c r="I39" s="29"/>
    </row>
    <row r="40" spans="1:9" ht="12.75">
      <c r="A40" s="6" t="s">
        <v>32</v>
      </c>
      <c r="C40" s="40">
        <f>SUM(C36:C39)</f>
        <v>-3853783</v>
      </c>
      <c r="D40" s="18"/>
      <c r="E40" s="41">
        <f>SUM(E36:E39)</f>
        <v>3995261</v>
      </c>
      <c r="F40" s="18"/>
      <c r="G40" s="40">
        <f>SUM(G36:G39)</f>
        <v>-3853783</v>
      </c>
      <c r="H40" s="18"/>
      <c r="I40" s="41">
        <f>SUM(I36:I39)</f>
        <v>3995261</v>
      </c>
    </row>
    <row r="41" spans="3:9" ht="12.75" customHeight="1">
      <c r="C41" s="8"/>
      <c r="D41" s="8"/>
      <c r="E41" s="31"/>
      <c r="F41" s="8"/>
      <c r="G41" s="8"/>
      <c r="H41" s="8"/>
      <c r="I41" s="31"/>
    </row>
    <row r="42" spans="1:9" ht="12.75">
      <c r="A42" s="6" t="s">
        <v>27</v>
      </c>
      <c r="C42" s="8"/>
      <c r="D42" s="8"/>
      <c r="E42" s="30"/>
      <c r="F42" s="8"/>
      <c r="G42" s="8"/>
      <c r="H42" s="8"/>
      <c r="I42" s="30"/>
    </row>
    <row r="43" spans="1:9" ht="12.75">
      <c r="A43" s="17" t="s">
        <v>28</v>
      </c>
      <c r="C43" s="18">
        <f>C46-C44</f>
        <v>-3385890</v>
      </c>
      <c r="D43" s="18"/>
      <c r="E43" s="38">
        <v>3943621</v>
      </c>
      <c r="F43" s="18"/>
      <c r="G43" s="18">
        <f>G46-G44</f>
        <v>-3385890</v>
      </c>
      <c r="H43" s="18"/>
      <c r="I43" s="38">
        <v>3943621</v>
      </c>
    </row>
    <row r="44" spans="1:9" ht="12.75">
      <c r="A44" s="17" t="s">
        <v>29</v>
      </c>
      <c r="C44" s="18">
        <v>-467893</v>
      </c>
      <c r="D44" s="18"/>
      <c r="E44" s="38">
        <v>51640</v>
      </c>
      <c r="F44" s="18"/>
      <c r="G44" s="18">
        <v>-467893</v>
      </c>
      <c r="H44" s="18"/>
      <c r="I44" s="38">
        <v>51640</v>
      </c>
    </row>
    <row r="45" spans="3:10" ht="1.5" customHeight="1">
      <c r="C45" s="16"/>
      <c r="D45" s="18"/>
      <c r="E45" s="34"/>
      <c r="F45" s="18"/>
      <c r="G45" s="16"/>
      <c r="H45" s="18"/>
      <c r="I45" s="34"/>
      <c r="J45" s="9"/>
    </row>
    <row r="46" spans="1:9" ht="12.75">
      <c r="A46" s="6" t="s">
        <v>32</v>
      </c>
      <c r="C46" s="36">
        <v>-3853783</v>
      </c>
      <c r="D46" s="8"/>
      <c r="E46" s="39">
        <f>SUM(E43:E45)</f>
        <v>3995261</v>
      </c>
      <c r="F46" s="8"/>
      <c r="G46" s="36">
        <v>-3853783</v>
      </c>
      <c r="H46" s="8"/>
      <c r="I46" s="39">
        <f>SUM(I43:I45)</f>
        <v>3995261</v>
      </c>
    </row>
    <row r="47" ht="11.25" customHeight="1"/>
    <row r="48" ht="12.75">
      <c r="A48" s="6" t="s">
        <v>30</v>
      </c>
    </row>
    <row r="49" spans="3:9" ht="11.25" customHeight="1">
      <c r="C49" s="42"/>
      <c r="E49" s="42"/>
      <c r="G49" s="42"/>
      <c r="I49" s="42"/>
    </row>
    <row r="50" spans="1:9" ht="12.75">
      <c r="A50" t="s">
        <v>34</v>
      </c>
      <c r="C50" s="43">
        <f>C43*100/C56</f>
        <v>-1.8255024059323661</v>
      </c>
      <c r="E50" s="43">
        <f>E43*100/E56</f>
        <v>2.1262030436858264</v>
      </c>
      <c r="G50" s="43">
        <f>G43*100/G56</f>
        <v>-1.8255024059323661</v>
      </c>
      <c r="I50" s="43">
        <f>I43*100/I56</f>
        <v>2.1262030436858264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4" t="s">
        <v>4</v>
      </c>
      <c r="I54" s="7" t="s">
        <v>4</v>
      </c>
    </row>
    <row r="56" spans="1:9" ht="12.75">
      <c r="A56" t="s">
        <v>2</v>
      </c>
      <c r="C56" s="4">
        <v>185477159</v>
      </c>
      <c r="E56" s="15">
        <v>185477159</v>
      </c>
      <c r="G56" s="4">
        <v>185477159</v>
      </c>
      <c r="I56" s="15">
        <v>185477159</v>
      </c>
    </row>
    <row r="58" ht="0.75" customHeight="1"/>
    <row r="59" ht="12.75">
      <c r="A59" t="s">
        <v>37</v>
      </c>
    </row>
    <row r="60" ht="12.75">
      <c r="A60" s="17" t="s">
        <v>124</v>
      </c>
    </row>
    <row r="62" ht="12.75">
      <c r="A62" t="s">
        <v>19</v>
      </c>
    </row>
    <row r="63" ht="12.75">
      <c r="A63" s="17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1">
      <selection activeCell="I84" sqref="I84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5</v>
      </c>
    </row>
    <row r="3" ht="12.75">
      <c r="A3" s="1" t="s">
        <v>125</v>
      </c>
    </row>
    <row r="5" ht="12.75">
      <c r="A5" s="17" t="s">
        <v>126</v>
      </c>
    </row>
    <row r="7" ht="2.25" customHeight="1"/>
    <row r="8" spans="6:9" ht="12.75">
      <c r="F8" s="48" t="s">
        <v>127</v>
      </c>
      <c r="G8" s="3"/>
      <c r="H8" s="3"/>
      <c r="I8" s="48" t="s">
        <v>118</v>
      </c>
    </row>
    <row r="9" spans="6:9" ht="12.75">
      <c r="F9" s="3"/>
      <c r="G9" s="3"/>
      <c r="H9" s="3"/>
      <c r="I9" s="47" t="s">
        <v>39</v>
      </c>
    </row>
    <row r="10" spans="6:9" ht="12.75">
      <c r="F10" s="3"/>
      <c r="G10" s="3"/>
      <c r="H10" s="3"/>
      <c r="I10" s="47"/>
    </row>
    <row r="12" ht="12.75">
      <c r="A12" s="12" t="s">
        <v>40</v>
      </c>
    </row>
    <row r="13" spans="1:9" ht="12.75">
      <c r="A13" s="17" t="s">
        <v>41</v>
      </c>
      <c r="E13" s="49" t="s">
        <v>42</v>
      </c>
      <c r="F13" s="8">
        <v>95508037</v>
      </c>
      <c r="I13" s="8">
        <v>95540574</v>
      </c>
    </row>
    <row r="14" spans="1:9" ht="12.75">
      <c r="A14" s="17" t="s">
        <v>43</v>
      </c>
      <c r="F14" s="8">
        <v>87915956</v>
      </c>
      <c r="I14" s="8">
        <v>86992703</v>
      </c>
    </row>
    <row r="15" spans="1:9" ht="12.75">
      <c r="A15" s="17" t="s">
        <v>44</v>
      </c>
      <c r="F15" s="8">
        <v>11850927</v>
      </c>
      <c r="I15" s="8">
        <v>11850277</v>
      </c>
    </row>
    <row r="16" spans="1:9" ht="12.75">
      <c r="A16" s="17" t="s">
        <v>45</v>
      </c>
      <c r="F16" s="8">
        <v>135370919</v>
      </c>
      <c r="I16" s="8">
        <v>135899061</v>
      </c>
    </row>
    <row r="17" spans="1:9" ht="13.5" customHeight="1">
      <c r="A17" s="17" t="s">
        <v>120</v>
      </c>
      <c r="F17" s="8">
        <v>764920</v>
      </c>
      <c r="I17" s="30">
        <v>764920</v>
      </c>
    </row>
    <row r="18" spans="1:9" ht="12.75">
      <c r="A18" s="17" t="s">
        <v>46</v>
      </c>
      <c r="F18" s="8">
        <v>7616523</v>
      </c>
      <c r="I18" s="8">
        <v>7616523</v>
      </c>
    </row>
    <row r="19" spans="6:9" ht="12.75">
      <c r="F19" s="8"/>
      <c r="I19" s="8"/>
    </row>
    <row r="20" spans="6:9" ht="1.5" customHeight="1">
      <c r="F20" s="16"/>
      <c r="I20" s="16"/>
    </row>
    <row r="21" spans="1:9" ht="12.75">
      <c r="A21" s="6" t="s">
        <v>47</v>
      </c>
      <c r="F21" s="8">
        <f>SUM(F13:F20)</f>
        <v>339027282</v>
      </c>
      <c r="I21" s="8">
        <f>SUM(I13:I20)</f>
        <v>338664058</v>
      </c>
    </row>
    <row r="22" spans="6:9" ht="12.75">
      <c r="F22" s="8"/>
      <c r="I22" s="8"/>
    </row>
    <row r="23" spans="1:9" ht="12.75">
      <c r="A23" s="17" t="s">
        <v>48</v>
      </c>
      <c r="F23" s="8">
        <v>3627971</v>
      </c>
      <c r="I23" s="8">
        <v>3864839</v>
      </c>
    </row>
    <row r="24" spans="1:9" ht="12.75">
      <c r="A24" s="17" t="s">
        <v>49</v>
      </c>
      <c r="F24" s="8">
        <v>9534251</v>
      </c>
      <c r="I24" s="8">
        <v>8909845</v>
      </c>
    </row>
    <row r="25" spans="1:9" ht="12.75">
      <c r="A25" s="17" t="s">
        <v>50</v>
      </c>
      <c r="F25" s="8">
        <v>1285833</v>
      </c>
      <c r="I25" s="8">
        <v>555834</v>
      </c>
    </row>
    <row r="26" spans="6:9" ht="2.25" customHeight="1">
      <c r="F26" s="8"/>
      <c r="I26" s="8"/>
    </row>
    <row r="27" spans="1:9" ht="12.75">
      <c r="A27" s="17" t="s">
        <v>51</v>
      </c>
      <c r="F27" s="8">
        <v>1168278</v>
      </c>
      <c r="I27" s="8">
        <v>4333964</v>
      </c>
    </row>
    <row r="28" spans="6:9" ht="12.75">
      <c r="F28" s="8"/>
      <c r="I28" s="8"/>
    </row>
    <row r="29" spans="6:9" ht="1.5" customHeight="1">
      <c r="F29" s="16"/>
      <c r="I29" s="16"/>
    </row>
    <row r="30" spans="1:9" ht="12.75">
      <c r="A30" s="6" t="s">
        <v>52</v>
      </c>
      <c r="F30" s="8">
        <f>SUM(F23:F29)</f>
        <v>15616333</v>
      </c>
      <c r="I30" s="8">
        <f>SUM(I23:I29)</f>
        <v>17664482</v>
      </c>
    </row>
    <row r="31" spans="6:9" ht="12.75">
      <c r="F31" s="8"/>
      <c r="I31" s="8"/>
    </row>
    <row r="32" spans="6:9" ht="1.5" customHeight="1">
      <c r="F32" s="16"/>
      <c r="I32" s="16"/>
    </row>
    <row r="33" spans="1:9" ht="13.5" thickBot="1">
      <c r="A33" s="12" t="s">
        <v>53</v>
      </c>
      <c r="F33" s="51">
        <f>+F21+F30</f>
        <v>354643615</v>
      </c>
      <c r="I33" s="51">
        <f>+I21+I30</f>
        <v>356328540</v>
      </c>
    </row>
    <row r="34" spans="6:9" ht="12.75">
      <c r="F34" s="8"/>
      <c r="I34" s="8"/>
    </row>
    <row r="35" spans="6:9" ht="12.75">
      <c r="F35" s="8"/>
      <c r="I35" s="8"/>
    </row>
    <row r="36" spans="1:9" ht="12.75">
      <c r="A36" s="12" t="s">
        <v>54</v>
      </c>
      <c r="F36" s="8"/>
      <c r="I36" s="8"/>
    </row>
    <row r="37" spans="1:9" ht="12.75">
      <c r="A37" s="17" t="s">
        <v>55</v>
      </c>
      <c r="F37" s="8">
        <v>185477159</v>
      </c>
      <c r="I37" s="8">
        <v>185477159</v>
      </c>
    </row>
    <row r="38" spans="1:9" ht="12.75">
      <c r="A38" s="17" t="s">
        <v>56</v>
      </c>
      <c r="F38" s="8">
        <v>38028689</v>
      </c>
      <c r="I38" s="8">
        <v>41414579</v>
      </c>
    </row>
    <row r="39" spans="6:9" ht="12.75">
      <c r="F39" s="8"/>
      <c r="I39" s="8"/>
    </row>
    <row r="40" spans="6:9" ht="1.5" customHeight="1">
      <c r="F40" s="16"/>
      <c r="I40" s="16"/>
    </row>
    <row r="41" spans="1:9" ht="12.75">
      <c r="A41" s="12" t="s">
        <v>57</v>
      </c>
      <c r="F41" s="8">
        <f>SUM(F37:F40)</f>
        <v>223505848</v>
      </c>
      <c r="I41" s="8">
        <f>SUM(I37:I40)</f>
        <v>226891738</v>
      </c>
    </row>
    <row r="42" spans="1:9" ht="12.75">
      <c r="A42" s="12" t="s">
        <v>58</v>
      </c>
      <c r="F42" s="8"/>
      <c r="I42" s="8"/>
    </row>
    <row r="43" spans="1:9" ht="12.75">
      <c r="A43" s="17" t="s">
        <v>29</v>
      </c>
      <c r="F43" s="8">
        <v>-1098518</v>
      </c>
      <c r="I43" s="8">
        <v>-630625</v>
      </c>
    </row>
    <row r="44" spans="6:9" ht="12.75">
      <c r="F44" s="16"/>
      <c r="I44" s="16"/>
    </row>
    <row r="45" spans="1:9" ht="12.75">
      <c r="A45" s="6" t="s">
        <v>59</v>
      </c>
      <c r="F45" s="8">
        <f>SUM(F41:F44)</f>
        <v>222407330</v>
      </c>
      <c r="I45" s="8">
        <f>SUM(I41:I44)</f>
        <v>226261113</v>
      </c>
    </row>
    <row r="46" spans="6:9" ht="12.75">
      <c r="F46" s="8"/>
      <c r="I46" s="8"/>
    </row>
    <row r="47" spans="6:9" ht="2.25" customHeight="1">
      <c r="F47" s="8"/>
      <c r="I47" s="8"/>
    </row>
    <row r="48" spans="1:9" ht="12.75">
      <c r="A48" s="12" t="s">
        <v>60</v>
      </c>
      <c r="F48" s="8"/>
      <c r="I48" s="8"/>
    </row>
    <row r="49" spans="1:9" ht="12.75">
      <c r="A49" s="17" t="s">
        <v>61</v>
      </c>
      <c r="F49" s="8">
        <v>51692000</v>
      </c>
      <c r="I49" s="8">
        <v>57099000</v>
      </c>
    </row>
    <row r="50" spans="1:9" ht="12.75">
      <c r="A50" s="17" t="s">
        <v>62</v>
      </c>
      <c r="F50" s="8">
        <v>2104960</v>
      </c>
      <c r="I50" s="8">
        <v>2096454</v>
      </c>
    </row>
    <row r="51" spans="1:9" ht="12.75">
      <c r="A51" s="17" t="s">
        <v>63</v>
      </c>
      <c r="F51" s="8">
        <v>5081549</v>
      </c>
      <c r="I51" s="8">
        <v>5114986</v>
      </c>
    </row>
    <row r="52" spans="1:9" ht="12.75">
      <c r="A52" s="17" t="s">
        <v>64</v>
      </c>
      <c r="F52" s="8">
        <v>507447</v>
      </c>
      <c r="I52" s="8">
        <v>507447</v>
      </c>
    </row>
    <row r="53" spans="6:9" ht="12.75">
      <c r="F53" s="8"/>
      <c r="I53" s="8"/>
    </row>
    <row r="54" spans="6:9" ht="2.25" customHeight="1">
      <c r="F54" s="16"/>
      <c r="I54" s="16"/>
    </row>
    <row r="55" spans="1:9" ht="12.75">
      <c r="A55" s="6" t="s">
        <v>65</v>
      </c>
      <c r="F55" s="8">
        <f>SUM(F49:F54)</f>
        <v>59385956</v>
      </c>
      <c r="I55" s="8">
        <f>SUM(I49:I54)</f>
        <v>64817887</v>
      </c>
    </row>
    <row r="56" spans="6:9" ht="12.75">
      <c r="F56" s="8"/>
      <c r="I56" s="8"/>
    </row>
    <row r="57" spans="1:9" ht="12.75">
      <c r="A57" s="17" t="s">
        <v>66</v>
      </c>
      <c r="F57" s="8">
        <v>35654517</v>
      </c>
      <c r="I57" s="8">
        <v>34083992</v>
      </c>
    </row>
    <row r="58" spans="1:9" ht="12.75">
      <c r="A58" s="17" t="s">
        <v>67</v>
      </c>
      <c r="F58" s="8">
        <v>34101295</v>
      </c>
      <c r="I58" s="8">
        <v>24358830</v>
      </c>
    </row>
    <row r="59" spans="1:9" ht="12.75">
      <c r="A59" s="17" t="s">
        <v>62</v>
      </c>
      <c r="F59" s="8">
        <v>1702320</v>
      </c>
      <c r="I59" s="8">
        <v>1599630</v>
      </c>
    </row>
    <row r="60" spans="1:9" ht="12.75">
      <c r="A60" s="17" t="s">
        <v>73</v>
      </c>
      <c r="F60" s="8">
        <v>1369202</v>
      </c>
      <c r="I60" s="8">
        <v>1497545</v>
      </c>
    </row>
    <row r="61" spans="1:9" ht="12.75">
      <c r="A61" s="17" t="s">
        <v>119</v>
      </c>
      <c r="F61" s="8">
        <v>22995</v>
      </c>
      <c r="I61" s="30">
        <v>3709543</v>
      </c>
    </row>
    <row r="62" spans="6:9" ht="2.25" customHeight="1">
      <c r="F62" s="16"/>
      <c r="I62" s="16"/>
    </row>
    <row r="63" spans="1:9" ht="12.75">
      <c r="A63" s="17" t="s">
        <v>68</v>
      </c>
      <c r="F63" s="8">
        <f>SUM(F57:F62)</f>
        <v>72850329</v>
      </c>
      <c r="I63" s="8">
        <f>SUM(I57:I62)</f>
        <v>65249540</v>
      </c>
    </row>
    <row r="64" spans="6:9" ht="12.75">
      <c r="F64" s="8"/>
      <c r="I64" s="8"/>
    </row>
    <row r="65" spans="6:9" ht="12.75">
      <c r="F65" s="16"/>
      <c r="I65" s="16"/>
    </row>
    <row r="66" spans="1:9" ht="13.5" thickBot="1">
      <c r="A66" s="12" t="s">
        <v>69</v>
      </c>
      <c r="F66" s="51">
        <f>F45+F55+F63</f>
        <v>354643615</v>
      </c>
      <c r="I66" s="51">
        <f>I45+I55+I63</f>
        <v>356328540</v>
      </c>
    </row>
    <row r="69" ht="1.5" customHeight="1"/>
    <row r="70" spans="1:9" ht="12.75">
      <c r="A70" s="17" t="s">
        <v>70</v>
      </c>
      <c r="F70" s="50">
        <f>F45/F37*100</f>
        <v>119.91089964883493</v>
      </c>
      <c r="I70" s="50">
        <f>I45/I37*100</f>
        <v>121.98866653979749</v>
      </c>
    </row>
    <row r="72" ht="1.5" customHeight="1"/>
    <row r="75" ht="1.5" customHeight="1"/>
    <row r="77" ht="12.75">
      <c r="A77" t="s">
        <v>71</v>
      </c>
    </row>
    <row r="78" ht="12.75">
      <c r="A78" s="17" t="s">
        <v>128</v>
      </c>
    </row>
    <row r="79" ht="12.75">
      <c r="A79" t="s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9">
      <selection activeCell="H73" sqref="H73"/>
    </sheetView>
  </sheetViews>
  <sheetFormatPr defaultColWidth="9.140625" defaultRowHeight="12.75"/>
  <cols>
    <col min="1" max="1" width="14.57421875" style="0" customWidth="1"/>
    <col min="6" max="6" width="11.7109375" style="0" customWidth="1"/>
    <col min="9" max="9" width="11.7109375" style="0" customWidth="1"/>
  </cols>
  <sheetData>
    <row r="1" ht="12.75">
      <c r="A1" s="6" t="s">
        <v>5</v>
      </c>
    </row>
    <row r="3" ht="12.75">
      <c r="A3" s="1" t="s">
        <v>125</v>
      </c>
    </row>
    <row r="4" ht="12.75">
      <c r="A4" s="17" t="s">
        <v>74</v>
      </c>
    </row>
    <row r="7" spans="6:9" ht="12.75">
      <c r="F7" s="45">
        <v>39903</v>
      </c>
      <c r="I7" s="45">
        <v>39538</v>
      </c>
    </row>
    <row r="8" ht="12.75">
      <c r="I8" s="3"/>
    </row>
    <row r="9" ht="1.5" customHeight="1"/>
    <row r="10" ht="12.75">
      <c r="A10" s="12" t="s">
        <v>75</v>
      </c>
    </row>
    <row r="12" spans="1:9" ht="12.75">
      <c r="A12" s="6" t="s">
        <v>76</v>
      </c>
      <c r="E12" s="49" t="s">
        <v>42</v>
      </c>
      <c r="F12" s="8">
        <v>-3157220</v>
      </c>
      <c r="I12" s="8">
        <v>5792558</v>
      </c>
    </row>
    <row r="13" spans="6:9" ht="12.75">
      <c r="F13" s="8"/>
      <c r="I13" s="8"/>
    </row>
    <row r="14" spans="1:9" ht="12.75">
      <c r="A14" s="1" t="s">
        <v>77</v>
      </c>
      <c r="F14" s="8"/>
      <c r="I14" s="8"/>
    </row>
    <row r="15" spans="6:9" ht="12.75">
      <c r="F15" s="8"/>
      <c r="I15" s="8"/>
    </row>
    <row r="16" spans="1:9" ht="12.75">
      <c r="A16" s="17" t="s">
        <v>78</v>
      </c>
      <c r="F16" s="8">
        <v>2868387</v>
      </c>
      <c r="I16" s="8">
        <v>2063339</v>
      </c>
    </row>
    <row r="17" spans="1:9" ht="12.75">
      <c r="A17" s="17" t="s">
        <v>79</v>
      </c>
      <c r="F17" s="8">
        <v>1441470</v>
      </c>
      <c r="I17" s="8">
        <v>1448218</v>
      </c>
    </row>
    <row r="18" spans="1:9" ht="13.5" customHeight="1">
      <c r="A18" s="17" t="s">
        <v>80</v>
      </c>
      <c r="F18" s="57" t="s">
        <v>38</v>
      </c>
      <c r="I18" s="8">
        <v>-800</v>
      </c>
    </row>
    <row r="19" spans="1:9" ht="2.25" customHeight="1">
      <c r="A19" s="17"/>
      <c r="F19" s="8"/>
      <c r="I19" s="30"/>
    </row>
    <row r="20" spans="1:9" ht="12.75" customHeight="1">
      <c r="A20" s="17"/>
      <c r="F20" s="8"/>
      <c r="I20" s="8"/>
    </row>
    <row r="21" spans="1:9" ht="2.25" customHeight="1">
      <c r="A21" s="17"/>
      <c r="F21" s="8"/>
      <c r="I21" s="8"/>
    </row>
    <row r="22" spans="6:9" ht="1.5" customHeight="1">
      <c r="F22" s="52"/>
      <c r="I22" s="16"/>
    </row>
    <row r="23" spans="1:9" ht="12.75">
      <c r="A23" s="17" t="s">
        <v>81</v>
      </c>
      <c r="F23" s="8">
        <f>SUM(F12:F22)</f>
        <v>1152637</v>
      </c>
      <c r="I23" s="8">
        <f>SUM(I12:I22)</f>
        <v>9303315</v>
      </c>
    </row>
    <row r="24" spans="6:9" ht="12.75">
      <c r="F24" s="8"/>
      <c r="I24" s="8"/>
    </row>
    <row r="25" spans="1:9" ht="12.75">
      <c r="A25" s="12" t="s">
        <v>82</v>
      </c>
      <c r="F25" s="8"/>
      <c r="I25" s="8"/>
    </row>
    <row r="26" spans="6:9" ht="12.75">
      <c r="F26" s="8"/>
      <c r="I26" s="8"/>
    </row>
    <row r="27" spans="1:9" ht="12.75">
      <c r="A27" s="17" t="s">
        <v>48</v>
      </c>
      <c r="F27" s="8">
        <v>236868</v>
      </c>
      <c r="I27" s="8">
        <v>-1168738</v>
      </c>
    </row>
    <row r="28" spans="1:9" ht="12.75">
      <c r="A28" s="17" t="s">
        <v>83</v>
      </c>
      <c r="F28" s="8">
        <v>-624406</v>
      </c>
      <c r="I28" s="8">
        <v>-2646582</v>
      </c>
    </row>
    <row r="29" spans="1:9" ht="12.75">
      <c r="A29" s="17" t="s">
        <v>84</v>
      </c>
      <c r="F29" s="8">
        <v>1570525</v>
      </c>
      <c r="I29" s="8">
        <v>309110</v>
      </c>
    </row>
    <row r="30" spans="6:9" ht="12.75">
      <c r="F30" s="8"/>
      <c r="I30" s="8"/>
    </row>
    <row r="31" spans="6:9" ht="1.5" customHeight="1">
      <c r="F31" s="16"/>
      <c r="I31" s="16"/>
    </row>
    <row r="32" spans="1:9" ht="12.75">
      <c r="A32" s="6" t="s">
        <v>85</v>
      </c>
      <c r="F32" s="8">
        <f>SUM(F23:F31)</f>
        <v>2335624</v>
      </c>
      <c r="I32" s="8">
        <f>SUM(I23:I31)</f>
        <v>5797105</v>
      </c>
    </row>
    <row r="33" spans="6:9" ht="2.25" customHeight="1">
      <c r="F33" s="8"/>
      <c r="I33" s="8"/>
    </row>
    <row r="34" spans="6:9" ht="1.5" customHeight="1">
      <c r="F34" s="8"/>
      <c r="I34" s="8"/>
    </row>
    <row r="35" spans="1:9" ht="12.75">
      <c r="A35" s="17" t="s">
        <v>86</v>
      </c>
      <c r="F35" s="8">
        <v>-1588342</v>
      </c>
      <c r="I35" s="8">
        <v>-2476049</v>
      </c>
    </row>
    <row r="36" spans="6:9" ht="12.75">
      <c r="F36" s="16"/>
      <c r="I36" s="16"/>
    </row>
    <row r="37" spans="1:9" ht="12.75">
      <c r="A37" s="12" t="s">
        <v>87</v>
      </c>
      <c r="F37" s="8">
        <f>SUM(F32:F36)</f>
        <v>747282</v>
      </c>
      <c r="I37" s="8">
        <f>SUM(I32:I36)</f>
        <v>3321056</v>
      </c>
    </row>
    <row r="38" spans="6:9" ht="12.75">
      <c r="F38" s="8"/>
      <c r="I38" s="8"/>
    </row>
    <row r="39" spans="6:9" ht="1.5" customHeight="1">
      <c r="F39" s="8"/>
      <c r="I39" s="8"/>
    </row>
    <row r="40" spans="1:9" ht="12.75">
      <c r="A40" s="12" t="s">
        <v>88</v>
      </c>
      <c r="F40" s="8"/>
      <c r="I40" s="8"/>
    </row>
    <row r="41" spans="1:9" ht="12.75">
      <c r="A41" s="17" t="s">
        <v>89</v>
      </c>
      <c r="F41" s="8">
        <v>-993293</v>
      </c>
      <c r="I41" s="8">
        <v>-449643</v>
      </c>
    </row>
    <row r="42" spans="1:9" ht="12.75">
      <c r="A42" s="17" t="s">
        <v>90</v>
      </c>
      <c r="F42" s="8">
        <v>-650</v>
      </c>
      <c r="I42" s="8">
        <v>-13250</v>
      </c>
    </row>
    <row r="43" spans="1:9" ht="12.75">
      <c r="A43" s="17" t="s">
        <v>91</v>
      </c>
      <c r="F43" s="8">
        <v>-1617503</v>
      </c>
      <c r="I43" s="8">
        <v>-1358319</v>
      </c>
    </row>
    <row r="44" spans="1:9" ht="3" customHeight="1">
      <c r="A44" s="17"/>
      <c r="F44" s="8"/>
      <c r="I44" s="8"/>
    </row>
    <row r="45" spans="1:9" ht="12.75">
      <c r="A45" s="17" t="s">
        <v>92</v>
      </c>
      <c r="F45" s="57" t="s">
        <v>38</v>
      </c>
      <c r="I45" s="8">
        <v>6000</v>
      </c>
    </row>
    <row r="46" spans="1:9" ht="12.75">
      <c r="A46" s="17"/>
      <c r="F46" s="16"/>
      <c r="I46" s="55"/>
    </row>
    <row r="47" spans="1:9" ht="12.75">
      <c r="A47" s="6" t="s">
        <v>93</v>
      </c>
      <c r="F47" s="8">
        <f>SUM(F41:F46)</f>
        <v>-2611446</v>
      </c>
      <c r="I47" s="8">
        <f>SUM(I41:I46)</f>
        <v>-1815212</v>
      </c>
    </row>
    <row r="48" spans="6:9" ht="12.75">
      <c r="F48" s="8"/>
      <c r="I48" s="8"/>
    </row>
    <row r="49" spans="6:9" ht="2.25" customHeight="1">
      <c r="F49" s="8"/>
      <c r="I49" s="8"/>
    </row>
    <row r="50" spans="1:9" ht="12.75">
      <c r="A50" s="12" t="s">
        <v>94</v>
      </c>
      <c r="F50" s="8"/>
      <c r="I50" s="8"/>
    </row>
    <row r="51" spans="1:9" ht="3.75" customHeight="1">
      <c r="A51" s="17"/>
      <c r="F51" s="53"/>
      <c r="I51" s="8"/>
    </row>
    <row r="52" spans="1:9" ht="12.75">
      <c r="A52" s="17" t="s">
        <v>95</v>
      </c>
      <c r="F52" s="8">
        <v>-1452836</v>
      </c>
      <c r="I52" s="8">
        <v>-1630070</v>
      </c>
    </row>
    <row r="53" spans="1:9" ht="12.75">
      <c r="A53" s="17" t="s">
        <v>96</v>
      </c>
      <c r="F53" s="8">
        <v>-4407000</v>
      </c>
      <c r="I53" s="8">
        <v>-3407000</v>
      </c>
    </row>
    <row r="54" spans="1:9" ht="12.75">
      <c r="A54" s="17" t="s">
        <v>97</v>
      </c>
      <c r="F54" s="8">
        <v>-497603</v>
      </c>
      <c r="I54" s="8">
        <v>-385629</v>
      </c>
    </row>
    <row r="55" spans="1:9" ht="12.75">
      <c r="A55" s="17" t="s">
        <v>130</v>
      </c>
      <c r="F55" s="8">
        <v>-3686548</v>
      </c>
      <c r="I55" s="57" t="s">
        <v>38</v>
      </c>
    </row>
    <row r="56" spans="6:9" ht="1.5" customHeight="1">
      <c r="F56" s="8"/>
      <c r="I56" s="8"/>
    </row>
    <row r="57" spans="6:9" ht="12.75">
      <c r="F57" s="16"/>
      <c r="I57" s="16"/>
    </row>
    <row r="58" spans="1:9" ht="12.75">
      <c r="A58" s="6" t="s">
        <v>98</v>
      </c>
      <c r="F58" s="8">
        <f>SUM(F52:F57)</f>
        <v>-10043987</v>
      </c>
      <c r="I58" s="8">
        <f>SUM(I51:I57)</f>
        <v>-5422699</v>
      </c>
    </row>
    <row r="59" spans="6:9" ht="12.75">
      <c r="F59" s="8"/>
      <c r="I59" s="8"/>
    </row>
    <row r="60" spans="6:9" ht="1.5" customHeight="1">
      <c r="F60" s="16"/>
      <c r="I60" s="16"/>
    </row>
    <row r="61" spans="1:9" ht="12.75">
      <c r="A61" s="17" t="s">
        <v>99</v>
      </c>
      <c r="F61" s="8">
        <f>F37+F47+F58</f>
        <v>-11908151</v>
      </c>
      <c r="I61" s="8">
        <f>I37+I47+I58</f>
        <v>-3916855</v>
      </c>
    </row>
    <row r="62" spans="6:9" ht="12.75">
      <c r="F62" s="8"/>
      <c r="I62" s="8"/>
    </row>
    <row r="63" spans="1:9" ht="12.75">
      <c r="A63" s="17" t="s">
        <v>101</v>
      </c>
      <c r="F63" s="8">
        <v>1354323</v>
      </c>
      <c r="I63" s="8">
        <v>-3390187</v>
      </c>
    </row>
    <row r="64" spans="6:9" ht="12.75">
      <c r="F64" s="16"/>
      <c r="I64" s="16"/>
    </row>
    <row r="65" spans="1:9" ht="13.5" thickBot="1">
      <c r="A65" s="17" t="s">
        <v>100</v>
      </c>
      <c r="F65" s="51">
        <f>SUM(F61:F64)</f>
        <v>-10553828</v>
      </c>
      <c r="I65" s="51">
        <f>SUM(I61:I64)</f>
        <v>-7307042</v>
      </c>
    </row>
    <row r="69" ht="12.75">
      <c r="A69" s="17" t="s">
        <v>102</v>
      </c>
    </row>
    <row r="70" ht="12.75">
      <c r="A70" s="17" t="s">
        <v>129</v>
      </c>
    </row>
    <row r="71" ht="12.75">
      <c r="A71" s="17" t="s">
        <v>103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4">
      <selection activeCell="D16" sqref="D16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117</v>
      </c>
    </row>
    <row r="3" ht="12.75">
      <c r="A3" s="12" t="s">
        <v>125</v>
      </c>
    </row>
    <row r="5" ht="12.75">
      <c r="A5" s="6" t="s">
        <v>104</v>
      </c>
    </row>
    <row r="8" spans="4:15" ht="12.75">
      <c r="D8" s="54" t="s">
        <v>105</v>
      </c>
      <c r="E8" s="54"/>
      <c r="F8" s="54" t="s">
        <v>107</v>
      </c>
      <c r="G8" s="54" t="s">
        <v>106</v>
      </c>
      <c r="H8" s="54"/>
      <c r="I8" s="54" t="s">
        <v>109</v>
      </c>
      <c r="J8" s="54"/>
      <c r="K8" s="54" t="s">
        <v>111</v>
      </c>
      <c r="L8" s="54"/>
      <c r="M8" s="54" t="s">
        <v>112</v>
      </c>
      <c r="N8" s="54"/>
      <c r="O8" s="54" t="s">
        <v>111</v>
      </c>
    </row>
    <row r="9" spans="4:15" ht="12.75">
      <c r="D9" s="54" t="s">
        <v>106</v>
      </c>
      <c r="E9" s="54"/>
      <c r="F9" s="54" t="s">
        <v>108</v>
      </c>
      <c r="G9" s="54" t="s">
        <v>56</v>
      </c>
      <c r="H9" s="54"/>
      <c r="I9" s="54" t="s">
        <v>110</v>
      </c>
      <c r="J9" s="54"/>
      <c r="K9" s="54"/>
      <c r="L9" s="54"/>
      <c r="M9" s="54" t="s">
        <v>113</v>
      </c>
      <c r="N9" s="54"/>
      <c r="O9" s="54" t="s">
        <v>54</v>
      </c>
    </row>
    <row r="10" spans="4:15" ht="12.75">
      <c r="D10" s="54" t="s">
        <v>42</v>
      </c>
      <c r="E10" s="54"/>
      <c r="F10" s="54" t="s">
        <v>42</v>
      </c>
      <c r="G10" s="54" t="s">
        <v>42</v>
      </c>
      <c r="H10" s="54"/>
      <c r="I10" s="54" t="s">
        <v>42</v>
      </c>
      <c r="J10" s="54"/>
      <c r="K10" s="54" t="s">
        <v>42</v>
      </c>
      <c r="L10" s="54"/>
      <c r="M10" s="54" t="s">
        <v>42</v>
      </c>
      <c r="N10" s="54"/>
      <c r="O10" s="54" t="s">
        <v>42</v>
      </c>
    </row>
    <row r="12" spans="1:15" ht="12.75">
      <c r="A12" s="12" t="s">
        <v>131</v>
      </c>
      <c r="D12" s="23">
        <v>185477159</v>
      </c>
      <c r="E12" s="23"/>
      <c r="F12" s="23">
        <v>6634854</v>
      </c>
      <c r="G12" s="23">
        <v>6268000</v>
      </c>
      <c r="H12" s="23"/>
      <c r="I12" s="23">
        <v>28511725</v>
      </c>
      <c r="J12" s="23"/>
      <c r="K12" s="23">
        <f>SUM(D12:J12)</f>
        <v>226891738</v>
      </c>
      <c r="L12" s="8"/>
      <c r="M12" s="8">
        <v>-630625</v>
      </c>
      <c r="N12" s="8"/>
      <c r="O12" s="8">
        <f>SUM(K12:N12)</f>
        <v>226261113</v>
      </c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7" t="s">
        <v>135</v>
      </c>
      <c r="D14" s="8"/>
      <c r="E14" s="8"/>
      <c r="F14" s="8"/>
      <c r="G14" s="8"/>
      <c r="H14" s="8"/>
      <c r="I14" s="8">
        <v>-3385890</v>
      </c>
      <c r="J14" s="8"/>
      <c r="K14" s="8">
        <f>SUM(I14:J14)</f>
        <v>-3385890</v>
      </c>
      <c r="L14" s="8"/>
      <c r="M14" s="8">
        <v>-467893</v>
      </c>
      <c r="N14" s="8"/>
      <c r="O14" s="8">
        <f>SUM(K14:N14)</f>
        <v>-3853783</v>
      </c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4:15" ht="12.7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4:15" ht="12.75">
      <c r="D17" s="16"/>
      <c r="E17" s="8"/>
      <c r="F17" s="16"/>
      <c r="G17" s="16"/>
      <c r="H17" s="8"/>
      <c r="I17" s="16"/>
      <c r="J17" s="8"/>
      <c r="K17" s="16"/>
      <c r="L17" s="8"/>
      <c r="M17" s="16"/>
      <c r="N17" s="8"/>
      <c r="O17" s="16"/>
    </row>
    <row r="18" spans="1:15" ht="13.5" thickBot="1">
      <c r="A18" s="6" t="s">
        <v>132</v>
      </c>
      <c r="D18" s="51">
        <f>SUM(D12:D17)</f>
        <v>185477159</v>
      </c>
      <c r="E18" s="8"/>
      <c r="F18" s="51">
        <f>SUM(F12:F17)</f>
        <v>6634854</v>
      </c>
      <c r="G18" s="51">
        <f>SUM(G12:G17)</f>
        <v>6268000</v>
      </c>
      <c r="H18" s="8"/>
      <c r="I18" s="51">
        <f>SUM(I12:I17)</f>
        <v>25125835</v>
      </c>
      <c r="J18" s="8"/>
      <c r="K18" s="51">
        <f>SUM(D18:J18)</f>
        <v>223505848</v>
      </c>
      <c r="L18" s="8"/>
      <c r="M18" s="51">
        <f>SUM(M12:M17)</f>
        <v>-1098518</v>
      </c>
      <c r="N18" s="8"/>
      <c r="O18" s="51">
        <f>SUM(O12:O17)</f>
        <v>222407330</v>
      </c>
    </row>
    <row r="21" ht="1.5" customHeight="1"/>
    <row r="22" ht="2.25" customHeight="1">
      <c r="A22" s="1"/>
    </row>
    <row r="24" spans="1:15" ht="12.75">
      <c r="A24" s="12" t="s">
        <v>114</v>
      </c>
      <c r="D24" s="8">
        <v>185477159</v>
      </c>
      <c r="E24" s="8"/>
      <c r="F24" s="8">
        <v>6634854</v>
      </c>
      <c r="G24" s="8">
        <v>6268000</v>
      </c>
      <c r="H24" s="8"/>
      <c r="I24" s="8">
        <v>11244114</v>
      </c>
      <c r="J24" s="8"/>
      <c r="K24" s="8">
        <f>SUM(D24:J24)</f>
        <v>209624127</v>
      </c>
      <c r="L24" s="8"/>
      <c r="M24" s="8">
        <v>-18066</v>
      </c>
      <c r="N24" s="8"/>
      <c r="O24" s="8">
        <f>SUM(K24:N24)</f>
        <v>209606061</v>
      </c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7" t="s">
        <v>115</v>
      </c>
      <c r="D26" s="8"/>
      <c r="E26" s="8"/>
      <c r="F26" s="8"/>
      <c r="G26" s="8"/>
      <c r="H26" s="8"/>
      <c r="I26" s="8">
        <v>3943621</v>
      </c>
      <c r="J26" s="8"/>
      <c r="K26" s="8">
        <f>SUM(I26:J26)</f>
        <v>3943621</v>
      </c>
      <c r="L26" s="8"/>
      <c r="M26" s="8">
        <v>51640</v>
      </c>
      <c r="N26" s="8"/>
      <c r="O26" s="8">
        <f>SUM(K26:N26)</f>
        <v>3995261</v>
      </c>
    </row>
    <row r="27" spans="4:15" ht="12.75">
      <c r="D27" s="16"/>
      <c r="E27" s="8"/>
      <c r="F27" s="16"/>
      <c r="G27" s="16"/>
      <c r="H27" s="8"/>
      <c r="I27" s="16"/>
      <c r="J27" s="8"/>
      <c r="K27" s="16"/>
      <c r="L27" s="8"/>
      <c r="M27" s="16"/>
      <c r="N27" s="8"/>
      <c r="O27" s="16"/>
    </row>
    <row r="28" spans="1:15" ht="13.5" thickBot="1">
      <c r="A28" s="6" t="s">
        <v>133</v>
      </c>
      <c r="D28" s="51">
        <f>SUM(D24:D27)</f>
        <v>185477159</v>
      </c>
      <c r="E28" s="8"/>
      <c r="F28" s="51">
        <f>SUM(F24:F27)</f>
        <v>6634854</v>
      </c>
      <c r="G28" s="51">
        <f>SUM(G24:G27)</f>
        <v>6268000</v>
      </c>
      <c r="H28" s="8"/>
      <c r="I28" s="51">
        <f>SUM(I24:I27)</f>
        <v>15187735</v>
      </c>
      <c r="J28" s="8"/>
      <c r="K28" s="51">
        <f>SUM(K24:K27)</f>
        <v>213567748</v>
      </c>
      <c r="L28" s="8"/>
      <c r="M28" s="51">
        <f>SUM(M24:M27)</f>
        <v>33574</v>
      </c>
      <c r="N28" s="8"/>
      <c r="O28" s="51">
        <f>SUM(K28:N28)</f>
        <v>213601322</v>
      </c>
    </row>
    <row r="31" ht="12.75">
      <c r="A31" s="17" t="s">
        <v>116</v>
      </c>
    </row>
    <row r="32" ht="12.75">
      <c r="A32" s="17" t="s">
        <v>134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CWC</cp:lastModifiedBy>
  <cp:lastPrinted>2009-05-08T08:39:47Z</cp:lastPrinted>
  <dcterms:created xsi:type="dcterms:W3CDTF">2003-11-03T03:56:57Z</dcterms:created>
  <dcterms:modified xsi:type="dcterms:W3CDTF">2009-05-25T10:21:59Z</dcterms:modified>
  <cp:category/>
  <cp:version/>
  <cp:contentType/>
  <cp:contentStatus/>
</cp:coreProperties>
</file>