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690" windowHeight="6285" activeTab="1"/>
  </bookViews>
  <sheets>
    <sheet name="Conso BS" sheetId="1" r:id="rId1"/>
    <sheet name="Conso PL" sheetId="2" r:id="rId2"/>
    <sheet name="Sheet3" sheetId="3" r:id="rId3"/>
  </sheets>
  <externalReferences>
    <externalReference r:id="rId6"/>
  </externalReferences>
  <definedNames>
    <definedName name="_xlnm.Print_Area" localSheetId="0">'Conso BS'!$A$1:$E$57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<sst xmlns="http://schemas.openxmlformats.org/spreadsheetml/2006/main" count="116" uniqueCount="95">
  <si>
    <t>SPORTMA CORPORATION BERHAD</t>
  </si>
  <si>
    <t>(SPECIAL ADMINISTRATORS APPOINTED)</t>
  </si>
  <si>
    <t>Consolidated Balance Sheet For The Quarter Ended 30 June 2002</t>
  </si>
  <si>
    <t xml:space="preserve">As at End of Current Quarter </t>
  </si>
  <si>
    <t>Financial Year Ended</t>
  </si>
  <si>
    <t>30.6.2002</t>
  </si>
  <si>
    <t>31.12.2001</t>
  </si>
  <si>
    <t>RM'000</t>
  </si>
  <si>
    <t>Fixed Assets</t>
  </si>
  <si>
    <t>Investment in Associated Companies</t>
  </si>
  <si>
    <t>Long Term Investments - Expenditure Carried Forward</t>
  </si>
  <si>
    <t>Intangible Assets</t>
  </si>
  <si>
    <t>Current Assets</t>
  </si>
  <si>
    <t>Stocks</t>
  </si>
  <si>
    <t>Trade Debtors</t>
  </si>
  <si>
    <t>Short Term Investments</t>
  </si>
  <si>
    <t>Cash</t>
  </si>
  <si>
    <t>Other debtors, deposits &amp; prepayments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</si>
  <si>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</si>
  <si>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</si>
  <si>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</si>
  <si>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</si>
  <si>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</si>
  <si>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</si>
  <si>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</si>
  <si>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</si>
  <si>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</si>
  <si>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</si>
  <si>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</si>
  <si>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</si>
  <si>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</si>
  <si>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</si>
  <si>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Others- Reserves on Consolidation</t>
  </si>
  <si>
    <t>Others - Share Application Account *</t>
  </si>
  <si>
    <t>Minority Interests</t>
  </si>
  <si>
    <t>Long Term Borrowings</t>
  </si>
  <si>
    <t>Other Long Term Liabilities</t>
  </si>
  <si>
    <t>Net Tangible Assets Per Share (RM)</t>
  </si>
  <si>
    <t>* Cash received from subscription of shares, but shares were never issued to subscribers.</t>
  </si>
  <si>
    <t>Check</t>
  </si>
  <si>
    <t>Consolidated Income Statement - 30 June 2002</t>
  </si>
  <si>
    <t>Individual Period</t>
  </si>
  <si>
    <t>Cumulative Period</t>
  </si>
  <si>
    <t>Current Year</t>
  </si>
  <si>
    <t>Preceding Year</t>
  </si>
  <si>
    <t>Current Year to</t>
  </si>
  <si>
    <t>Quarter</t>
  </si>
  <si>
    <t xml:space="preserve">Corresponding </t>
  </si>
  <si>
    <t>Date</t>
  </si>
  <si>
    <t>Period</t>
  </si>
  <si>
    <t>30.6.2001</t>
  </si>
  <si>
    <t>(a)</t>
  </si>
  <si>
    <t>Revenue</t>
  </si>
  <si>
    <t>(b)</t>
  </si>
  <si>
    <t>Investment Income</t>
  </si>
  <si>
    <t>(c)</t>
  </si>
  <si>
    <t>Other income</t>
  </si>
  <si>
    <t>Profit/ (loss) before finance cost, depreciation and amortisation, exceptional items, income tax, 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</si>
  <si>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</si>
  <si>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</si>
  <si>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</si>
  <si>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</si>
  <si>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</si>
  <si>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 and extraordinary items</t>
  </si>
  <si>
    <t>(f)</t>
  </si>
  <si>
    <t>Share of profits and losses of associated companies</t>
  </si>
  <si>
    <t>(g)</t>
  </si>
  <si>
    <t>Profit/ (loss) before  income tax,  minority interests and extraordinary items after share of profit and losses of associated companies</t>
  </si>
  <si>
    <t>(h)</t>
  </si>
  <si>
    <t>Income tax</t>
  </si>
  <si>
    <t>(i) (i)</t>
  </si>
  <si>
    <t>Profit/ (loss) after income tax before deducting minority interests</t>
  </si>
  <si>
    <t>(ii)</t>
  </si>
  <si>
    <t>Minority interest</t>
  </si>
  <si>
    <t>(j)</t>
  </si>
  <si>
    <t>Pre-acquisition profit / (loss), if applicable</t>
  </si>
  <si>
    <t>(k)</t>
  </si>
  <si>
    <t>Net Profit / (loss) from ordinary activities attributable to members of the company</t>
  </si>
  <si>
    <t>(l) (i)</t>
  </si>
  <si>
    <t>Extraordinary items</t>
  </si>
  <si>
    <t>Minority interests</t>
  </si>
  <si>
    <t>(iii)</t>
  </si>
  <si>
    <t>Extraordinary items attributable to members of the company</t>
  </si>
  <si>
    <t>(m)</t>
  </si>
  <si>
    <t>Net profit / (loss) attributable to members of the company</t>
  </si>
  <si>
    <t>Earnings per share based on 2(m) above after deducting any provision for preference dividends, if any:</t>
  </si>
  <si>
    <t>Basic (based on ordinary shares - sen)</t>
  </si>
  <si>
    <t>Fully diluted (based on ordinary shares - sen)</t>
  </si>
  <si>
    <t>Dividend per share (sen)</t>
  </si>
  <si>
    <t>Divident Description</t>
  </si>
  <si>
    <t>AS AT END OF CURRENT QUARTER</t>
  </si>
  <si>
    <t>AS AT PRECEDING FINANCIAL YEAR</t>
  </si>
  <si>
    <t xml:space="preserve">                              END</t>
  </si>
  <si>
    <t>Net tangible assets per share (RM)</t>
  </si>
  <si>
    <t>-8.53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</si>
</sst>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_-;\-* #,##0_-;_-* &quot;-&quot;??_-;_-@_-"/>
    <numFmt numFmtId="179" formatCode="#,##0.0;\(#,##0\)"/>
    <numFmt numFmtId="180" formatCode="#,##0.00;\(#,##0.00\)"/>
    <numFmt numFmtId="181" formatCode="_(* #,##0_);_(* \(#,##0\);_(* &quot;-&quot;??_);_(@_)"/>
    <numFmt numFmtId="182" formatCode="#,##0;#,##0"/>
  </numFmts>
  <fonts count="6">
    <font>
      <sz val="11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78" fontId="0" fillId="0" borderId="0" xfId="15" applyNumberFormat="1" applyAlignment="1">
      <alignment/>
    </xf>
    <xf numFmtId="178" fontId="1" fillId="0" borderId="0" xfId="15" applyNumberFormat="1" applyFont="1" applyAlignment="1">
      <alignment horizontal="center" wrapText="1"/>
    </xf>
    <xf numFmtId="178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178" fontId="0" fillId="0" borderId="1" xfId="15" applyNumberFormat="1" applyBorder="1" applyAlignment="1">
      <alignment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80" fontId="0" fillId="0" borderId="0" xfId="15" applyNumberFormat="1" applyAlignment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20" xfId="15" applyNumberFormat="1" applyFont="1" applyBorder="1" applyAlignment="1">
      <alignment/>
    </xf>
    <xf numFmtId="181" fontId="5" fillId="0" borderId="1" xfId="15" applyNumberFormat="1" applyFont="1" applyBorder="1" applyAlignment="1">
      <alignment/>
    </xf>
    <xf numFmtId="181" fontId="5" fillId="0" borderId="21" xfId="15" applyNumberFormat="1" applyFont="1" applyBorder="1" applyAlignment="1">
      <alignment/>
    </xf>
    <xf numFmtId="181" fontId="5" fillId="0" borderId="22" xfId="15" applyNumberFormat="1" applyFont="1" applyBorder="1" applyAlignment="1">
      <alignment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182" fontId="5" fillId="0" borderId="20" xfId="15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vertical="top"/>
    </xf>
    <xf numFmtId="0" fontId="5" fillId="0" borderId="24" xfId="0" applyFont="1" applyBorder="1" applyAlignment="1">
      <alignment horizontal="justify" vertical="top" wrapText="1"/>
    </xf>
    <xf numFmtId="181" fontId="5" fillId="0" borderId="24" xfId="15" applyNumberFormat="1" applyFont="1" applyBorder="1" applyAlignment="1">
      <alignment/>
    </xf>
    <xf numFmtId="181" fontId="5" fillId="0" borderId="25" xfId="15" applyNumberFormat="1" applyFont="1" applyBorder="1" applyAlignment="1">
      <alignment/>
    </xf>
    <xf numFmtId="181" fontId="5" fillId="0" borderId="5" xfId="15" applyNumberFormat="1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horizontal="left" vertical="top"/>
    </xf>
    <xf numFmtId="171" fontId="5" fillId="0" borderId="20" xfId="15" applyNumberFormat="1" applyFont="1" applyBorder="1" applyAlignment="1">
      <alignment/>
    </xf>
    <xf numFmtId="171" fontId="5" fillId="0" borderId="22" xfId="15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81" fontId="5" fillId="0" borderId="29" xfId="15" applyNumberFormat="1" applyFont="1" applyBorder="1" applyAlignment="1">
      <alignment/>
    </xf>
    <xf numFmtId="181" fontId="5" fillId="0" borderId="31" xfId="15" applyNumberFormat="1" applyFont="1" applyBorder="1" applyAlignment="1">
      <alignment/>
    </xf>
    <xf numFmtId="181" fontId="5" fillId="0" borderId="32" xfId="15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38" xfId="0" applyNumberFormat="1" applyFont="1" applyBorder="1" applyAlignment="1">
      <alignment/>
    </xf>
    <xf numFmtId="43" fontId="5" fillId="0" borderId="39" xfId="0" applyNumberFormat="1" applyFont="1" applyBorder="1" applyAlignment="1" quotePrefix="1">
      <alignment horizontal="right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i%20Ling\Sportma\KLSE%20announcement\Quarterly%20Announcement\30%20June%202002\Quarterly%20report%20-%2030%20Ju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IS"/>
      <sheetName val="Conso BS"/>
      <sheetName val="Conso PL"/>
      <sheetName val="Journal"/>
      <sheetName val="BS"/>
      <sheetName val="PL"/>
      <sheetName val="FA"/>
      <sheetName val="Bank"/>
      <sheetName val="Debtors"/>
      <sheetName val="FD"/>
      <sheetName val="OCreditor"/>
      <sheetName val="SCreditor"/>
      <sheetName val="Accruals"/>
      <sheetName val="D.Rec"/>
      <sheetName val="HP"/>
      <sheetName val="UCreditor"/>
      <sheetName val="J(2nd)"/>
      <sheetName val="Recon."/>
      <sheetName val="Income"/>
      <sheetName val="Advertising"/>
      <sheetName val="Dep."/>
      <sheetName val="Audit"/>
      <sheetName val="Legal"/>
      <sheetName val="Listing"/>
      <sheetName val="CS"/>
      <sheetName val="Security"/>
      <sheetName val="SA"/>
      <sheetName val="Prov DD"/>
      <sheetName val="Sundry"/>
      <sheetName val="STB"/>
      <sheetName val="Borrowings"/>
      <sheetName val="Insurance"/>
      <sheetName val="MA"/>
    </sheetNames>
    <sheetDataSet>
      <sheetData sheetId="2">
        <row r="7">
          <cell r="J7">
            <v>17647477</v>
          </cell>
        </row>
        <row r="18">
          <cell r="J18">
            <v>40475.86999999998</v>
          </cell>
        </row>
        <row r="19">
          <cell r="J19">
            <v>258224</v>
          </cell>
        </row>
        <row r="23">
          <cell r="J23">
            <v>219368172.39999998</v>
          </cell>
        </row>
        <row r="24">
          <cell r="J24">
            <v>3219543</v>
          </cell>
        </row>
        <row r="25">
          <cell r="J25">
            <v>12131350.7</v>
          </cell>
        </row>
        <row r="26">
          <cell r="J26">
            <v>1427692</v>
          </cell>
        </row>
        <row r="35">
          <cell r="J35">
            <v>25000000</v>
          </cell>
        </row>
        <row r="37">
          <cell r="J37">
            <v>1050000</v>
          </cell>
        </row>
        <row r="41">
          <cell r="J41">
            <v>-248950581.45999998</v>
          </cell>
        </row>
        <row r="44">
          <cell r="J44">
            <v>4700000</v>
          </cell>
        </row>
        <row r="53">
          <cell r="J53">
            <v>-8.9160232584</v>
          </cell>
        </row>
      </sheetData>
      <sheetData sheetId="3">
        <row r="6">
          <cell r="G6">
            <v>0</v>
          </cell>
        </row>
        <row r="11">
          <cell r="G11">
            <v>59732.18</v>
          </cell>
        </row>
        <row r="18">
          <cell r="G18">
            <v>-477668.5</v>
          </cell>
        </row>
        <row r="29">
          <cell r="G29">
            <v>-565692.6000000001</v>
          </cell>
        </row>
        <row r="35">
          <cell r="G35">
            <v>-4251236.359999992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44">
      <selection activeCell="B10" sqref="B10"/>
    </sheetView>
  </sheetViews>
  <sheetFormatPr defaultColWidth="9.140625" defaultRowHeight="15"/>
  <cols>
    <col min="1" max="1" width="9.140625" style="1" customWidth="1"/>
    <col min="2" max="2" width="43.8515625" style="0" customWidth="1"/>
    <col min="3" max="3" width="18.00390625" style="2" customWidth="1"/>
    <col min="4" max="4" width="18.57421875" style="2" customWidth="1"/>
  </cols>
  <sheetData>
    <row r="1" ht="15">
      <c r="B1" s="1" t="s">
        <v>0</v>
      </c>
    </row>
    <row r="2" ht="15">
      <c r="B2" s="1" t="s">
        <v>1</v>
      </c>
    </row>
    <row r="3" ht="15">
      <c r="B3" s="1" t="s">
        <v>2</v>
      </c>
    </row>
    <row r="4" spans="3:4" ht="29.25">
      <c r="C4" s="3" t="s">
        <v>3</v>
      </c>
      <c r="D4" s="3" t="s">
        <v>4</v>
      </c>
    </row>
    <row r="5" spans="3:4" ht="15">
      <c r="C5" s="4" t="s">
        <v>5</v>
      </c>
      <c r="D5" s="4" t="s">
        <v>6</v>
      </c>
    </row>
    <row r="6" spans="3:4" ht="15">
      <c r="C6" s="4" t="s">
        <v>7</v>
      </c>
      <c r="D6" s="4" t="s">
        <v>7</v>
      </c>
    </row>
    <row r="8" spans="1:4" ht="15">
      <c r="A8" s="1">
        <v>1</v>
      </c>
      <c r="B8" s="1" t="s">
        <v>8</v>
      </c>
      <c r="C8" s="2">
        <f>'[1]Conso BS'!J7/1000</f>
        <v>17647.477</v>
      </c>
      <c r="D8" s="2">
        <v>18603</v>
      </c>
    </row>
    <row r="9" spans="1:4" ht="15">
      <c r="A9" s="1">
        <v>2</v>
      </c>
      <c r="B9" s="1" t="s">
        <v>9</v>
      </c>
      <c r="C9" s="2">
        <v>0</v>
      </c>
      <c r="D9" s="2">
        <v>0</v>
      </c>
    </row>
    <row r="10" spans="1:4" ht="15">
      <c r="A10" s="1">
        <v>3</v>
      </c>
      <c r="B10" s="1" t="s">
        <v>10</v>
      </c>
      <c r="C10" s="2">
        <v>0</v>
      </c>
      <c r="D10" s="2">
        <v>0</v>
      </c>
    </row>
    <row r="11" spans="1:4" ht="15">
      <c r="A11" s="1">
        <v>4</v>
      </c>
      <c r="B11" s="1" t="s">
        <v>11</v>
      </c>
      <c r="C11" s="2">
        <v>0</v>
      </c>
      <c r="D11" s="2">
        <v>0</v>
      </c>
    </row>
    <row r="13" spans="1:2" ht="15">
      <c r="A13" s="1">
        <v>5</v>
      </c>
      <c r="B13" s="1" t="s">
        <v>12</v>
      </c>
    </row>
    <row r="14" spans="2:4" ht="15">
      <c r="B14" s="5" t="s">
        <v>13</v>
      </c>
      <c r="C14" s="2">
        <v>0</v>
      </c>
      <c r="D14" s="2">
        <v>0</v>
      </c>
    </row>
    <row r="15" spans="2:4" ht="15">
      <c r="B15" s="5" t="s">
        <v>14</v>
      </c>
      <c r="C15" s="2">
        <v>0</v>
      </c>
      <c r="D15" s="2">
        <v>0</v>
      </c>
    </row>
    <row r="16" spans="2:4" ht="15">
      <c r="B16" s="5" t="s">
        <v>15</v>
      </c>
      <c r="C16" s="2">
        <v>0</v>
      </c>
      <c r="D16" s="2">
        <v>0</v>
      </c>
    </row>
    <row r="17" spans="2:4" ht="15">
      <c r="B17" s="5" t="s">
        <v>16</v>
      </c>
      <c r="C17" s="2">
        <f>'[1]Conso BS'!J18/1000+1</f>
        <v>41.47586999999998</v>
      </c>
      <c r="D17" s="2">
        <v>20</v>
      </c>
    </row>
    <row r="18" spans="2:4" ht="15">
      <c r="B18" s="5" t="s">
        <v>17</v>
      </c>
      <c r="C18" s="2">
        <f>'[1]Conso BS'!J19/1000</f>
        <v>258.224</v>
      </c>
      <c r="D18" s="2">
        <v>136</v>
      </c>
    </row>
    <row r="19" spans="3:4" ht="15">
      <c r="C19" s="6">
        <f>SUM(C14:C18)-1</f>
        <v>298.69987</v>
      </c>
      <c r="D19" s="6">
        <f>SUM(D13:D18)</f>
        <v>156</v>
      </c>
    </row>
    <row r="21" spans="1:2" ht="15">
      <c r="A21" s="1">
        <v>6</v>
      </c>
      <c r="B21" s="1" t="s">
        <v>18</v>
      </c>
    </row>
    <row r="22" spans="2:4" ht="15">
      <c r="B22" s="5" t="s">
        <v>19</v>
      </c>
      <c r="C22" s="2">
        <f>'[1]Conso BS'!J23/1000</f>
        <v>219368.17239999998</v>
      </c>
      <c r="D22" s="2">
        <v>131588</v>
      </c>
    </row>
    <row r="23" spans="2:4" ht="15">
      <c r="B23" s="5" t="s">
        <v>20</v>
      </c>
      <c r="C23" s="2">
        <f>'[1]Conso BS'!J24/1000</f>
        <v>3219.543</v>
      </c>
      <c r="D23" s="2">
        <v>3219</v>
      </c>
    </row>
    <row r="24" spans="2:4" ht="15">
      <c r="B24" s="5" t="s">
        <v>21</v>
      </c>
      <c r="C24" s="2">
        <f>'[1]Conso BS'!J25/1000</f>
        <v>12131.350699999999</v>
      </c>
      <c r="D24" s="2">
        <v>11305</v>
      </c>
    </row>
    <row r="25" spans="2:4" ht="15">
      <c r="B25" s="5" t="s">
        <v>22</v>
      </c>
      <c r="C25" s="2">
        <f>'[1]Conso BS'!J26/1000</f>
        <v>1427.692</v>
      </c>
      <c r="D25" s="2">
        <v>1428</v>
      </c>
    </row>
    <row r="26" spans="2:4" ht="15">
      <c r="B26" s="5"/>
      <c r="C26" s="6">
        <f>SUM(C22:C25)</f>
        <v>236146.7581</v>
      </c>
      <c r="D26" s="6">
        <f>SUM(D22:D25)</f>
        <v>147540</v>
      </c>
    </row>
    <row r="27" ht="15">
      <c r="B27" s="5"/>
    </row>
    <row r="28" spans="1:4" ht="15">
      <c r="A28" s="1">
        <v>7</v>
      </c>
      <c r="B28" s="1" t="s">
        <v>23</v>
      </c>
      <c r="C28" s="7">
        <f>C19-C26</f>
        <v>-235848.05823</v>
      </c>
      <c r="D28" s="7">
        <f>D19-D26</f>
        <v>-147384</v>
      </c>
    </row>
    <row r="30" spans="3:4" ht="15.75" thickBot="1">
      <c r="C30" s="8">
        <f>C8+C28</f>
        <v>-218200.58123</v>
      </c>
      <c r="D30" s="8">
        <f>D8+D28</f>
        <v>-128781</v>
      </c>
    </row>
    <row r="32" spans="1:2" ht="15">
      <c r="A32" s="1">
        <v>8</v>
      </c>
      <c r="B32" s="1" t="s">
        <v>24</v>
      </c>
    </row>
    <row r="33" spans="2:4" ht="15">
      <c r="B33" s="5" t="s">
        <v>25</v>
      </c>
      <c r="C33" s="2">
        <f>'[1]Conso BS'!J35/1000</f>
        <v>25000</v>
      </c>
      <c r="D33" s="2">
        <v>25000</v>
      </c>
    </row>
    <row r="34" ht="15">
      <c r="B34" s="1" t="s">
        <v>26</v>
      </c>
    </row>
    <row r="35" spans="2:4" ht="15">
      <c r="B35" s="5" t="s">
        <v>27</v>
      </c>
      <c r="C35" s="2">
        <f>'[1]Conso BS'!J37/1000</f>
        <v>1050</v>
      </c>
      <c r="D35" s="2">
        <v>1050</v>
      </c>
    </row>
    <row r="36" spans="2:4" ht="15">
      <c r="B36" s="5" t="s">
        <v>28</v>
      </c>
      <c r="C36" s="2">
        <v>0</v>
      </c>
      <c r="D36" s="2">
        <v>0</v>
      </c>
    </row>
    <row r="37" spans="2:4" ht="15">
      <c r="B37" s="5" t="s">
        <v>29</v>
      </c>
      <c r="C37" s="2">
        <v>0</v>
      </c>
      <c r="D37" s="2">
        <v>0</v>
      </c>
    </row>
    <row r="38" spans="2:4" ht="15">
      <c r="B38" s="5" t="s">
        <v>30</v>
      </c>
      <c r="C38" s="2">
        <v>0</v>
      </c>
      <c r="D38" s="2">
        <v>0</v>
      </c>
    </row>
    <row r="39" spans="2:4" ht="15">
      <c r="B39" s="5" t="s">
        <v>31</v>
      </c>
      <c r="C39" s="7">
        <f>'[1]Conso BS'!J41/1000</f>
        <v>-248950.58146</v>
      </c>
      <c r="D39" s="7">
        <v>-239313</v>
      </c>
    </row>
    <row r="40" spans="2:4" ht="15">
      <c r="B40" s="5" t="s">
        <v>32</v>
      </c>
      <c r="C40" s="2">
        <v>0</v>
      </c>
      <c r="D40" s="2">
        <v>0</v>
      </c>
    </row>
    <row r="42" spans="1:4" ht="15">
      <c r="A42" s="1">
        <v>9</v>
      </c>
      <c r="B42" s="1" t="s">
        <v>33</v>
      </c>
      <c r="C42" s="2">
        <f>'[1]Conso BS'!J44/1000</f>
        <v>4700</v>
      </c>
      <c r="D42" s="2">
        <v>4700</v>
      </c>
    </row>
    <row r="44" spans="1:4" ht="15">
      <c r="A44" s="1">
        <v>10</v>
      </c>
      <c r="B44" s="1" t="s">
        <v>34</v>
      </c>
      <c r="C44" s="2">
        <v>0</v>
      </c>
      <c r="D44" s="2">
        <v>0</v>
      </c>
    </row>
    <row r="45" ht="15">
      <c r="B45" s="1"/>
    </row>
    <row r="46" spans="1:4" ht="15">
      <c r="A46" s="1">
        <v>11</v>
      </c>
      <c r="B46" s="1" t="s">
        <v>35</v>
      </c>
      <c r="C46" s="2">
        <v>0</v>
      </c>
      <c r="D46" s="2">
        <v>0</v>
      </c>
    </row>
    <row r="47" ht="15">
      <c r="B47" s="1"/>
    </row>
    <row r="48" spans="1:4" ht="15">
      <c r="A48" s="1">
        <v>12</v>
      </c>
      <c r="B48" s="1" t="s">
        <v>36</v>
      </c>
      <c r="C48" s="2">
        <v>0</v>
      </c>
      <c r="D48" s="2">
        <v>79782</v>
      </c>
    </row>
    <row r="49" spans="2:4" ht="15.75" thickBot="1">
      <c r="B49" s="1"/>
      <c r="C49" s="8">
        <f>SUM(C33:C48)</f>
        <v>-218200.58146</v>
      </c>
      <c r="D49" s="8">
        <f>SUM(D33:D48)</f>
        <v>-128781</v>
      </c>
    </row>
    <row r="50" ht="15">
      <c r="B50" s="1"/>
    </row>
    <row r="51" spans="1:4" ht="15">
      <c r="A51" s="1">
        <v>13</v>
      </c>
      <c r="B51" s="1" t="s">
        <v>37</v>
      </c>
      <c r="C51" s="9">
        <f>SUM(C33+C35+C39)/C33</f>
        <v>-8.9160232584</v>
      </c>
      <c r="D51" s="9">
        <f>SUM(D33+D35+D39)/D33</f>
        <v>-8.53052</v>
      </c>
    </row>
    <row r="52" ht="15">
      <c r="B52" s="1"/>
    </row>
    <row r="54" ht="15">
      <c r="B54" s="10" t="s">
        <v>38</v>
      </c>
    </row>
    <row r="57" spans="2:4" ht="15" hidden="1">
      <c r="B57" s="11" t="s">
        <v>39</v>
      </c>
      <c r="C57" s="2">
        <f>C30-C49</f>
        <v>0.00022999997599981725</v>
      </c>
      <c r="D57" s="2">
        <f>D30-D49</f>
        <v>0</v>
      </c>
    </row>
  </sheetData>
  <printOptions/>
  <pageMargins left="0.75" right="0.75" top="1" bottom="1" header="0.5" footer="0.5"/>
  <pageSetup horizontalDpi="600" verticalDpi="600" orientation="portrait" paperSize="9" scale="87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C5" sqref="C5"/>
    </sheetView>
  </sheetViews>
  <sheetFormatPr defaultColWidth="9.140625" defaultRowHeight="15"/>
  <cols>
    <col min="1" max="1" width="4.57421875" style="24" customWidth="1"/>
    <col min="2" max="2" width="5.28125" style="24" customWidth="1"/>
    <col min="3" max="3" width="43.57421875" style="24" customWidth="1"/>
    <col min="4" max="4" width="15.00390625" style="24" customWidth="1"/>
    <col min="5" max="5" width="15.8515625" style="24" customWidth="1"/>
    <col min="6" max="6" width="14.8515625" style="24" customWidth="1"/>
    <col min="7" max="7" width="17.421875" style="24" customWidth="1"/>
    <col min="8" max="16384" width="9.140625" style="24" customWidth="1"/>
  </cols>
  <sheetData>
    <row r="1" ht="12.75">
      <c r="A1" s="12" t="s">
        <v>0</v>
      </c>
    </row>
    <row r="2" ht="12.75">
      <c r="A2" s="12" t="s">
        <v>1</v>
      </c>
    </row>
    <row r="3" ht="12.75">
      <c r="A3" s="12" t="s">
        <v>40</v>
      </c>
    </row>
    <row r="4" ht="13.5" thickBot="1"/>
    <row r="5" spans="1:7" ht="22.5" customHeight="1" thickTop="1">
      <c r="A5" s="25"/>
      <c r="B5" s="26"/>
      <c r="C5" s="26"/>
      <c r="D5" s="23" t="s">
        <v>41</v>
      </c>
      <c r="E5" s="27"/>
      <c r="F5" s="23" t="s">
        <v>42</v>
      </c>
      <c r="G5" s="28"/>
    </row>
    <row r="6" spans="1:7" ht="12.75">
      <c r="A6" s="29"/>
      <c r="B6" s="30"/>
      <c r="C6" s="30"/>
      <c r="D6" s="13" t="s">
        <v>43</v>
      </c>
      <c r="E6" s="14" t="s">
        <v>44</v>
      </c>
      <c r="F6" s="15" t="s">
        <v>45</v>
      </c>
      <c r="G6" s="16" t="s">
        <v>44</v>
      </c>
    </row>
    <row r="7" spans="1:7" ht="12.75">
      <c r="A7" s="29"/>
      <c r="B7" s="30"/>
      <c r="C7" s="30"/>
      <c r="D7" s="13" t="s">
        <v>46</v>
      </c>
      <c r="E7" s="14" t="s">
        <v>47</v>
      </c>
      <c r="F7" s="15" t="s">
        <v>48</v>
      </c>
      <c r="G7" s="17" t="s">
        <v>47</v>
      </c>
    </row>
    <row r="8" spans="1:7" ht="12.75">
      <c r="A8" s="29"/>
      <c r="B8" s="30"/>
      <c r="C8" s="30"/>
      <c r="D8" s="13"/>
      <c r="E8" s="14" t="s">
        <v>46</v>
      </c>
      <c r="F8" s="15"/>
      <c r="G8" s="17" t="s">
        <v>49</v>
      </c>
    </row>
    <row r="9" spans="1:7" ht="12.75">
      <c r="A9" s="29"/>
      <c r="B9" s="30"/>
      <c r="C9" s="30"/>
      <c r="D9" s="13" t="s">
        <v>5</v>
      </c>
      <c r="E9" s="15" t="s">
        <v>50</v>
      </c>
      <c r="F9" s="15" t="s">
        <v>5</v>
      </c>
      <c r="G9" s="17" t="s">
        <v>50</v>
      </c>
    </row>
    <row r="10" spans="1:7" ht="12.75">
      <c r="A10" s="31"/>
      <c r="B10" s="32"/>
      <c r="C10" s="32"/>
      <c r="D10" s="18" t="s">
        <v>7</v>
      </c>
      <c r="E10" s="18" t="s">
        <v>7</v>
      </c>
      <c r="F10" s="19" t="s">
        <v>7</v>
      </c>
      <c r="G10" s="20" t="s">
        <v>7</v>
      </c>
    </row>
    <row r="11" spans="1:7" ht="12.75">
      <c r="A11" s="33">
        <v>1</v>
      </c>
      <c r="B11" s="34" t="s">
        <v>51</v>
      </c>
      <c r="C11" s="35" t="s">
        <v>52</v>
      </c>
      <c r="D11" s="36">
        <f>'[1]Conso PL'!G6</f>
        <v>0</v>
      </c>
      <c r="E11" s="37">
        <v>237</v>
      </c>
      <c r="F11" s="38">
        <v>0</v>
      </c>
      <c r="G11" s="39">
        <v>237</v>
      </c>
    </row>
    <row r="12" spans="1:7" ht="12.75">
      <c r="A12" s="33"/>
      <c r="B12" s="34" t="s">
        <v>53</v>
      </c>
      <c r="C12" s="35" t="s">
        <v>54</v>
      </c>
      <c r="D12" s="36">
        <v>0</v>
      </c>
      <c r="E12" s="37">
        <v>0</v>
      </c>
      <c r="F12" s="38">
        <v>0</v>
      </c>
      <c r="G12" s="39">
        <v>0</v>
      </c>
    </row>
    <row r="13" spans="1:7" ht="12.75">
      <c r="A13" s="33"/>
      <c r="B13" s="34" t="s">
        <v>55</v>
      </c>
      <c r="C13" s="35" t="s">
        <v>56</v>
      </c>
      <c r="D13" s="36">
        <f>'[1]Conso PL'!G11/1000</f>
        <v>59.73218</v>
      </c>
      <c r="E13" s="37">
        <v>90</v>
      </c>
      <c r="F13" s="38">
        <v>60</v>
      </c>
      <c r="G13" s="39">
        <v>180</v>
      </c>
    </row>
    <row r="14" spans="1:7" ht="38.25">
      <c r="A14" s="40">
        <v>2</v>
      </c>
      <c r="B14" s="41" t="s">
        <v>51</v>
      </c>
      <c r="C14" s="42" t="s">
        <v>57</v>
      </c>
      <c r="D14" s="36">
        <f>('[1]Conso PL'!G29-'[1]Conso PL'!G18)/1000</f>
        <v>-88.02410000000009</v>
      </c>
      <c r="E14" s="37">
        <v>-524</v>
      </c>
      <c r="F14" s="38">
        <f>-88-119</f>
        <v>-207</v>
      </c>
      <c r="G14" s="39">
        <v>-538</v>
      </c>
    </row>
    <row r="15" spans="1:7" ht="12.75">
      <c r="A15" s="33"/>
      <c r="B15" s="34" t="s">
        <v>53</v>
      </c>
      <c r="C15" s="35" t="s">
        <v>58</v>
      </c>
      <c r="D15" s="43">
        <f>'[1]Conso PL'!G35/1000</f>
        <v>-4251.236359999992</v>
      </c>
      <c r="E15" s="37">
        <v>6245</v>
      </c>
      <c r="F15" s="38">
        <f>4251+4224</f>
        <v>8475</v>
      </c>
      <c r="G15" s="39">
        <v>12107</v>
      </c>
    </row>
    <row r="16" spans="1:7" ht="12.75">
      <c r="A16" s="33"/>
      <c r="B16" s="34" t="s">
        <v>55</v>
      </c>
      <c r="C16" s="35" t="s">
        <v>59</v>
      </c>
      <c r="D16" s="43">
        <f>'[1]Conso PL'!G18/1000</f>
        <v>-477.6685</v>
      </c>
      <c r="E16" s="37">
        <v>1501</v>
      </c>
      <c r="F16" s="38">
        <f>478+478</f>
        <v>956</v>
      </c>
      <c r="G16" s="39">
        <v>2564</v>
      </c>
    </row>
    <row r="17" spans="1:7" ht="12.75">
      <c r="A17" s="33"/>
      <c r="B17" s="34" t="s">
        <v>60</v>
      </c>
      <c r="C17" s="35" t="s">
        <v>61</v>
      </c>
      <c r="D17" s="36">
        <v>0</v>
      </c>
      <c r="E17" s="37">
        <v>0</v>
      </c>
      <c r="F17" s="38">
        <v>0</v>
      </c>
      <c r="G17" s="39">
        <v>0</v>
      </c>
    </row>
    <row r="18" spans="1:7" ht="25.5">
      <c r="A18" s="33"/>
      <c r="B18" s="41" t="s">
        <v>62</v>
      </c>
      <c r="C18" s="44" t="s">
        <v>63</v>
      </c>
      <c r="D18" s="36">
        <f>D14+D15+D16</f>
        <v>-4816.928959999992</v>
      </c>
      <c r="E18" s="38">
        <f>E14-E15-E16</f>
        <v>-8270</v>
      </c>
      <c r="F18" s="38">
        <f>F14-F15-F16</f>
        <v>-9638</v>
      </c>
      <c r="G18" s="39">
        <f>G14-G15-G16</f>
        <v>-15209</v>
      </c>
    </row>
    <row r="19" spans="1:7" ht="12.75">
      <c r="A19" s="33"/>
      <c r="B19" s="34" t="s">
        <v>64</v>
      </c>
      <c r="C19" s="35" t="s">
        <v>65</v>
      </c>
      <c r="D19" s="36">
        <v>0</v>
      </c>
      <c r="E19" s="37">
        <v>0</v>
      </c>
      <c r="F19" s="38"/>
      <c r="G19" s="39"/>
    </row>
    <row r="20" spans="1:7" ht="38.25">
      <c r="A20" s="33"/>
      <c r="B20" s="41" t="s">
        <v>66</v>
      </c>
      <c r="C20" s="42" t="s">
        <v>67</v>
      </c>
      <c r="D20" s="36">
        <f>D18</f>
        <v>-4816.928959999992</v>
      </c>
      <c r="E20" s="38">
        <f>E18</f>
        <v>-8270</v>
      </c>
      <c r="F20" s="38">
        <f>+F18</f>
        <v>-9638</v>
      </c>
      <c r="G20" s="39">
        <f>G18</f>
        <v>-15209</v>
      </c>
    </row>
    <row r="21" spans="1:7" ht="12.75">
      <c r="A21" s="33"/>
      <c r="B21" s="34" t="s">
        <v>68</v>
      </c>
      <c r="C21" s="35" t="s">
        <v>69</v>
      </c>
      <c r="D21" s="36">
        <v>0</v>
      </c>
      <c r="E21" s="38">
        <v>0</v>
      </c>
      <c r="F21" s="38">
        <v>0</v>
      </c>
      <c r="G21" s="39">
        <v>0</v>
      </c>
    </row>
    <row r="22" spans="1:7" ht="25.5">
      <c r="A22" s="45"/>
      <c r="B22" s="46" t="s">
        <v>70</v>
      </c>
      <c r="C22" s="47" t="s">
        <v>71</v>
      </c>
      <c r="D22" s="48">
        <f>D20</f>
        <v>-4816.928959999992</v>
      </c>
      <c r="E22" s="49">
        <f>E20</f>
        <v>-8270</v>
      </c>
      <c r="F22" s="49">
        <f>+F20</f>
        <v>-9638</v>
      </c>
      <c r="G22" s="50">
        <f>G20</f>
        <v>-15209</v>
      </c>
    </row>
    <row r="23" spans="1:7" ht="12.75">
      <c r="A23" s="33"/>
      <c r="B23" s="34" t="s">
        <v>72</v>
      </c>
      <c r="C23" s="35" t="s">
        <v>73</v>
      </c>
      <c r="D23" s="36">
        <v>0</v>
      </c>
      <c r="E23" s="38">
        <v>0</v>
      </c>
      <c r="F23" s="38">
        <v>0</v>
      </c>
      <c r="G23" s="39">
        <v>0</v>
      </c>
    </row>
    <row r="24" spans="1:7" ht="12.75">
      <c r="A24" s="33"/>
      <c r="B24" s="41" t="s">
        <v>74</v>
      </c>
      <c r="C24" s="42" t="s">
        <v>75</v>
      </c>
      <c r="D24" s="36">
        <v>0</v>
      </c>
      <c r="E24" s="38">
        <v>0</v>
      </c>
      <c r="F24" s="38">
        <v>0</v>
      </c>
      <c r="G24" s="39">
        <v>0</v>
      </c>
    </row>
    <row r="25" spans="1:7" ht="25.5">
      <c r="A25" s="45"/>
      <c r="B25" s="46" t="s">
        <v>76</v>
      </c>
      <c r="C25" s="51" t="s">
        <v>77</v>
      </c>
      <c r="D25" s="48">
        <f>D22</f>
        <v>-4816.928959999992</v>
      </c>
      <c r="E25" s="49">
        <f>E22</f>
        <v>-8270</v>
      </c>
      <c r="F25" s="49">
        <f>F22</f>
        <v>-9638</v>
      </c>
      <c r="G25" s="50">
        <f>G22</f>
        <v>-15209</v>
      </c>
    </row>
    <row r="26" spans="1:7" ht="12.75">
      <c r="A26" s="52"/>
      <c r="B26" s="53" t="s">
        <v>78</v>
      </c>
      <c r="C26" s="42" t="s">
        <v>79</v>
      </c>
      <c r="D26" s="36">
        <v>0</v>
      </c>
      <c r="E26" s="38">
        <v>0</v>
      </c>
      <c r="F26" s="38">
        <v>0</v>
      </c>
      <c r="G26" s="39">
        <v>0</v>
      </c>
    </row>
    <row r="27" spans="1:7" ht="12.75">
      <c r="A27" s="33"/>
      <c r="B27" s="53" t="s">
        <v>72</v>
      </c>
      <c r="C27" s="42" t="s">
        <v>80</v>
      </c>
      <c r="D27" s="36"/>
      <c r="E27" s="38"/>
      <c r="F27" s="38"/>
      <c r="G27" s="39"/>
    </row>
    <row r="28" spans="1:7" ht="25.5">
      <c r="A28" s="33"/>
      <c r="B28" s="53" t="s">
        <v>81</v>
      </c>
      <c r="C28" s="42" t="s">
        <v>82</v>
      </c>
      <c r="D28" s="36">
        <v>0</v>
      </c>
      <c r="E28" s="38">
        <v>0</v>
      </c>
      <c r="F28" s="38">
        <v>0</v>
      </c>
      <c r="G28" s="39">
        <v>0</v>
      </c>
    </row>
    <row r="29" spans="1:7" ht="25.5">
      <c r="A29" s="33"/>
      <c r="B29" s="54" t="s">
        <v>83</v>
      </c>
      <c r="C29" s="42" t="s">
        <v>84</v>
      </c>
      <c r="D29" s="36">
        <f>D25</f>
        <v>-4816.928959999992</v>
      </c>
      <c r="E29" s="36">
        <f>E25</f>
        <v>-8270</v>
      </c>
      <c r="F29" s="36">
        <f>F25</f>
        <v>-9638</v>
      </c>
      <c r="G29" s="39">
        <f>G22</f>
        <v>-15209</v>
      </c>
    </row>
    <row r="30" spans="1:7" ht="25.5">
      <c r="A30" s="40">
        <v>3</v>
      </c>
      <c r="B30" s="41"/>
      <c r="C30" s="42" t="s">
        <v>85</v>
      </c>
      <c r="D30" s="36">
        <v>0</v>
      </c>
      <c r="E30" s="38">
        <v>0</v>
      </c>
      <c r="F30" s="38">
        <v>0</v>
      </c>
      <c r="G30" s="39">
        <v>0</v>
      </c>
    </row>
    <row r="31" spans="1:7" ht="12.75">
      <c r="A31" s="33"/>
      <c r="B31" s="34" t="s">
        <v>51</v>
      </c>
      <c r="C31" s="35" t="s">
        <v>86</v>
      </c>
      <c r="D31" s="55">
        <f>D29/25000*100</f>
        <v>-19.26771583999997</v>
      </c>
      <c r="E31" s="55">
        <f>E29/25000*100</f>
        <v>-33.08</v>
      </c>
      <c r="F31" s="55">
        <f>F29/25000*100</f>
        <v>-38.552</v>
      </c>
      <c r="G31" s="56">
        <f>G29/25000*100</f>
        <v>-60.836</v>
      </c>
    </row>
    <row r="32" spans="1:7" ht="12.75">
      <c r="A32" s="33"/>
      <c r="B32" s="34" t="s">
        <v>53</v>
      </c>
      <c r="C32" s="35" t="s">
        <v>87</v>
      </c>
      <c r="D32" s="36">
        <v>0</v>
      </c>
      <c r="E32" s="38">
        <v>0</v>
      </c>
      <c r="F32" s="38">
        <v>0</v>
      </c>
      <c r="G32" s="39">
        <v>0</v>
      </c>
    </row>
    <row r="33" spans="1:7" ht="12.75">
      <c r="A33" s="33">
        <v>4</v>
      </c>
      <c r="B33" s="34" t="s">
        <v>51</v>
      </c>
      <c r="C33" s="35" t="s">
        <v>88</v>
      </c>
      <c r="D33" s="55">
        <v>0</v>
      </c>
      <c r="E33" s="55">
        <v>0</v>
      </c>
      <c r="F33" s="55">
        <v>0</v>
      </c>
      <c r="G33" s="56">
        <v>0</v>
      </c>
    </row>
    <row r="34" spans="1:7" ht="12.75">
      <c r="A34" s="33"/>
      <c r="B34" s="34" t="s">
        <v>53</v>
      </c>
      <c r="C34" s="35" t="s">
        <v>89</v>
      </c>
      <c r="D34" s="36">
        <v>0</v>
      </c>
      <c r="E34" s="38">
        <v>0</v>
      </c>
      <c r="F34" s="38">
        <v>0</v>
      </c>
      <c r="G34" s="39">
        <v>0</v>
      </c>
    </row>
    <row r="35" spans="1:7" ht="13.5" thickBot="1">
      <c r="A35" s="57"/>
      <c r="B35" s="58"/>
      <c r="C35" s="59"/>
      <c r="D35" s="60"/>
      <c r="E35" s="61"/>
      <c r="F35" s="61"/>
      <c r="G35" s="62"/>
    </row>
    <row r="36" ht="13.5" thickTop="1"/>
    <row r="37" ht="13.5" thickBot="1"/>
    <row r="38" spans="1:7" ht="13.5" thickTop="1">
      <c r="A38" s="25"/>
      <c r="B38" s="26"/>
      <c r="C38" s="63"/>
      <c r="D38" s="21" t="s">
        <v>90</v>
      </c>
      <c r="E38" s="26"/>
      <c r="F38" s="21" t="s">
        <v>91</v>
      </c>
      <c r="G38" s="64"/>
    </row>
    <row r="39" spans="1:7" ht="12.75">
      <c r="A39" s="31"/>
      <c r="B39" s="32"/>
      <c r="C39" s="65"/>
      <c r="D39" s="66"/>
      <c r="E39" s="32"/>
      <c r="F39" s="22" t="s">
        <v>92</v>
      </c>
      <c r="G39" s="67"/>
    </row>
    <row r="40" spans="1:7" ht="12.75">
      <c r="A40" s="68">
        <v>5</v>
      </c>
      <c r="B40" s="69"/>
      <c r="C40" s="69" t="s">
        <v>93</v>
      </c>
      <c r="D40" s="30"/>
      <c r="E40" s="70">
        <f>'[1]Conso BS'!J53</f>
        <v>-8.9160232584</v>
      </c>
      <c r="F40" s="30"/>
      <c r="G40" s="71" t="s">
        <v>94</v>
      </c>
    </row>
    <row r="41" spans="1:7" ht="13.5" thickBot="1">
      <c r="A41" s="72"/>
      <c r="B41" s="58"/>
      <c r="C41" s="58"/>
      <c r="D41" s="59"/>
      <c r="E41" s="73"/>
      <c r="F41" s="59"/>
      <c r="G41" s="74"/>
    </row>
    <row r="42" ht="13.5" thickTop="1"/>
  </sheetData>
  <mergeCells count="2">
    <mergeCell ref="D5:E5"/>
    <mergeCell ref="F5:G5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Hanifah Teo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BDO Capital Consultants Sdn Bhd</dc:creator>
  <cp:keywords/>
  <dc:description/>
  <cp:lastModifiedBy>Carissa</cp:lastModifiedBy>
  <cp:lastPrinted>2002-08-28T03:53:27Z</cp:lastPrinted>
  <dcterms:created xsi:type="dcterms:W3CDTF">2002-08-28T02:50:04Z</dcterms:created>
  <dcterms:modified xsi:type="dcterms:W3CDTF">2002-08-28T03:33:07Z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