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375" windowHeight="4890" tabRatio="706" activeTab="3"/>
  </bookViews>
  <sheets>
    <sheet name="P&amp;L" sheetId="1" r:id="rId1"/>
    <sheet name="BS" sheetId="2" r:id="rId2"/>
    <sheet name="CF" sheetId="3" r:id="rId3"/>
    <sheet name="Equity" sheetId="4" r:id="rId4"/>
  </sheets>
  <definedNames>
    <definedName name="_xlnm.Print_Area" localSheetId="1">'BS'!$A$1:$E$54</definedName>
    <definedName name="_xlnm.Print_Area" localSheetId="3">'Equity'!$A$1:$J$59</definedName>
  </definedNames>
  <calcPr fullCalcOnLoad="1"/>
</workbook>
</file>

<file path=xl/sharedStrings.xml><?xml version="1.0" encoding="utf-8"?>
<sst xmlns="http://schemas.openxmlformats.org/spreadsheetml/2006/main" count="153" uniqueCount="120">
  <si>
    <t>Profit / (Loss) before tax</t>
  </si>
  <si>
    <t>Taxation</t>
  </si>
  <si>
    <t>Profit / (Loss) after tax</t>
  </si>
  <si>
    <t>Revenue</t>
  </si>
  <si>
    <t>Operating Expenses</t>
  </si>
  <si>
    <t>Other Operating Income</t>
  </si>
  <si>
    <t>Profit from Operations</t>
  </si>
  <si>
    <t>Finance Costs</t>
  </si>
  <si>
    <t>Investing Results</t>
  </si>
  <si>
    <t>Net Profit for the period</t>
  </si>
  <si>
    <t>Property, Plant &amp; Equipment</t>
  </si>
  <si>
    <t>Investments in Associate and Joint Ventures</t>
  </si>
  <si>
    <t>Other Investments</t>
  </si>
  <si>
    <t>Current Assets</t>
  </si>
  <si>
    <t>Current Liabilities</t>
  </si>
  <si>
    <t>Net Current Assets</t>
  </si>
  <si>
    <t>Share Capital</t>
  </si>
  <si>
    <t>Reserves</t>
  </si>
  <si>
    <t>Shareholders' Fund</t>
  </si>
  <si>
    <t xml:space="preserve">         Borrowings </t>
  </si>
  <si>
    <t xml:space="preserve">         Bonds (Debt Securities)</t>
  </si>
  <si>
    <t xml:space="preserve">         Other Deferred Liabilities</t>
  </si>
  <si>
    <t>Net Profit before Tax</t>
  </si>
  <si>
    <t>Adjustment for non-cash flow:-</t>
  </si>
  <si>
    <t>Operating profit before changes in working capital</t>
  </si>
  <si>
    <t>Changes in working capital</t>
  </si>
  <si>
    <t>Net cash flows from operating activities</t>
  </si>
  <si>
    <t>Cash generated from operations</t>
  </si>
  <si>
    <t>Retirement benefit paid</t>
  </si>
  <si>
    <t>Tax paid</t>
  </si>
  <si>
    <t>Cash Flows From Operating Activities</t>
  </si>
  <si>
    <t>Cash Flows from Investing Activities</t>
  </si>
  <si>
    <t xml:space="preserve">         -Other Investments</t>
  </si>
  <si>
    <t>Net cash used in investing activities</t>
  </si>
  <si>
    <t>Cash Flows from Financing Activities</t>
  </si>
  <si>
    <t xml:space="preserve">         -Bank borrowings</t>
  </si>
  <si>
    <t>Net cash generated from /(used in) financing activities</t>
  </si>
  <si>
    <t>Net Change in Cash &amp; Cash Equivalents</t>
  </si>
  <si>
    <t>Cash &amp; Cash Equivalents at beginning of year</t>
  </si>
  <si>
    <t>Cash &amp; Cash Equivalents at end of year</t>
  </si>
  <si>
    <t xml:space="preserve">             Inventories</t>
  </si>
  <si>
    <t xml:space="preserve">             Cash &amp; Cash Equivalents</t>
  </si>
  <si>
    <t xml:space="preserve">             Taxation</t>
  </si>
  <si>
    <t>Reserve</t>
  </si>
  <si>
    <t xml:space="preserve">attributable to </t>
  </si>
  <si>
    <t>capital</t>
  </si>
  <si>
    <t>revenue</t>
  </si>
  <si>
    <t>Total</t>
  </si>
  <si>
    <t xml:space="preserve">Balance at </t>
  </si>
  <si>
    <t>beginning of year</t>
  </si>
  <si>
    <t xml:space="preserve">Movements during the </t>
  </si>
  <si>
    <t>period (cumulative)</t>
  </si>
  <si>
    <t>Balance at  end</t>
  </si>
  <si>
    <t>of period</t>
  </si>
  <si>
    <t>Current</t>
  </si>
  <si>
    <t>Cumulative</t>
  </si>
  <si>
    <t>to date</t>
  </si>
  <si>
    <t>Comparative</t>
  </si>
  <si>
    <t xml:space="preserve">             Trade &amp; Other Payables</t>
  </si>
  <si>
    <t xml:space="preserve">             Trade and Other Receivables</t>
  </si>
  <si>
    <t xml:space="preserve">             Borrowings</t>
  </si>
  <si>
    <t>Financed by:</t>
  </si>
  <si>
    <t>Capital and Reserves</t>
  </si>
  <si>
    <t xml:space="preserve">         -Purchase of property,plant and equipment</t>
  </si>
  <si>
    <t xml:space="preserve">         -Proceeds from disposal of property,plant and equipment</t>
  </si>
  <si>
    <t xml:space="preserve">         -Proceeds from term loans</t>
  </si>
  <si>
    <t xml:space="preserve">         -Repayment of term loans</t>
  </si>
  <si>
    <t xml:space="preserve">         -Dividend paid to shareholders</t>
  </si>
  <si>
    <t xml:space="preserve">         -Proceeds from issuance of shares by the company</t>
  </si>
  <si>
    <t xml:space="preserve">         -Interest paid</t>
  </si>
  <si>
    <t xml:space="preserve">         -Interest received</t>
  </si>
  <si>
    <t xml:space="preserve">(The Condensed Consolidated Statements of  Changes in Equity should be read in conjunction with </t>
  </si>
  <si>
    <t xml:space="preserve">         -Payment of hire purchase creditors</t>
  </si>
  <si>
    <t xml:space="preserve">         -Dividend paid to minority shareholders</t>
  </si>
  <si>
    <t>-Non-cash items</t>
  </si>
  <si>
    <t>-Non-operating items</t>
  </si>
  <si>
    <t>-Net Change in current assets</t>
  </si>
  <si>
    <t>-Net Change in current liabilities</t>
  </si>
  <si>
    <t>The figures have not been audited.</t>
  </si>
  <si>
    <t>Quarter Ended</t>
  </si>
  <si>
    <t xml:space="preserve">Quarter Ended </t>
  </si>
  <si>
    <t>(RM '000)</t>
  </si>
  <si>
    <t>Earnings per share - Basic (sen)</t>
  </si>
  <si>
    <t xml:space="preserve">                             - Diluted (sen)</t>
  </si>
  <si>
    <t xml:space="preserve">As at </t>
  </si>
  <si>
    <t xml:space="preserve">Retained </t>
  </si>
  <si>
    <t>Profits</t>
  </si>
  <si>
    <t>Share</t>
  </si>
  <si>
    <t>Capital</t>
  </si>
  <si>
    <t>31 December</t>
  </si>
  <si>
    <t>Loan Receivable</t>
  </si>
  <si>
    <t>Dividend</t>
  </si>
  <si>
    <t>ended 31 Dec 2002</t>
  </si>
  <si>
    <t xml:space="preserve">             Proposed dividend</t>
  </si>
  <si>
    <t xml:space="preserve">         -Proceeds from issuance of shares to minority shareholder of subsidiary</t>
  </si>
  <si>
    <t>CONDENSED CONSOLIDATED INCOME STATEMENT</t>
  </si>
  <si>
    <t>Minority interests</t>
  </si>
  <si>
    <t>CONDENSED CONSOLIDATED BALANCE SHEET</t>
  </si>
  <si>
    <t xml:space="preserve">(The Condensed Consolidated Income Statement should be read in conjunction with </t>
  </si>
  <si>
    <t>(The Condensed Consolidated Balance Sheet should be read in conjunction with the Annual</t>
  </si>
  <si>
    <t>Long-Term and Deferred Liabilities</t>
  </si>
  <si>
    <t>CONDENSED CONSOLIDATED CASH FLOW STATEMENT</t>
  </si>
  <si>
    <t>(The Condensed Consolidated Cash Flow Statement should be read in conjunction with the Annual</t>
  </si>
  <si>
    <t>CONDENSED CONSOLIDATED STATEMENT OF CHANGES IN EQUITY</t>
  </si>
  <si>
    <t>12-month quarter</t>
  </si>
  <si>
    <t>Restated balance</t>
  </si>
  <si>
    <t>Minority Shareholders' Interests</t>
  </si>
  <si>
    <t>MASB 19 Adjustment</t>
  </si>
  <si>
    <t>Issue of Shares</t>
  </si>
  <si>
    <t>Quarterly report on consolidated results for the first quarter ended 31st March 2003.</t>
  </si>
  <si>
    <t>31 March</t>
  </si>
  <si>
    <t>AS AT 31ST MARCH 2003</t>
  </si>
  <si>
    <t>ended 31 March 2003</t>
  </si>
  <si>
    <t>3 month quarter</t>
  </si>
  <si>
    <t>FOR THE QUARTER ENDED 31ST MARCH 2003</t>
  </si>
  <si>
    <t>3 month ended</t>
  </si>
  <si>
    <t>3-month</t>
  </si>
  <si>
    <t xml:space="preserve">  the Annual Financial Report for the year ended 31st December 2002)</t>
  </si>
  <si>
    <t>Financial Report for the year ended 31st December 2002)</t>
  </si>
  <si>
    <t>the Annual Financial Report for the year ended 31st December 2002)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</si>
</sst>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0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165" fontId="0" fillId="0" borderId="1" xfId="15" applyNumberFormat="1" applyBorder="1" applyAlignment="1">
      <alignment/>
    </xf>
    <xf numFmtId="165" fontId="0" fillId="0" borderId="0" xfId="15" applyNumberFormat="1" applyAlignment="1">
      <alignment/>
    </xf>
    <xf numFmtId="165" fontId="0" fillId="0" borderId="0" xfId="15" applyNumberFormat="1" applyBorder="1" applyAlignment="1">
      <alignment/>
    </xf>
    <xf numFmtId="165" fontId="0" fillId="0" borderId="2" xfId="15" applyNumberFormat="1" applyBorder="1" applyAlignment="1">
      <alignment/>
    </xf>
    <xf numFmtId="165" fontId="0" fillId="0" borderId="0" xfId="0" applyNumberFormat="1" applyAlignment="1">
      <alignment/>
    </xf>
    <xf numFmtId="0" fontId="0" fillId="0" borderId="0" xfId="0" applyAlignment="1" quotePrefix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" xfId="0" applyBorder="1" applyAlignment="1">
      <alignment/>
    </xf>
    <xf numFmtId="16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0" fontId="5" fillId="0" borderId="0" xfId="0" applyFont="1" applyAlignment="1">
      <alignment/>
    </xf>
    <xf numFmtId="16" fontId="0" fillId="0" borderId="0" xfId="0" applyNumberFormat="1" applyAlignment="1" quotePrefix="1">
      <alignment horizontal="center"/>
    </xf>
    <xf numFmtId="165" fontId="1" fillId="0" borderId="1" xfId="15" applyNumberFormat="1" applyFont="1" applyBorder="1" applyAlignment="1">
      <alignment/>
    </xf>
    <xf numFmtId="165" fontId="0" fillId="0" borderId="2" xfId="15" applyNumberFormat="1" applyFont="1" applyBorder="1" applyAlignment="1">
      <alignment/>
    </xf>
    <xf numFmtId="0" fontId="0" fillId="0" borderId="0" xfId="0" applyFont="1" applyAlignment="1">
      <alignment/>
    </xf>
    <xf numFmtId="165" fontId="0" fillId="0" borderId="0" xfId="15" applyNumberFormat="1" applyFont="1" applyAlignment="1">
      <alignment/>
    </xf>
    <xf numFmtId="0" fontId="0" fillId="0" borderId="0" xfId="0" applyFont="1" applyAlignment="1">
      <alignment horizontal="center"/>
    </xf>
    <xf numFmtId="16" fontId="0" fillId="0" borderId="2" xfId="0" applyNumberFormat="1" applyBorder="1" applyAlignment="1">
      <alignment horizontal="center"/>
    </xf>
    <xf numFmtId="16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65" fontId="1" fillId="0" borderId="0" xfId="15" applyNumberFormat="1" applyFont="1" applyBorder="1" applyAlignment="1">
      <alignment/>
    </xf>
    <xf numFmtId="165" fontId="0" fillId="0" borderId="3" xfId="15" applyNumberFormat="1" applyBorder="1" applyAlignment="1">
      <alignment/>
    </xf>
    <xf numFmtId="165" fontId="0" fillId="0" borderId="4" xfId="15" applyNumberFormat="1" applyBorder="1" applyAlignment="1">
      <alignment/>
    </xf>
    <xf numFmtId="165" fontId="0" fillId="0" borderId="5" xfId="15" applyNumberFormat="1" applyBorder="1" applyAlignment="1">
      <alignment/>
    </xf>
    <xf numFmtId="0" fontId="0" fillId="0" borderId="0" xfId="0" applyNumberFormat="1" applyAlignment="1" quotePrefix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NumberFormat="1" applyBorder="1" applyAlignment="1" quotePrefix="1">
      <alignment horizontal="center"/>
    </xf>
    <xf numFmtId="0" fontId="0" fillId="0" borderId="2" xfId="0" applyBorder="1" applyAlignment="1">
      <alignment horizontal="center"/>
    </xf>
    <xf numFmtId="165" fontId="0" fillId="0" borderId="0" xfId="15" applyNumberFormat="1" applyFont="1" applyBorder="1" applyAlignment="1">
      <alignment/>
    </xf>
    <xf numFmtId="165" fontId="0" fillId="0" borderId="0" xfId="15" applyNumberFormat="1" applyFont="1" applyBorder="1" applyAlignment="1">
      <alignment/>
    </xf>
    <xf numFmtId="16" fontId="1" fillId="0" borderId="0" xfId="0" applyNumberFormat="1" applyFont="1" applyAlignment="1" quotePrefix="1">
      <alignment horizontal="center"/>
    </xf>
    <xf numFmtId="165" fontId="1" fillId="0" borderId="6" xfId="15" applyNumberFormat="1" applyFont="1" applyBorder="1" applyAlignment="1">
      <alignment/>
    </xf>
    <xf numFmtId="172" fontId="0" fillId="0" borderId="1" xfId="0" applyNumberFormat="1" applyBorder="1" applyAlignment="1">
      <alignment/>
    </xf>
    <xf numFmtId="172" fontId="0" fillId="0" borderId="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48"/>
  <sheetViews>
    <sheetView workbookViewId="0" topLeftCell="A8">
      <pane xSplit="1" ySplit="4" topLeftCell="D43" activePane="bottomRight" state="frozen"/>
      <selection pane="topLeft" activeCell="A8" sqref="A8"/>
      <selection pane="topRight" activeCell="B8" sqref="B8"/>
      <selection pane="bottomLeft" activeCell="A12" sqref="A12"/>
      <selection pane="bottomRight" activeCell="A49" sqref="A49"/>
    </sheetView>
  </sheetViews>
  <sheetFormatPr defaultColWidth="9.140625" defaultRowHeight="12.75"/>
  <cols>
    <col min="1" max="1" width="28.140625" style="0" customWidth="1"/>
    <col min="2" max="2" width="13.7109375" style="0" customWidth="1"/>
    <col min="3" max="3" width="1.7109375" style="0" customWidth="1"/>
    <col min="4" max="4" width="13.7109375" style="0" customWidth="1"/>
    <col min="5" max="5" width="1.7109375" style="0" customWidth="1"/>
    <col min="6" max="6" width="13.7109375" style="0" customWidth="1"/>
    <col min="7" max="7" width="1.7109375" style="0" customWidth="1"/>
    <col min="8" max="8" width="13.7109375" style="0" customWidth="1"/>
  </cols>
  <sheetData>
    <row r="3" s="10" customFormat="1" ht="12.75">
      <c r="A3" s="10" t="s">
        <v>109</v>
      </c>
    </row>
    <row r="4" s="10" customFormat="1" ht="12.75">
      <c r="A4" s="10" t="s">
        <v>78</v>
      </c>
    </row>
    <row r="6" ht="12.75" customHeight="1">
      <c r="A6" s="1" t="s">
        <v>95</v>
      </c>
    </row>
    <row r="7" ht="12.75" customHeight="1"/>
    <row r="8" spans="2:8" s="19" customFormat="1" ht="12.75" customHeight="1">
      <c r="B8" s="21">
        <v>2003</v>
      </c>
      <c r="C8" s="21"/>
      <c r="D8" s="21">
        <v>2002</v>
      </c>
      <c r="E8" s="21"/>
      <c r="F8" s="21">
        <v>2003</v>
      </c>
      <c r="G8" s="21"/>
      <c r="H8" s="21">
        <v>2002</v>
      </c>
    </row>
    <row r="9" spans="2:8" ht="12.75" customHeight="1">
      <c r="B9" s="2" t="s">
        <v>54</v>
      </c>
      <c r="C9" s="2"/>
      <c r="D9" s="2" t="s">
        <v>57</v>
      </c>
      <c r="E9" s="2"/>
      <c r="F9" s="2" t="s">
        <v>116</v>
      </c>
      <c r="G9" s="2"/>
      <c r="H9" s="2" t="s">
        <v>116</v>
      </c>
    </row>
    <row r="10" spans="2:8" ht="12.75" customHeight="1">
      <c r="B10" s="2" t="s">
        <v>79</v>
      </c>
      <c r="C10" s="2"/>
      <c r="D10" s="2" t="s">
        <v>80</v>
      </c>
      <c r="E10" s="2"/>
      <c r="F10" s="2" t="s">
        <v>55</v>
      </c>
      <c r="G10" s="2"/>
      <c r="H10" s="2" t="s">
        <v>55</v>
      </c>
    </row>
    <row r="11" spans="2:8" ht="12.75" customHeight="1">
      <c r="B11" s="16" t="s">
        <v>110</v>
      </c>
      <c r="C11" s="16"/>
      <c r="D11" s="16" t="s">
        <v>110</v>
      </c>
      <c r="E11" s="16"/>
      <c r="F11" s="13" t="s">
        <v>56</v>
      </c>
      <c r="G11" s="16"/>
      <c r="H11" s="13" t="s">
        <v>56</v>
      </c>
    </row>
    <row r="12" spans="2:8" ht="12.75" customHeight="1">
      <c r="B12" s="22" t="s">
        <v>81</v>
      </c>
      <c r="C12" s="23"/>
      <c r="D12" s="22" t="s">
        <v>81</v>
      </c>
      <c r="E12" s="23"/>
      <c r="F12" s="22" t="s">
        <v>81</v>
      </c>
      <c r="G12" s="23"/>
      <c r="H12" s="22" t="s">
        <v>81</v>
      </c>
    </row>
    <row r="13" spans="2:8" ht="12.75" customHeight="1">
      <c r="B13" s="13"/>
      <c r="C13" s="13"/>
      <c r="D13" s="13"/>
      <c r="E13" s="13"/>
      <c r="F13" s="13"/>
      <c r="G13" s="13"/>
      <c r="H13" s="13"/>
    </row>
    <row r="14" ht="12.75" customHeight="1"/>
    <row r="15" spans="1:8" ht="12.75" customHeight="1">
      <c r="A15" t="s">
        <v>3</v>
      </c>
      <c r="B15" s="4">
        <v>36470</v>
      </c>
      <c r="C15" s="4"/>
      <c r="D15" s="4">
        <v>32108</v>
      </c>
      <c r="E15" s="4"/>
      <c r="F15" s="4">
        <v>36470</v>
      </c>
      <c r="G15" s="4"/>
      <c r="H15" s="4">
        <v>32108</v>
      </c>
    </row>
    <row r="16" spans="2:8" ht="12.75" customHeight="1">
      <c r="B16" s="4"/>
      <c r="C16" s="4"/>
      <c r="D16" s="4"/>
      <c r="E16" s="4"/>
      <c r="F16" s="4"/>
      <c r="G16" s="4"/>
      <c r="H16" s="4"/>
    </row>
    <row r="17" spans="1:8" ht="12.75" customHeight="1">
      <c r="A17" t="s">
        <v>4</v>
      </c>
      <c r="B17" s="4">
        <v>-31975</v>
      </c>
      <c r="C17" s="4"/>
      <c r="D17" s="4">
        <v>-29197</v>
      </c>
      <c r="E17" s="4"/>
      <c r="F17" s="4">
        <v>-31975</v>
      </c>
      <c r="G17" s="4"/>
      <c r="H17" s="4">
        <v>-29197</v>
      </c>
    </row>
    <row r="18" spans="2:8" ht="12.75" customHeight="1">
      <c r="B18" s="4"/>
      <c r="C18" s="4"/>
      <c r="D18" s="4"/>
      <c r="E18" s="4"/>
      <c r="F18" s="4"/>
      <c r="G18" s="4"/>
      <c r="H18" s="4"/>
    </row>
    <row r="19" spans="1:8" ht="12.75" customHeight="1">
      <c r="A19" t="s">
        <v>5</v>
      </c>
      <c r="B19" s="4">
        <f>346+95</f>
        <v>441</v>
      </c>
      <c r="C19" s="4"/>
      <c r="D19" s="4">
        <v>1007</v>
      </c>
      <c r="E19" s="4"/>
      <c r="F19" s="4">
        <f>346+95</f>
        <v>441</v>
      </c>
      <c r="G19" s="4"/>
      <c r="H19" s="4">
        <v>1007</v>
      </c>
    </row>
    <row r="20" spans="2:8" ht="12.75" customHeight="1">
      <c r="B20" s="6"/>
      <c r="C20" s="5"/>
      <c r="D20" s="6"/>
      <c r="E20" s="5"/>
      <c r="F20" s="6"/>
      <c r="G20" s="5"/>
      <c r="H20" s="6"/>
    </row>
    <row r="21" spans="1:8" ht="12.75" customHeight="1">
      <c r="A21" t="s">
        <v>6</v>
      </c>
      <c r="B21" s="4">
        <f>SUM(B15:B20)</f>
        <v>4936</v>
      </c>
      <c r="C21" s="4"/>
      <c r="D21" s="4">
        <f>SUM(D15:D20)</f>
        <v>3918</v>
      </c>
      <c r="E21" s="4"/>
      <c r="F21" s="4">
        <f>SUM(F15:F20)</f>
        <v>4936</v>
      </c>
      <c r="G21" s="4"/>
      <c r="H21" s="4">
        <f>SUM(H15:H20)</f>
        <v>3918</v>
      </c>
    </row>
    <row r="22" spans="2:8" ht="12.75" customHeight="1">
      <c r="B22" s="4"/>
      <c r="C22" s="4"/>
      <c r="D22" s="4"/>
      <c r="E22" s="4"/>
      <c r="F22" s="4"/>
      <c r="G22" s="4"/>
      <c r="H22" s="4"/>
    </row>
    <row r="23" spans="1:8" ht="12.75" customHeight="1">
      <c r="A23" t="s">
        <v>7</v>
      </c>
      <c r="B23" s="4">
        <v>-62</v>
      </c>
      <c r="C23" s="4"/>
      <c r="D23" s="4">
        <v>-106</v>
      </c>
      <c r="E23" s="4"/>
      <c r="F23" s="4">
        <v>-62</v>
      </c>
      <c r="G23" s="4"/>
      <c r="H23" s="4">
        <v>-106</v>
      </c>
    </row>
    <row r="24" spans="2:8" ht="12.75" customHeight="1">
      <c r="B24" s="4"/>
      <c r="C24" s="4"/>
      <c r="D24" s="4"/>
      <c r="E24" s="4"/>
      <c r="F24" s="4"/>
      <c r="G24" s="4"/>
      <c r="H24" s="4"/>
    </row>
    <row r="25" spans="1:8" ht="12.75" customHeight="1">
      <c r="A25" t="s">
        <v>8</v>
      </c>
      <c r="B25" s="4">
        <v>0</v>
      </c>
      <c r="C25" s="4"/>
      <c r="D25" s="4">
        <v>0</v>
      </c>
      <c r="E25" s="4"/>
      <c r="F25" s="4">
        <v>0</v>
      </c>
      <c r="G25" s="4"/>
      <c r="H25" s="4">
        <v>0</v>
      </c>
    </row>
    <row r="26" spans="2:8" ht="12.75" customHeight="1">
      <c r="B26" s="6"/>
      <c r="C26" s="5"/>
      <c r="D26" s="6"/>
      <c r="E26" s="5"/>
      <c r="F26" s="6"/>
      <c r="G26" s="5"/>
      <c r="H26" s="6"/>
    </row>
    <row r="27" spans="1:8" ht="12.75" customHeight="1">
      <c r="A27" t="s">
        <v>0</v>
      </c>
      <c r="B27" s="4">
        <f>SUM(B21:B26)</f>
        <v>4874</v>
      </c>
      <c r="C27" s="4"/>
      <c r="D27" s="4">
        <f>SUM(D21:D26)</f>
        <v>3812</v>
      </c>
      <c r="E27" s="4"/>
      <c r="F27" s="4">
        <f>SUM(F21:F26)</f>
        <v>4874</v>
      </c>
      <c r="G27" s="4"/>
      <c r="H27" s="4">
        <f>SUM(H21:H26)</f>
        <v>3812</v>
      </c>
    </row>
    <row r="28" spans="2:8" ht="12.75">
      <c r="B28" s="4"/>
      <c r="C28" s="4"/>
      <c r="D28" s="4"/>
      <c r="E28" s="4"/>
      <c r="F28" s="4"/>
      <c r="G28" s="4"/>
      <c r="H28" s="4"/>
    </row>
    <row r="29" spans="1:8" ht="12.75">
      <c r="A29" t="s">
        <v>1</v>
      </c>
      <c r="B29" s="4">
        <f>-1261-151</f>
        <v>-1412</v>
      </c>
      <c r="C29" s="4"/>
      <c r="D29" s="4">
        <v>-974</v>
      </c>
      <c r="E29" s="4"/>
      <c r="F29" s="4">
        <f>-1261-151</f>
        <v>-1412</v>
      </c>
      <c r="G29" s="4"/>
      <c r="H29" s="4">
        <v>-974</v>
      </c>
    </row>
    <row r="30" spans="2:8" ht="12.75">
      <c r="B30" s="6"/>
      <c r="C30" s="5"/>
      <c r="D30" s="6"/>
      <c r="E30" s="5"/>
      <c r="F30" s="6"/>
      <c r="G30" s="5"/>
      <c r="H30" s="6"/>
    </row>
    <row r="31" spans="2:8" ht="12.75">
      <c r="B31" s="4"/>
      <c r="C31" s="4"/>
      <c r="D31" s="4"/>
      <c r="E31" s="4"/>
      <c r="F31" s="4"/>
      <c r="G31" s="4"/>
      <c r="H31" s="4"/>
    </row>
    <row r="32" spans="1:8" ht="12.75">
      <c r="A32" t="s">
        <v>2</v>
      </c>
      <c r="B32" s="4">
        <f>SUM(B27:B30)</f>
        <v>3462</v>
      </c>
      <c r="C32" s="4"/>
      <c r="D32" s="4">
        <f>SUM(D27:D30)</f>
        <v>2838</v>
      </c>
      <c r="E32" s="4"/>
      <c r="F32" s="4">
        <f>SUM(F27:F30)</f>
        <v>3462</v>
      </c>
      <c r="G32" s="4"/>
      <c r="H32" s="4">
        <f>SUM(H27:H30)</f>
        <v>2838</v>
      </c>
    </row>
    <row r="33" spans="2:8" ht="12.75">
      <c r="B33" s="4"/>
      <c r="C33" s="4"/>
      <c r="D33" s="4"/>
      <c r="E33" s="4"/>
      <c r="F33" s="4"/>
      <c r="G33" s="4"/>
      <c r="H33" s="4"/>
    </row>
    <row r="34" spans="1:8" ht="12.75">
      <c r="A34" t="s">
        <v>96</v>
      </c>
      <c r="B34" s="4">
        <v>-948</v>
      </c>
      <c r="C34" s="4"/>
      <c r="D34" s="4">
        <v>-890</v>
      </c>
      <c r="E34" s="4"/>
      <c r="F34" s="4">
        <v>-948</v>
      </c>
      <c r="G34" s="4"/>
      <c r="H34" s="4">
        <v>-890</v>
      </c>
    </row>
    <row r="35" spans="2:8" ht="12.75">
      <c r="B35" s="6"/>
      <c r="C35" s="5"/>
      <c r="D35" s="6"/>
      <c r="E35" s="5"/>
      <c r="F35" s="6"/>
      <c r="G35" s="5"/>
      <c r="H35" s="6"/>
    </row>
    <row r="36" spans="1:8" ht="12.75">
      <c r="A36" t="s">
        <v>9</v>
      </c>
      <c r="B36" s="7">
        <f>SUM(B32:B35)</f>
        <v>2514</v>
      </c>
      <c r="C36" s="24"/>
      <c r="D36" s="7">
        <f>SUM(D32:D35)</f>
        <v>1948</v>
      </c>
      <c r="E36" s="24"/>
      <c r="F36" s="7">
        <f>SUM(F32:F35)</f>
        <v>2514</v>
      </c>
      <c r="G36" s="24"/>
      <c r="H36" s="7">
        <f>SUM(H32:H35)</f>
        <v>1948</v>
      </c>
    </row>
    <row r="37" spans="2:8" ht="13.5" thickBot="1">
      <c r="B37" s="12"/>
      <c r="C37" s="9"/>
      <c r="D37" s="12"/>
      <c r="E37" s="9"/>
      <c r="F37" s="12"/>
      <c r="G37" s="9"/>
      <c r="H37" s="12"/>
    </row>
    <row r="38" spans="3:7" ht="13.5" thickTop="1">
      <c r="C38" s="9"/>
      <c r="E38" s="9"/>
      <c r="G38" s="9"/>
    </row>
    <row r="40" spans="1:8" ht="13.5" thickBot="1">
      <c r="A40" t="s">
        <v>82</v>
      </c>
      <c r="B40" s="41">
        <f>2514/43695*100</f>
        <v>5.753518709234466</v>
      </c>
      <c r="C40" s="9"/>
      <c r="D40" s="41">
        <f>1948/43617*100</f>
        <v>4.466148520072449</v>
      </c>
      <c r="E40" s="9"/>
      <c r="F40" s="41">
        <f>2514/43695*100</f>
        <v>5.753518709234466</v>
      </c>
      <c r="G40" s="9"/>
      <c r="H40" s="41">
        <f>1948/43617*100</f>
        <v>4.466148520072449</v>
      </c>
    </row>
    <row r="41" spans="2:8" ht="13.5" thickTop="1">
      <c r="B41" s="9"/>
      <c r="C41" s="9"/>
      <c r="D41" s="42"/>
      <c r="E41" s="9"/>
      <c r="F41" s="9"/>
      <c r="G41" s="9"/>
      <c r="H41" s="42"/>
    </row>
    <row r="42" spans="1:8" ht="13.5" thickBot="1">
      <c r="A42" t="s">
        <v>83</v>
      </c>
      <c r="B42" s="41">
        <f>2514/44063*100</f>
        <v>5.705467172003722</v>
      </c>
      <c r="C42" s="9"/>
      <c r="D42" s="41">
        <f>1948/43718*100</f>
        <v>4.455830550345395</v>
      </c>
      <c r="E42" s="9"/>
      <c r="F42" s="41">
        <f>2514/44063*100</f>
        <v>5.705467172003722</v>
      </c>
      <c r="G42" s="9"/>
      <c r="H42" s="41">
        <f>1948/43718*100</f>
        <v>4.455830550345395</v>
      </c>
    </row>
    <row r="43" spans="3:7" ht="13.5" thickTop="1">
      <c r="C43" s="9"/>
      <c r="E43" s="9"/>
      <c r="G43" s="9"/>
    </row>
    <row r="47" ht="12.75">
      <c r="A47" s="10" t="s">
        <v>98</v>
      </c>
    </row>
    <row r="48" ht="12.75">
      <c r="A48" s="10" t="s">
        <v>117</v>
      </c>
    </row>
  </sheetData>
  <printOptions/>
  <pageMargins left="0.75" right="0.5" top="1" bottom="1" header="0.5" footer="0.5"/>
  <pageSetup horizontalDpi="600" verticalDpi="600" orientation="portrait" paperSize="9" r:id="rId1"/>
  <headerFooter alignWithMargins="0">
    <oddHeader>&amp;C&amp;"Arial,Bold"&amp;14TIEN WAH PRESS HOLDINGS BERHAD
&amp;11(CO.NO. 340434-K)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54"/>
  <sheetViews>
    <sheetView workbookViewId="0" topLeftCell="A39">
      <selection activeCell="A55" sqref="A55"/>
    </sheetView>
  </sheetViews>
  <sheetFormatPr defaultColWidth="9.140625" defaultRowHeight="12.75"/>
  <cols>
    <col min="1" max="1" width="44.7109375" style="0" customWidth="1"/>
    <col min="2" max="2" width="13.7109375" style="0" customWidth="1"/>
    <col min="3" max="3" width="4.7109375" style="9" customWidth="1"/>
    <col min="4" max="4" width="13.7109375" style="0" customWidth="1"/>
  </cols>
  <sheetData>
    <row r="1" spans="1:3" ht="12.75">
      <c r="A1" s="10" t="s">
        <v>97</v>
      </c>
      <c r="B1" s="10"/>
      <c r="C1" s="26"/>
    </row>
    <row r="2" spans="1:3" ht="12.75">
      <c r="A2" s="1" t="s">
        <v>111</v>
      </c>
      <c r="B2" s="10"/>
      <c r="C2" s="26"/>
    </row>
    <row r="3" spans="1:3" ht="12.75">
      <c r="A3" s="1"/>
      <c r="B3" s="10"/>
      <c r="C3" s="26"/>
    </row>
    <row r="4" spans="2:4" ht="12.75">
      <c r="B4" s="11" t="s">
        <v>84</v>
      </c>
      <c r="C4" s="27"/>
      <c r="D4" s="11" t="s">
        <v>84</v>
      </c>
    </row>
    <row r="5" spans="2:4" ht="12.75">
      <c r="B5" s="39" t="s">
        <v>110</v>
      </c>
      <c r="C5" s="27"/>
      <c r="D5" s="39" t="s">
        <v>89</v>
      </c>
    </row>
    <row r="6" spans="2:4" ht="12.75">
      <c r="B6" s="25">
        <v>2003</v>
      </c>
      <c r="C6" s="27"/>
      <c r="D6" s="25">
        <v>2002</v>
      </c>
    </row>
    <row r="9" spans="1:4" ht="12.75">
      <c r="A9" s="10" t="s">
        <v>10</v>
      </c>
      <c r="B9" s="4">
        <v>69193</v>
      </c>
      <c r="C9" s="5"/>
      <c r="D9" s="4">
        <v>70725</v>
      </c>
    </row>
    <row r="10" spans="2:4" ht="12.75">
      <c r="B10" s="4"/>
      <c r="C10" s="5"/>
      <c r="D10" s="4"/>
    </row>
    <row r="11" spans="1:4" ht="12.75">
      <c r="A11" s="10" t="s">
        <v>90</v>
      </c>
      <c r="B11" s="4">
        <v>790</v>
      </c>
      <c r="C11" s="5"/>
      <c r="D11" s="4">
        <v>777</v>
      </c>
    </row>
    <row r="12" spans="2:4" ht="12.75">
      <c r="B12" s="4"/>
      <c r="C12" s="5"/>
      <c r="D12" s="4"/>
    </row>
    <row r="13" spans="1:4" ht="12.75">
      <c r="A13" s="10" t="s">
        <v>11</v>
      </c>
      <c r="B13" s="4">
        <v>0</v>
      </c>
      <c r="C13" s="5"/>
      <c r="D13" s="4">
        <v>0</v>
      </c>
    </row>
    <row r="14" spans="2:4" ht="12.75">
      <c r="B14" s="4"/>
      <c r="C14" s="5"/>
      <c r="D14" s="4"/>
    </row>
    <row r="15" spans="1:4" ht="12.75">
      <c r="A15" s="10" t="s">
        <v>12</v>
      </c>
      <c r="B15" s="4">
        <v>0</v>
      </c>
      <c r="C15" s="5"/>
      <c r="D15" s="4">
        <v>0</v>
      </c>
    </row>
    <row r="16" spans="2:4" ht="12.75">
      <c r="B16" s="4"/>
      <c r="C16" s="5"/>
      <c r="D16" s="4"/>
    </row>
    <row r="17" spans="1:4" ht="12.75">
      <c r="A17" s="10" t="s">
        <v>13</v>
      </c>
      <c r="B17" s="4"/>
      <c r="C17" s="5"/>
      <c r="D17" s="4"/>
    </row>
    <row r="18" spans="1:4" ht="12.75">
      <c r="A18" t="s">
        <v>40</v>
      </c>
      <c r="B18" s="29">
        <v>40329</v>
      </c>
      <c r="C18" s="5"/>
      <c r="D18" s="29">
        <v>33287</v>
      </c>
    </row>
    <row r="19" spans="1:4" ht="12.75">
      <c r="A19" t="s">
        <v>59</v>
      </c>
      <c r="B19" s="30">
        <f>15414+7+2019</f>
        <v>17440</v>
      </c>
      <c r="C19" s="5"/>
      <c r="D19" s="30">
        <v>17101</v>
      </c>
    </row>
    <row r="20" spans="1:4" ht="12.75">
      <c r="A20" t="s">
        <v>41</v>
      </c>
      <c r="B20" s="31">
        <f>19800+4786</f>
        <v>24586</v>
      </c>
      <c r="C20" s="5"/>
      <c r="D20" s="31">
        <v>14872</v>
      </c>
    </row>
    <row r="21" spans="2:4" ht="12.75">
      <c r="B21" s="31">
        <f>SUM(B18:B20)</f>
        <v>82355</v>
      </c>
      <c r="C21" s="5"/>
      <c r="D21" s="31">
        <f>SUM(D18:D20)</f>
        <v>65260</v>
      </c>
    </row>
    <row r="22" spans="2:4" ht="12.75">
      <c r="B22" s="5"/>
      <c r="C22" s="5"/>
      <c r="D22" s="5"/>
    </row>
    <row r="23" spans="2:4" ht="12.75">
      <c r="B23" s="5"/>
      <c r="C23" s="5"/>
      <c r="D23" s="5"/>
    </row>
    <row r="24" spans="1:3" ht="12.75">
      <c r="A24" s="10" t="s">
        <v>14</v>
      </c>
      <c r="B24" s="4"/>
      <c r="C24" s="5"/>
    </row>
    <row r="25" spans="1:4" ht="12.75">
      <c r="A25" t="s">
        <v>58</v>
      </c>
      <c r="B25" s="29">
        <v>19857</v>
      </c>
      <c r="C25" s="5"/>
      <c r="D25" s="29">
        <v>11362</v>
      </c>
    </row>
    <row r="26" spans="1:4" ht="12.75">
      <c r="A26" t="s">
        <v>60</v>
      </c>
      <c r="B26" s="30">
        <f>776+5160</f>
        <v>5936</v>
      </c>
      <c r="C26" s="5"/>
      <c r="D26" s="30">
        <v>3363</v>
      </c>
    </row>
    <row r="27" spans="1:4" ht="12.75">
      <c r="A27" t="s">
        <v>42</v>
      </c>
      <c r="B27" s="30">
        <v>843</v>
      </c>
      <c r="C27" s="5"/>
      <c r="D27" s="30">
        <v>408</v>
      </c>
    </row>
    <row r="28" spans="1:4" ht="12.75">
      <c r="A28" t="s">
        <v>93</v>
      </c>
      <c r="B28" s="31">
        <v>0</v>
      </c>
      <c r="C28" s="5"/>
      <c r="D28" s="31">
        <v>0</v>
      </c>
    </row>
    <row r="29" spans="2:4" ht="12.75">
      <c r="B29" s="31">
        <f>SUM(B25:B28)</f>
        <v>26636</v>
      </c>
      <c r="C29" s="5"/>
      <c r="D29" s="31">
        <f>SUM(D25:D28)</f>
        <v>15133</v>
      </c>
    </row>
    <row r="30" spans="2:4" ht="12.75">
      <c r="B30" s="6"/>
      <c r="C30" s="5"/>
      <c r="D30" s="6"/>
    </row>
    <row r="31" spans="2:4" ht="12.75">
      <c r="B31" s="4"/>
      <c r="C31" s="5"/>
      <c r="D31" s="4"/>
    </row>
    <row r="32" spans="1:4" ht="12.75">
      <c r="A32" s="10" t="s">
        <v>15</v>
      </c>
      <c r="B32" s="6">
        <f>B21-B29</f>
        <v>55719</v>
      </c>
      <c r="C32" s="5"/>
      <c r="D32" s="6">
        <f>D21-D29</f>
        <v>50127</v>
      </c>
    </row>
    <row r="33" spans="2:4" ht="13.5" thickBot="1">
      <c r="B33" s="17">
        <f>SUM(B9:B15)+B32</f>
        <v>125702</v>
      </c>
      <c r="C33" s="28"/>
      <c r="D33" s="17">
        <f>SUM(D9:D15)+D32</f>
        <v>121629</v>
      </c>
    </row>
    <row r="34" spans="2:4" ht="13.5" thickTop="1">
      <c r="B34" s="4"/>
      <c r="C34" s="5"/>
      <c r="D34" s="4"/>
    </row>
    <row r="35" spans="1:4" ht="12.75">
      <c r="A35" s="10" t="s">
        <v>61</v>
      </c>
      <c r="B35" s="4"/>
      <c r="C35" s="5"/>
      <c r="D35" s="4"/>
    </row>
    <row r="36" spans="1:4" ht="12.75">
      <c r="A36" s="10" t="s">
        <v>62</v>
      </c>
      <c r="B36" s="4"/>
      <c r="C36" s="5"/>
      <c r="D36" s="4"/>
    </row>
    <row r="37" spans="2:4" ht="12.75">
      <c r="B37" s="4"/>
      <c r="C37" s="5"/>
      <c r="D37" s="4"/>
    </row>
    <row r="38" spans="1:4" ht="12.75">
      <c r="A38" t="s">
        <v>16</v>
      </c>
      <c r="B38" s="29">
        <v>43778</v>
      </c>
      <c r="C38" s="5"/>
      <c r="D38" s="29">
        <v>43684</v>
      </c>
    </row>
    <row r="39" spans="1:4" ht="12.75">
      <c r="A39" t="s">
        <v>17</v>
      </c>
      <c r="B39" s="30">
        <f>1000+4896+31141-245+17859+2184</f>
        <v>56835</v>
      </c>
      <c r="C39" s="5"/>
      <c r="D39" s="30">
        <v>54537</v>
      </c>
    </row>
    <row r="40" spans="2:4" ht="6" customHeight="1">
      <c r="B40" s="31"/>
      <c r="C40" s="5"/>
      <c r="D40" s="31"/>
    </row>
    <row r="41" spans="1:4" ht="12.75">
      <c r="A41" s="10" t="s">
        <v>18</v>
      </c>
      <c r="B41" s="31">
        <f>SUM(B38:B40)</f>
        <v>100613</v>
      </c>
      <c r="C41" s="5"/>
      <c r="D41" s="31">
        <f>SUM(D38:D40)</f>
        <v>98221</v>
      </c>
    </row>
    <row r="42" spans="1:4" ht="12.75">
      <c r="A42" s="10"/>
      <c r="B42" s="4"/>
      <c r="C42" s="5"/>
      <c r="D42" s="4"/>
    </row>
    <row r="43" spans="1:4" ht="12.75">
      <c r="A43" s="10" t="s">
        <v>106</v>
      </c>
      <c r="B43" s="4">
        <v>13957</v>
      </c>
      <c r="C43" s="5"/>
      <c r="D43" s="4">
        <v>12519</v>
      </c>
    </row>
    <row r="44" spans="1:4" ht="12.75">
      <c r="A44" s="10"/>
      <c r="B44" s="4"/>
      <c r="C44" s="5"/>
      <c r="D44" s="4"/>
    </row>
    <row r="45" spans="1:4" ht="12.75">
      <c r="A45" s="10" t="s">
        <v>100</v>
      </c>
      <c r="B45" s="4"/>
      <c r="C45" s="5"/>
      <c r="D45" s="4"/>
    </row>
    <row r="46" spans="1:4" ht="12.75">
      <c r="A46" t="s">
        <v>19</v>
      </c>
      <c r="B46" s="29">
        <v>1000</v>
      </c>
      <c r="C46" s="5"/>
      <c r="D46" s="29">
        <v>1196</v>
      </c>
    </row>
    <row r="47" spans="1:4" ht="12.75">
      <c r="A47" t="s">
        <v>20</v>
      </c>
      <c r="B47" s="30">
        <v>0</v>
      </c>
      <c r="C47" s="5"/>
      <c r="D47" s="30">
        <v>0</v>
      </c>
    </row>
    <row r="48" spans="1:4" ht="12.75">
      <c r="A48" t="s">
        <v>21</v>
      </c>
      <c r="B48" s="31">
        <f>5683+4204+245</f>
        <v>10132</v>
      </c>
      <c r="C48" s="5"/>
      <c r="D48" s="31">
        <f>5531+4162</f>
        <v>9693</v>
      </c>
    </row>
    <row r="49" spans="2:4" ht="12.75">
      <c r="B49" s="6"/>
      <c r="C49" s="5"/>
      <c r="D49" s="6"/>
    </row>
    <row r="50" spans="2:4" ht="13.5" thickBot="1">
      <c r="B50" s="40">
        <f>SUM(B41:B48)</f>
        <v>125702</v>
      </c>
      <c r="C50" s="28"/>
      <c r="D50" s="40">
        <f>SUM(D41:D48)</f>
        <v>121629</v>
      </c>
    </row>
    <row r="51" ht="13.5" thickTop="1"/>
    <row r="53" ht="12.75">
      <c r="A53" s="10" t="s">
        <v>99</v>
      </c>
    </row>
    <row r="54" ht="12.75">
      <c r="A54" s="10" t="s">
        <v>118</v>
      </c>
    </row>
  </sheetData>
  <printOptions/>
  <pageMargins left="1" right="0" top="1" bottom="0" header="0.25" footer="0"/>
  <pageSetup horizontalDpi="600" verticalDpi="600" orientation="portrait" paperSize="9" r:id="rId1"/>
  <headerFooter alignWithMargins="0">
    <oddHeader>&amp;C&amp;"Arial,Bold"&amp;14TIEN WAH PRESS HOLDINGS BERHAD&amp;"Arial,Regular"&amp;10
&amp;"Arial,Bold"&amp;11(CO. NO. 340434-K)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60"/>
  <sheetViews>
    <sheetView workbookViewId="0" topLeftCell="A46">
      <selection activeCell="A61" sqref="A61"/>
    </sheetView>
  </sheetViews>
  <sheetFormatPr defaultColWidth="9.140625" defaultRowHeight="12.75"/>
  <cols>
    <col min="1" max="1" width="65.140625" style="0" customWidth="1"/>
    <col min="2" max="2" width="15.7109375" style="0" customWidth="1"/>
    <col min="3" max="3" width="4.7109375" style="9" customWidth="1"/>
    <col min="4" max="4" width="15.7109375" style="0" customWidth="1"/>
  </cols>
  <sheetData>
    <row r="1" ht="12.75">
      <c r="A1" s="10" t="s">
        <v>101</v>
      </c>
    </row>
    <row r="2" ht="12.75">
      <c r="A2" s="1" t="s">
        <v>114</v>
      </c>
    </row>
    <row r="4" spans="2:4" ht="12.75">
      <c r="B4" s="21">
        <v>2003</v>
      </c>
      <c r="C4" s="33"/>
      <c r="D4" s="21">
        <v>2002</v>
      </c>
    </row>
    <row r="5" spans="2:4" ht="12.75">
      <c r="B5" s="2" t="s">
        <v>115</v>
      </c>
      <c r="C5" s="34"/>
      <c r="D5" s="2" t="s">
        <v>115</v>
      </c>
    </row>
    <row r="6" spans="2:4" ht="12.75">
      <c r="B6" s="32" t="s">
        <v>110</v>
      </c>
      <c r="C6" s="35"/>
      <c r="D6" s="32" t="s">
        <v>110</v>
      </c>
    </row>
    <row r="7" spans="2:4" ht="12.75">
      <c r="B7" s="36" t="s">
        <v>81</v>
      </c>
      <c r="C7" s="34"/>
      <c r="D7" s="36" t="s">
        <v>81</v>
      </c>
    </row>
    <row r="8" spans="2:4" ht="12.75">
      <c r="B8" s="2"/>
      <c r="C8" s="34"/>
      <c r="D8" s="2"/>
    </row>
    <row r="9" spans="1:4" ht="12.75">
      <c r="A9" s="10" t="s">
        <v>30</v>
      </c>
      <c r="B9" s="2"/>
      <c r="C9" s="34"/>
      <c r="D9" s="2"/>
    </row>
    <row r="10" spans="1:4" ht="12.75">
      <c r="A10" t="s">
        <v>22</v>
      </c>
      <c r="B10" s="4">
        <v>4874</v>
      </c>
      <c r="C10" s="5"/>
      <c r="D10" s="4"/>
    </row>
    <row r="11" spans="1:4" ht="12.75">
      <c r="A11" t="s">
        <v>23</v>
      </c>
      <c r="B11" s="4"/>
      <c r="C11" s="5"/>
      <c r="D11" s="4"/>
    </row>
    <row r="12" spans="1:4" ht="12.75">
      <c r="A12" s="14" t="s">
        <v>74</v>
      </c>
      <c r="B12" s="4">
        <f>1892+134</f>
        <v>2026</v>
      </c>
      <c r="C12" s="5"/>
      <c r="D12" s="4"/>
    </row>
    <row r="13" spans="1:4" ht="12.75">
      <c r="A13" s="14" t="s">
        <v>75</v>
      </c>
      <c r="B13" s="4">
        <f>30+62-95</f>
        <v>-3</v>
      </c>
      <c r="C13" s="5"/>
      <c r="D13" s="4"/>
    </row>
    <row r="14" spans="1:4" ht="12.75">
      <c r="A14" s="14"/>
      <c r="B14" s="6"/>
      <c r="C14" s="5"/>
      <c r="D14" s="6"/>
    </row>
    <row r="15" spans="1:4" ht="12.75">
      <c r="A15" s="14" t="s">
        <v>24</v>
      </c>
      <c r="B15" s="4">
        <f>SUM(B10:B14)</f>
        <v>6897</v>
      </c>
      <c r="C15" s="5"/>
      <c r="D15" s="4">
        <f>SUM(D10:D14)</f>
        <v>0</v>
      </c>
    </row>
    <row r="16" spans="1:4" ht="12.75">
      <c r="A16" s="14"/>
      <c r="B16" s="4"/>
      <c r="C16" s="5"/>
      <c r="D16" s="4"/>
    </row>
    <row r="17" spans="1:4" ht="12.75">
      <c r="A17" s="14" t="s">
        <v>25</v>
      </c>
      <c r="B17" s="4"/>
      <c r="C17" s="5"/>
      <c r="D17" s="4"/>
    </row>
    <row r="18" spans="1:4" ht="12.75">
      <c r="A18" s="8" t="s">
        <v>76</v>
      </c>
      <c r="B18" s="4">
        <f>-7042-339</f>
        <v>-7381</v>
      </c>
      <c r="C18" s="5"/>
      <c r="D18" s="4"/>
    </row>
    <row r="19" spans="1:4" ht="12.75">
      <c r="A19" s="8" t="s">
        <v>77</v>
      </c>
      <c r="B19" s="6">
        <v>8971</v>
      </c>
      <c r="C19" s="5"/>
      <c r="D19" s="6"/>
    </row>
    <row r="20" spans="1:4" ht="12.75">
      <c r="A20" t="s">
        <v>27</v>
      </c>
      <c r="B20" s="4">
        <f>SUM(B15:B19)</f>
        <v>8487</v>
      </c>
      <c r="C20" s="5"/>
      <c r="D20" s="4">
        <f>SUM(D15:D19)</f>
        <v>0</v>
      </c>
    </row>
    <row r="21" spans="2:4" ht="12.75">
      <c r="B21" s="4"/>
      <c r="C21" s="5"/>
      <c r="D21" s="4"/>
    </row>
    <row r="22" spans="1:4" ht="12.75">
      <c r="A22" t="s">
        <v>28</v>
      </c>
      <c r="B22" s="4">
        <v>-90</v>
      </c>
      <c r="C22" s="5"/>
      <c r="D22" s="4"/>
    </row>
    <row r="23" spans="1:4" ht="12.75">
      <c r="A23" t="s">
        <v>29</v>
      </c>
      <c r="B23" s="4">
        <v>-826</v>
      </c>
      <c r="C23" s="5"/>
      <c r="D23" s="4"/>
    </row>
    <row r="24" spans="2:4" ht="12.75">
      <c r="B24" s="6"/>
      <c r="C24" s="5"/>
      <c r="D24" s="6"/>
    </row>
    <row r="25" spans="1:4" ht="12.75">
      <c r="A25" t="s">
        <v>26</v>
      </c>
      <c r="B25" s="4">
        <f>SUM(B20:B24)</f>
        <v>7571</v>
      </c>
      <c r="C25" s="5"/>
      <c r="D25" s="4">
        <f>SUM(D20:D24)</f>
        <v>0</v>
      </c>
    </row>
    <row r="26" spans="2:4" ht="12.75">
      <c r="B26" s="6"/>
      <c r="C26" s="5"/>
      <c r="D26" s="6"/>
    </row>
    <row r="27" spans="2:4" ht="12.75">
      <c r="B27" s="4"/>
      <c r="C27" s="5"/>
      <c r="D27" s="4"/>
    </row>
    <row r="28" spans="1:4" ht="12.75">
      <c r="A28" s="10" t="s">
        <v>31</v>
      </c>
      <c r="B28" s="4"/>
      <c r="C28" s="5"/>
      <c r="D28" s="4"/>
    </row>
    <row r="29" spans="1:4" ht="12.75">
      <c r="A29" t="s">
        <v>70</v>
      </c>
      <c r="B29" s="4">
        <v>95</v>
      </c>
      <c r="C29" s="5"/>
      <c r="D29" s="4"/>
    </row>
    <row r="30" spans="1:4" ht="12.75">
      <c r="A30" t="s">
        <v>63</v>
      </c>
      <c r="B30" s="4">
        <v>-393</v>
      </c>
      <c r="C30" s="5"/>
      <c r="D30" s="4"/>
    </row>
    <row r="31" spans="1:4" ht="12.75">
      <c r="A31" t="s">
        <v>64</v>
      </c>
      <c r="B31" s="4">
        <v>3</v>
      </c>
      <c r="C31" s="5"/>
      <c r="D31" s="4"/>
    </row>
    <row r="32" spans="1:4" ht="12.75">
      <c r="A32" t="s">
        <v>32</v>
      </c>
      <c r="B32" s="4">
        <v>0</v>
      </c>
      <c r="C32" s="5"/>
      <c r="D32" s="4"/>
    </row>
    <row r="33" spans="2:4" ht="12.75">
      <c r="B33" s="6"/>
      <c r="C33" s="5"/>
      <c r="D33" s="6"/>
    </row>
    <row r="34" spans="1:4" ht="12.75">
      <c r="A34" t="s">
        <v>33</v>
      </c>
      <c r="B34" s="4">
        <f>SUM(B29:B33)</f>
        <v>-295</v>
      </c>
      <c r="C34" s="5"/>
      <c r="D34" s="4">
        <f>SUM(D29:D33)</f>
        <v>0</v>
      </c>
    </row>
    <row r="35" spans="2:4" ht="12.75">
      <c r="B35" s="6"/>
      <c r="C35" s="5"/>
      <c r="D35" s="6"/>
    </row>
    <row r="36" spans="2:4" ht="12.75">
      <c r="B36" s="4"/>
      <c r="C36" s="5"/>
      <c r="D36" s="4"/>
    </row>
    <row r="37" spans="1:4" ht="12.75">
      <c r="A37" s="10" t="s">
        <v>34</v>
      </c>
      <c r="B37" s="4"/>
      <c r="C37" s="5"/>
      <c r="D37" s="4"/>
    </row>
    <row r="38" spans="1:4" ht="12.75">
      <c r="A38" s="19" t="s">
        <v>69</v>
      </c>
      <c r="B38" s="4">
        <v>-62</v>
      </c>
      <c r="C38" s="5"/>
      <c r="D38" s="4"/>
    </row>
    <row r="39" spans="1:4" ht="12.75">
      <c r="A39" t="s">
        <v>65</v>
      </c>
      <c r="B39" s="4">
        <v>0</v>
      </c>
      <c r="C39" s="5"/>
      <c r="D39" s="4"/>
    </row>
    <row r="40" spans="1:4" ht="12.75">
      <c r="A40" t="s">
        <v>66</v>
      </c>
      <c r="B40" s="4">
        <v>-196</v>
      </c>
      <c r="C40" s="5"/>
      <c r="D40" s="4"/>
    </row>
    <row r="41" spans="1:4" ht="12.75">
      <c r="A41" t="s">
        <v>72</v>
      </c>
      <c r="B41" s="4">
        <v>0</v>
      </c>
      <c r="C41" s="5"/>
      <c r="D41" s="4"/>
    </row>
    <row r="42" spans="1:4" ht="12.75">
      <c r="A42" t="s">
        <v>35</v>
      </c>
      <c r="B42" s="4">
        <v>2658</v>
      </c>
      <c r="C42" s="5"/>
      <c r="D42" s="4"/>
    </row>
    <row r="43" spans="1:4" ht="12.75">
      <c r="A43" t="s">
        <v>67</v>
      </c>
      <c r="B43" s="4">
        <v>0</v>
      </c>
      <c r="C43" s="5"/>
      <c r="D43" s="4"/>
    </row>
    <row r="44" spans="1:4" ht="12.75">
      <c r="A44" t="s">
        <v>73</v>
      </c>
      <c r="B44" s="4">
        <v>0</v>
      </c>
      <c r="C44" s="5"/>
      <c r="D44" s="4"/>
    </row>
    <row r="45" spans="1:4" ht="12.75">
      <c r="A45" t="s">
        <v>68</v>
      </c>
      <c r="B45" s="4">
        <v>123</v>
      </c>
      <c r="C45" s="5"/>
      <c r="D45" s="4"/>
    </row>
    <row r="46" spans="1:4" ht="12.75">
      <c r="A46" t="s">
        <v>94</v>
      </c>
      <c r="B46" s="5">
        <v>0</v>
      </c>
      <c r="C46" s="5"/>
      <c r="D46" s="5"/>
    </row>
    <row r="47" spans="2:4" ht="12.75">
      <c r="B47" s="6"/>
      <c r="C47" s="5"/>
      <c r="D47" s="6"/>
    </row>
    <row r="48" spans="1:4" ht="12.75">
      <c r="A48" t="s">
        <v>36</v>
      </c>
      <c r="B48" s="4">
        <f>SUM(B38:B46)</f>
        <v>2523</v>
      </c>
      <c r="C48" s="5"/>
      <c r="D48" s="4">
        <f>SUM(D38:D46)</f>
        <v>0</v>
      </c>
    </row>
    <row r="49" spans="2:4" ht="12.75">
      <c r="B49" s="6"/>
      <c r="C49" s="5"/>
      <c r="D49" s="6"/>
    </row>
    <row r="50" spans="2:4" ht="12.75">
      <c r="B50" s="4"/>
      <c r="C50" s="5"/>
      <c r="D50" s="4"/>
    </row>
    <row r="51" spans="1:4" ht="12.75">
      <c r="A51" t="s">
        <v>37</v>
      </c>
      <c r="B51" s="4">
        <f>B25+B34+B48</f>
        <v>9799</v>
      </c>
      <c r="C51" s="5"/>
      <c r="D51" s="4">
        <f>D25+D34+D48</f>
        <v>0</v>
      </c>
    </row>
    <row r="52" spans="2:4" ht="12.75">
      <c r="B52" s="4"/>
      <c r="C52" s="5"/>
      <c r="D52" s="4"/>
    </row>
    <row r="53" spans="1:4" ht="12.75">
      <c r="A53" t="s">
        <v>38</v>
      </c>
      <c r="B53" s="4">
        <v>14175</v>
      </c>
      <c r="C53" s="5"/>
      <c r="D53" s="4"/>
    </row>
    <row r="54" spans="2:4" ht="12.75">
      <c r="B54" s="6"/>
      <c r="C54" s="5"/>
      <c r="D54" s="6"/>
    </row>
    <row r="55" spans="1:4" ht="12.75">
      <c r="A55" t="s">
        <v>39</v>
      </c>
      <c r="B55" s="4">
        <f>SUM(B51:B54)</f>
        <v>23974</v>
      </c>
      <c r="C55" s="5"/>
      <c r="D55" s="4">
        <f>SUM(D51:D54)</f>
        <v>0</v>
      </c>
    </row>
    <row r="56" spans="2:4" ht="13.5" thickBot="1">
      <c r="B56" s="3"/>
      <c r="C56" s="5"/>
      <c r="D56" s="12"/>
    </row>
    <row r="57" spans="2:3" ht="13.5" thickTop="1">
      <c r="B57" s="4"/>
      <c r="C57" s="5"/>
    </row>
    <row r="58" spans="2:3" ht="12.75">
      <c r="B58" s="7"/>
      <c r="C58" s="24"/>
    </row>
    <row r="59" ht="12.75">
      <c r="A59" s="10" t="s">
        <v>102</v>
      </c>
    </row>
    <row r="60" ht="12.75">
      <c r="A60" s="10" t="s">
        <v>118</v>
      </c>
    </row>
  </sheetData>
  <printOptions/>
  <pageMargins left="1" right="0" top="0.75" bottom="0" header="0.25" footer="0"/>
  <pageSetup horizontalDpi="600" verticalDpi="600" orientation="portrait" scale="88" r:id="rId1"/>
  <headerFooter alignWithMargins="0">
    <oddHeader>&amp;C&amp;"Arial,Bold"&amp;14TIEN WAH PRESS HOLDINGS BERHAD&amp;"Arial,Regular"&amp;10
&amp;"Arial,Bold"&amp;11(CO. NO. 340434-K)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J59"/>
  <sheetViews>
    <sheetView tabSelected="1" workbookViewId="0" topLeftCell="A1">
      <selection activeCell="A60" sqref="A60"/>
    </sheetView>
  </sheetViews>
  <sheetFormatPr defaultColWidth="9.140625" defaultRowHeight="12.75"/>
  <cols>
    <col min="1" max="1" width="20.00390625" style="0" customWidth="1"/>
    <col min="2" max="2" width="11.7109375" style="0" customWidth="1"/>
    <col min="3" max="3" width="1.7109375" style="9" customWidth="1"/>
    <col min="4" max="4" width="11.7109375" style="0" customWidth="1"/>
    <col min="5" max="5" width="1.7109375" style="9" customWidth="1"/>
    <col min="6" max="6" width="11.7109375" style="0" customWidth="1"/>
    <col min="7" max="7" width="1.7109375" style="9" customWidth="1"/>
    <col min="8" max="8" width="11.7109375" style="0" customWidth="1"/>
    <col min="9" max="9" width="1.7109375" style="9" customWidth="1"/>
    <col min="10" max="10" width="11.7109375" style="0" customWidth="1"/>
    <col min="11" max="11" width="12.8515625" style="0" customWidth="1"/>
  </cols>
  <sheetData>
    <row r="3" ht="12.75">
      <c r="A3" s="10" t="s">
        <v>103</v>
      </c>
    </row>
    <row r="4" ht="12.75">
      <c r="A4" s="1" t="s">
        <v>114</v>
      </c>
    </row>
    <row r="5" ht="12.75">
      <c r="A5" s="1"/>
    </row>
    <row r="7" spans="4:7" ht="12.75">
      <c r="D7" s="2" t="s">
        <v>43</v>
      </c>
      <c r="E7" s="34"/>
      <c r="F7" s="2" t="s">
        <v>43</v>
      </c>
      <c r="G7" s="34"/>
    </row>
    <row r="8" spans="2:8" ht="12.75">
      <c r="B8" s="2" t="s">
        <v>87</v>
      </c>
      <c r="D8" s="2" t="s">
        <v>44</v>
      </c>
      <c r="E8" s="34"/>
      <c r="F8" s="2" t="s">
        <v>44</v>
      </c>
      <c r="G8" s="34"/>
      <c r="H8" s="2" t="s">
        <v>85</v>
      </c>
    </row>
    <row r="9" spans="2:10" ht="12.75">
      <c r="B9" s="21" t="s">
        <v>88</v>
      </c>
      <c r="C9" s="33"/>
      <c r="D9" s="21" t="s">
        <v>45</v>
      </c>
      <c r="E9" s="33"/>
      <c r="F9" s="21" t="s">
        <v>46</v>
      </c>
      <c r="G9" s="33"/>
      <c r="H9" s="21" t="s">
        <v>86</v>
      </c>
      <c r="I9" s="33"/>
      <c r="J9" s="21" t="s">
        <v>47</v>
      </c>
    </row>
    <row r="10" spans="2:10" ht="12.75">
      <c r="B10" s="36" t="s">
        <v>81</v>
      </c>
      <c r="C10" s="34"/>
      <c r="D10" s="36" t="s">
        <v>81</v>
      </c>
      <c r="E10" s="34"/>
      <c r="F10" s="36" t="s">
        <v>81</v>
      </c>
      <c r="G10" s="34"/>
      <c r="H10" s="36" t="s">
        <v>81</v>
      </c>
      <c r="I10" s="34"/>
      <c r="J10" s="36" t="s">
        <v>81</v>
      </c>
    </row>
    <row r="12" ht="12.75">
      <c r="A12" t="s">
        <v>113</v>
      </c>
    </row>
    <row r="13" ht="12.75">
      <c r="A13" s="15" t="s">
        <v>112</v>
      </c>
    </row>
    <row r="14" spans="6:10" ht="12.75">
      <c r="F14" s="4"/>
      <c r="G14" s="5"/>
      <c r="H14" s="4"/>
      <c r="I14" s="5"/>
      <c r="J14" s="4"/>
    </row>
    <row r="15" spans="1:10" ht="12.75">
      <c r="A15" t="s">
        <v>48</v>
      </c>
      <c r="B15" s="4">
        <f>B51</f>
        <v>43684</v>
      </c>
      <c r="C15" s="5"/>
      <c r="D15" s="4">
        <f>D51</f>
        <v>37008</v>
      </c>
      <c r="E15" s="5"/>
      <c r="F15" s="4">
        <f>F51</f>
        <v>0</v>
      </c>
      <c r="G15" s="5"/>
      <c r="H15" s="4">
        <v>15345</v>
      </c>
      <c r="I15" s="5"/>
      <c r="J15" s="4">
        <f>SUM(B15:H15)</f>
        <v>96037</v>
      </c>
    </row>
    <row r="16" spans="1:10" ht="12.75">
      <c r="A16" t="s">
        <v>49</v>
      </c>
      <c r="B16" s="4"/>
      <c r="C16" s="5"/>
      <c r="D16" s="4"/>
      <c r="E16" s="5"/>
      <c r="F16" s="4"/>
      <c r="G16" s="5"/>
      <c r="H16" s="4"/>
      <c r="I16" s="5"/>
      <c r="J16" s="4"/>
    </row>
    <row r="17" spans="2:10" ht="12.75">
      <c r="B17" s="4"/>
      <c r="C17" s="5"/>
      <c r="D17" s="4"/>
      <c r="E17" s="5"/>
      <c r="F17" s="4"/>
      <c r="G17" s="5"/>
      <c r="H17" s="4"/>
      <c r="I17" s="5"/>
      <c r="J17" s="4"/>
    </row>
    <row r="18" spans="1:10" ht="12.75">
      <c r="A18" t="s">
        <v>107</v>
      </c>
      <c r="B18" s="4">
        <v>0</v>
      </c>
      <c r="C18" s="5"/>
      <c r="D18" s="4">
        <v>0</v>
      </c>
      <c r="E18" s="5"/>
      <c r="F18" s="4">
        <v>0</v>
      </c>
      <c r="G18" s="5"/>
      <c r="H18" s="4">
        <v>2184</v>
      </c>
      <c r="I18" s="5"/>
      <c r="J18" s="4">
        <f>SUM(B18:H18)</f>
        <v>2184</v>
      </c>
    </row>
    <row r="19" spans="2:10" ht="12.75">
      <c r="B19" s="6"/>
      <c r="C19" s="5"/>
      <c r="D19" s="6"/>
      <c r="E19" s="5"/>
      <c r="F19" s="6"/>
      <c r="G19" s="5"/>
      <c r="H19" s="6"/>
      <c r="I19" s="5"/>
      <c r="J19" s="6"/>
    </row>
    <row r="20" spans="1:10" ht="12.75">
      <c r="A20" t="s">
        <v>105</v>
      </c>
      <c r="B20" s="4">
        <f>SUM(B15:B19)</f>
        <v>43684</v>
      </c>
      <c r="C20" s="5"/>
      <c r="D20" s="4">
        <f>SUM(D15:D19)</f>
        <v>37008</v>
      </c>
      <c r="E20" s="5"/>
      <c r="F20" s="4">
        <f>SUM(F15:F19)</f>
        <v>0</v>
      </c>
      <c r="G20" s="5"/>
      <c r="H20" s="4">
        <f>SUM(H15:H19)</f>
        <v>17529</v>
      </c>
      <c r="I20" s="5"/>
      <c r="J20" s="4">
        <f>SUM(J15:J19)</f>
        <v>98221</v>
      </c>
    </row>
    <row r="21" spans="2:10" ht="12.75">
      <c r="B21" s="4"/>
      <c r="C21" s="5"/>
      <c r="D21" s="4"/>
      <c r="E21" s="5"/>
      <c r="F21" s="4"/>
      <c r="G21" s="5"/>
      <c r="H21" s="4"/>
      <c r="I21" s="5"/>
      <c r="J21" s="4"/>
    </row>
    <row r="22" spans="1:10" ht="12.75">
      <c r="A22" t="s">
        <v>50</v>
      </c>
      <c r="B22" s="4">
        <v>0</v>
      </c>
      <c r="C22" s="5"/>
      <c r="D22" s="4">
        <v>-245</v>
      </c>
      <c r="E22" s="5"/>
      <c r="F22" s="4">
        <v>0</v>
      </c>
      <c r="G22" s="5"/>
      <c r="H22" s="5">
        <v>2514</v>
      </c>
      <c r="I22" s="5"/>
      <c r="J22" s="4">
        <f>SUM(B22:H22)</f>
        <v>2269</v>
      </c>
    </row>
    <row r="23" spans="1:10" ht="12.75">
      <c r="A23" t="s">
        <v>51</v>
      </c>
      <c r="B23" s="5"/>
      <c r="C23" s="5"/>
      <c r="D23" s="5"/>
      <c r="E23" s="5"/>
      <c r="F23" s="5"/>
      <c r="G23" s="5"/>
      <c r="H23" s="5"/>
      <c r="I23" s="5"/>
      <c r="J23" s="5"/>
    </row>
    <row r="24" spans="2:10" ht="12.75">
      <c r="B24" s="5"/>
      <c r="C24" s="5"/>
      <c r="D24" s="5"/>
      <c r="E24" s="5"/>
      <c r="F24" s="5"/>
      <c r="G24" s="5"/>
      <c r="H24" s="5"/>
      <c r="I24" s="5"/>
      <c r="J24" s="5"/>
    </row>
    <row r="25" spans="1:10" ht="12.75">
      <c r="A25" t="s">
        <v>91</v>
      </c>
      <c r="B25" s="5">
        <v>0</v>
      </c>
      <c r="C25" s="5"/>
      <c r="D25" s="5">
        <v>0</v>
      </c>
      <c r="E25" s="5"/>
      <c r="F25" s="5">
        <v>0</v>
      </c>
      <c r="G25" s="5"/>
      <c r="H25" s="5">
        <v>0</v>
      </c>
      <c r="I25" s="5"/>
      <c r="J25" s="4">
        <f>SUM(B25:H25)</f>
        <v>0</v>
      </c>
    </row>
    <row r="26" spans="2:10" ht="12.75">
      <c r="B26" s="5"/>
      <c r="C26" s="5"/>
      <c r="D26" s="5"/>
      <c r="E26" s="5"/>
      <c r="F26" s="5"/>
      <c r="G26" s="5"/>
      <c r="H26" s="5"/>
      <c r="I26" s="5"/>
      <c r="J26" s="5"/>
    </row>
    <row r="27" spans="1:10" ht="12.75">
      <c r="A27" t="s">
        <v>108</v>
      </c>
      <c r="B27" s="5">
        <v>94</v>
      </c>
      <c r="C27" s="5"/>
      <c r="D27" s="5">
        <v>29</v>
      </c>
      <c r="E27" s="5"/>
      <c r="F27" s="5">
        <v>0</v>
      </c>
      <c r="G27" s="5"/>
      <c r="H27" s="5">
        <v>0</v>
      </c>
      <c r="I27" s="5"/>
      <c r="J27" s="4">
        <f>SUM(B27:H27)</f>
        <v>123</v>
      </c>
    </row>
    <row r="28" spans="2:10" ht="12.75">
      <c r="B28" s="6"/>
      <c r="C28" s="5"/>
      <c r="D28" s="6"/>
      <c r="E28" s="5"/>
      <c r="F28" s="6"/>
      <c r="G28" s="5"/>
      <c r="H28" s="6"/>
      <c r="I28" s="5"/>
      <c r="J28" s="6"/>
    </row>
    <row r="29" spans="1:10" ht="12.75">
      <c r="A29" t="s">
        <v>52</v>
      </c>
      <c r="B29" s="4">
        <f>SUM(B20:B28)</f>
        <v>43778</v>
      </c>
      <c r="C29" s="5"/>
      <c r="D29" s="4">
        <f>SUM(D20:D28)</f>
        <v>36792</v>
      </c>
      <c r="E29" s="5"/>
      <c r="F29" s="4">
        <f>SUM(F20:F28)</f>
        <v>0</v>
      </c>
      <c r="G29" s="5"/>
      <c r="H29" s="4">
        <f>SUM(H20:H28)</f>
        <v>20043</v>
      </c>
      <c r="I29" s="5"/>
      <c r="J29" s="4">
        <f>SUM(J20:J28)</f>
        <v>100613</v>
      </c>
    </row>
    <row r="30" spans="1:10" ht="12.75">
      <c r="A30" t="s">
        <v>53</v>
      </c>
      <c r="B30" s="18"/>
      <c r="C30" s="37"/>
      <c r="D30" s="6"/>
      <c r="E30" s="5"/>
      <c r="F30" s="6"/>
      <c r="G30" s="5"/>
      <c r="H30" s="6"/>
      <c r="I30" s="5"/>
      <c r="J30" s="6"/>
    </row>
    <row r="31" spans="2:10" ht="12.75">
      <c r="B31" s="4"/>
      <c r="C31" s="5"/>
      <c r="D31" s="4"/>
      <c r="E31" s="5"/>
      <c r="F31" s="4"/>
      <c r="G31" s="5"/>
      <c r="H31" s="4"/>
      <c r="I31" s="5"/>
      <c r="J31" s="4"/>
    </row>
    <row r="32" spans="2:10" ht="12.75">
      <c r="B32" s="4"/>
      <c r="C32" s="5"/>
      <c r="D32" s="4"/>
      <c r="E32" s="5"/>
      <c r="F32" s="4"/>
      <c r="G32" s="5"/>
      <c r="H32" s="4"/>
      <c r="I32" s="5"/>
      <c r="J32" s="4"/>
    </row>
    <row r="33" spans="2:10" ht="12.75">
      <c r="B33" s="4"/>
      <c r="C33" s="5"/>
      <c r="D33" s="4"/>
      <c r="E33" s="5"/>
      <c r="F33" s="4"/>
      <c r="G33" s="5"/>
      <c r="H33" s="4"/>
      <c r="I33" s="5"/>
      <c r="J33" s="4"/>
    </row>
    <row r="34" spans="1:10" ht="12.75">
      <c r="A34" t="s">
        <v>104</v>
      </c>
      <c r="B34" s="4"/>
      <c r="C34" s="5"/>
      <c r="D34" s="4"/>
      <c r="E34" s="5"/>
      <c r="F34" s="4"/>
      <c r="G34" s="5"/>
      <c r="H34" s="4"/>
      <c r="I34" s="5"/>
      <c r="J34" s="4"/>
    </row>
    <row r="35" spans="1:10" ht="12.75">
      <c r="A35" s="15" t="s">
        <v>92</v>
      </c>
      <c r="B35" s="4"/>
      <c r="C35" s="5"/>
      <c r="D35" s="4"/>
      <c r="E35" s="5"/>
      <c r="F35" s="4"/>
      <c r="G35" s="5"/>
      <c r="H35" s="4"/>
      <c r="I35" s="5"/>
      <c r="J35" s="4"/>
    </row>
    <row r="36" spans="2:10" ht="12.75">
      <c r="B36" s="4"/>
      <c r="C36" s="5"/>
      <c r="D36" s="4"/>
      <c r="E36" s="5"/>
      <c r="F36" s="4"/>
      <c r="G36" s="5"/>
      <c r="H36" s="4"/>
      <c r="I36" s="5"/>
      <c r="J36" s="4"/>
    </row>
    <row r="37" spans="1:10" ht="12.75">
      <c r="A37" t="s">
        <v>48</v>
      </c>
      <c r="B37" s="4">
        <v>43617</v>
      </c>
      <c r="C37" s="5"/>
      <c r="D37" s="4">
        <v>36988</v>
      </c>
      <c r="E37" s="5"/>
      <c r="F37" s="4">
        <v>0</v>
      </c>
      <c r="G37" s="5"/>
      <c r="H37" s="4">
        <v>8948</v>
      </c>
      <c r="I37" s="5"/>
      <c r="J37" s="4">
        <f>SUM(B37:H37)</f>
        <v>89553</v>
      </c>
    </row>
    <row r="38" spans="1:10" ht="12.75">
      <c r="A38" t="s">
        <v>49</v>
      </c>
      <c r="B38" s="4"/>
      <c r="C38" s="5"/>
      <c r="D38" s="4"/>
      <c r="E38" s="5"/>
      <c r="F38" s="4"/>
      <c r="G38" s="5"/>
      <c r="H38" s="4"/>
      <c r="I38" s="5"/>
      <c r="J38" s="4"/>
    </row>
    <row r="39" spans="2:10" ht="12.75">
      <c r="B39" s="4"/>
      <c r="C39" s="5"/>
      <c r="D39" s="4"/>
      <c r="E39" s="5"/>
      <c r="F39" s="4"/>
      <c r="G39" s="5"/>
      <c r="H39" s="4"/>
      <c r="I39" s="5"/>
      <c r="J39" s="4"/>
    </row>
    <row r="40" spans="1:10" ht="12.75">
      <c r="A40" t="s">
        <v>107</v>
      </c>
      <c r="B40" s="6">
        <v>0</v>
      </c>
      <c r="C40" s="5"/>
      <c r="D40" s="6">
        <v>0</v>
      </c>
      <c r="E40" s="5"/>
      <c r="F40" s="6">
        <v>0</v>
      </c>
      <c r="G40" s="6"/>
      <c r="H40" s="6">
        <v>1090</v>
      </c>
      <c r="I40" s="5"/>
      <c r="J40" s="6">
        <f>SUM(B40:H40)</f>
        <v>1090</v>
      </c>
    </row>
    <row r="41" spans="2:10" ht="12.75">
      <c r="B41" s="4"/>
      <c r="C41" s="5"/>
      <c r="D41" s="4"/>
      <c r="E41" s="5"/>
      <c r="F41" s="4"/>
      <c r="G41" s="5"/>
      <c r="H41" s="4"/>
      <c r="I41" s="5"/>
      <c r="J41" s="4"/>
    </row>
    <row r="42" spans="1:10" ht="12.75">
      <c r="A42" t="s">
        <v>105</v>
      </c>
      <c r="B42" s="4">
        <f>SUM(B37:B40)</f>
        <v>43617</v>
      </c>
      <c r="C42" s="5"/>
      <c r="D42" s="4">
        <f>SUM(D37:D40)</f>
        <v>36988</v>
      </c>
      <c r="E42" s="5"/>
      <c r="F42" s="4">
        <f>SUM(F37:F40)</f>
        <v>0</v>
      </c>
      <c r="G42" s="5"/>
      <c r="H42" s="4">
        <f>SUM(H37:H40)</f>
        <v>10038</v>
      </c>
      <c r="I42" s="5"/>
      <c r="J42" s="4">
        <f>SUM(J37:J40)</f>
        <v>90643</v>
      </c>
    </row>
    <row r="43" spans="2:10" ht="12.75">
      <c r="B43" s="4"/>
      <c r="C43" s="5"/>
      <c r="D43" s="4"/>
      <c r="E43" s="5"/>
      <c r="F43" s="4"/>
      <c r="G43" s="5"/>
      <c r="H43" s="4"/>
      <c r="I43" s="5"/>
      <c r="J43" s="4"/>
    </row>
    <row r="44" spans="1:10" ht="12.75">
      <c r="A44" t="s">
        <v>50</v>
      </c>
      <c r="B44" s="4">
        <v>0</v>
      </c>
      <c r="C44" s="5"/>
      <c r="D44" s="20">
        <v>0</v>
      </c>
      <c r="E44" s="38"/>
      <c r="F44" s="4">
        <v>0</v>
      </c>
      <c r="G44" s="5"/>
      <c r="H44" s="4">
        <v>8583</v>
      </c>
      <c r="I44" s="5"/>
      <c r="J44" s="4">
        <f>SUM(B44:H44)</f>
        <v>8583</v>
      </c>
    </row>
    <row r="45" spans="1:10" ht="12.75">
      <c r="A45" t="s">
        <v>51</v>
      </c>
      <c r="B45" s="4"/>
      <c r="C45" s="5"/>
      <c r="D45" s="4"/>
      <c r="E45" s="5"/>
      <c r="F45" s="4"/>
      <c r="G45" s="5"/>
      <c r="H45" s="4"/>
      <c r="I45" s="5"/>
      <c r="J45" s="4"/>
    </row>
    <row r="46" spans="2:10" ht="12.75">
      <c r="B46" s="4"/>
      <c r="C46" s="5"/>
      <c r="D46" s="4"/>
      <c r="E46" s="5"/>
      <c r="F46" s="4"/>
      <c r="G46" s="5"/>
      <c r="H46" s="4"/>
      <c r="I46" s="5"/>
      <c r="J46" s="4"/>
    </row>
    <row r="47" spans="1:10" ht="12.75">
      <c r="A47" t="s">
        <v>91</v>
      </c>
      <c r="B47" s="4">
        <v>0</v>
      </c>
      <c r="C47" s="5"/>
      <c r="D47" s="4">
        <v>0</v>
      </c>
      <c r="E47" s="5"/>
      <c r="F47" s="4">
        <v>0</v>
      </c>
      <c r="G47" s="5"/>
      <c r="H47" s="4">
        <v>-1092</v>
      </c>
      <c r="I47" s="5"/>
      <c r="J47" s="4">
        <f>SUM(B47:H47)</f>
        <v>-1092</v>
      </c>
    </row>
    <row r="48" spans="2:10" ht="12.75">
      <c r="B48" s="4"/>
      <c r="C48" s="5"/>
      <c r="D48" s="4"/>
      <c r="E48" s="5"/>
      <c r="F48" s="4"/>
      <c r="G48" s="5"/>
      <c r="H48" s="4"/>
      <c r="I48" s="5"/>
      <c r="J48" s="4"/>
    </row>
    <row r="49" spans="1:10" ht="12.75">
      <c r="A49" t="s">
        <v>108</v>
      </c>
      <c r="B49" s="4">
        <v>67</v>
      </c>
      <c r="C49" s="5"/>
      <c r="D49" s="4">
        <v>20</v>
      </c>
      <c r="E49" s="5"/>
      <c r="F49" s="4">
        <v>0</v>
      </c>
      <c r="G49" s="5"/>
      <c r="H49" s="4">
        <v>0</v>
      </c>
      <c r="I49" s="5"/>
      <c r="J49" s="4">
        <f>SUM(B49:H49)</f>
        <v>87</v>
      </c>
    </row>
    <row r="50" spans="2:10" ht="12.75">
      <c r="B50" s="6"/>
      <c r="C50" s="5"/>
      <c r="D50" s="6"/>
      <c r="E50" s="5"/>
      <c r="F50" s="6"/>
      <c r="G50" s="5"/>
      <c r="H50" s="6"/>
      <c r="I50" s="5"/>
      <c r="J50" s="6"/>
    </row>
    <row r="51" spans="1:10" ht="12.75">
      <c r="A51" t="s">
        <v>52</v>
      </c>
      <c r="B51" s="4">
        <f>SUM(B42:B50)</f>
        <v>43684</v>
      </c>
      <c r="C51" s="5"/>
      <c r="D51" s="4">
        <f>SUM(D42:D50)</f>
        <v>37008</v>
      </c>
      <c r="E51" s="5"/>
      <c r="F51" s="4">
        <f>SUM(F42:F50)</f>
        <v>0</v>
      </c>
      <c r="G51" s="5"/>
      <c r="H51" s="4">
        <f>SUM(H42:H50)</f>
        <v>17529</v>
      </c>
      <c r="I51" s="5"/>
      <c r="J51" s="4">
        <f>SUM(J42:J50)</f>
        <v>98221</v>
      </c>
    </row>
    <row r="52" spans="1:10" ht="12.75">
      <c r="A52" t="s">
        <v>53</v>
      </c>
      <c r="B52" s="6"/>
      <c r="C52" s="5"/>
      <c r="D52" s="6"/>
      <c r="E52" s="5"/>
      <c r="F52" s="6"/>
      <c r="G52" s="5"/>
      <c r="H52" s="6"/>
      <c r="I52" s="5"/>
      <c r="J52" s="6"/>
    </row>
    <row r="53" spans="2:10" ht="12.75">
      <c r="B53" s="5"/>
      <c r="C53" s="5"/>
      <c r="D53" s="5"/>
      <c r="E53" s="5"/>
      <c r="F53" s="5"/>
      <c r="G53" s="5"/>
      <c r="H53" s="5"/>
      <c r="I53" s="5"/>
      <c r="J53" s="5"/>
    </row>
    <row r="54" spans="2:10" ht="12" customHeight="1">
      <c r="B54" s="5"/>
      <c r="C54" s="5"/>
      <c r="D54" s="5"/>
      <c r="E54" s="5"/>
      <c r="F54" s="5"/>
      <c r="G54" s="5"/>
      <c r="H54" s="5"/>
      <c r="I54" s="5"/>
      <c r="J54" s="5"/>
    </row>
    <row r="55" spans="2:10" ht="12.75">
      <c r="B55" s="5"/>
      <c r="C55" s="5"/>
      <c r="D55" s="5"/>
      <c r="E55" s="5"/>
      <c r="F55" s="5"/>
      <c r="G55" s="5"/>
      <c r="H55" s="5"/>
      <c r="I55" s="5"/>
      <c r="J55" s="5"/>
    </row>
    <row r="58" ht="12.75">
      <c r="A58" s="10" t="s">
        <v>71</v>
      </c>
    </row>
    <row r="59" ht="12.75">
      <c r="A59" s="10" t="s">
        <v>119</v>
      </c>
    </row>
  </sheetData>
  <printOptions/>
  <pageMargins left="1" right="0" top="0.75" bottom="0" header="0.25" footer="0"/>
  <pageSetup horizontalDpi="600" verticalDpi="600" orientation="portrait" paperSize="9" scale="95" r:id="rId1"/>
  <headerFooter alignWithMargins="0">
    <oddHeader>&amp;C&amp;"Arial,Bold"&amp;14TIEN WAH PRESS HOLDINGS BERHAD&amp;"Arial,Regular"&amp;10
&amp;"Arial,Bold"&amp;11(CO.NO. 340434-K)&amp;"Arial,Regular"&amp;10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users</dc:creator>
  <cp:keywords/>
  <dc:description/>
  <cp:lastModifiedBy>M&amp;C Services Sdn Bhd</cp:lastModifiedBy>
  <cp:lastPrinted>2003-04-22T03:44:58Z</cp:lastPrinted>
  <dcterms:created xsi:type="dcterms:W3CDTF">2000-03-10T09:38:17Z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