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Con.CFS" sheetId="1" r:id="rId1"/>
    <sheet name="Con.SOCE" sheetId="2" r:id="rId2"/>
    <sheet name="Con.BS" sheetId="3" r:id="rId3"/>
    <sheet name="Con.P&amp;L" sheetId="4" r:id="rId4"/>
  </sheets>
  <externalReferences>
    <externalReference r:id="rId7"/>
  </externalReferences>
  <definedNames>
    <definedName name="_xlnm.Print_Area" localSheetId="2">'Con.BS'!$A$1:$O$52</definedName>
    <definedName name="_xlnm.Print_Area" localSheetId="0">'Con.CFS'!$A$1:$K$55</definedName>
    <definedName name="_xlnm.Print_Area" localSheetId="1">'Con.SOCE'!$A$1:$K$22</definedName>
  </definedNames>
  <calcPr fullCalcOnLoad="1"/>
</workbook>
</file>

<file path=xl/sharedStrings.xml><?xml version="1.0" encoding="utf-8"?>
<sst xmlns="http://schemas.openxmlformats.org/spreadsheetml/2006/main" count="156" uniqueCount="119">
  <si>
    <t>CONDENSED CONSOLIDATED INCOME STATEMENTS</t>
  </si>
  <si>
    <t>FOR THE QUARTER ENDED 31 MARCH 2004</t>
  </si>
  <si>
    <t>THE FIGURES HAVE NOT BEEN AUDITED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</si>
  <si>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</si>
  <si>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</si>
  <si>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</si>
  <si>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</si>
  <si>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</si>
  <si>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</si>
  <si>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</si>
  <si>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</si>
  <si>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</si>
  <si>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</si>
  <si>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1.</t>
  </si>
  <si>
    <t>Revenue</t>
  </si>
  <si>
    <t>Operating Expenses</t>
  </si>
  <si>
    <t>Other Operating Income</t>
  </si>
  <si>
    <t>Profit/(Loss) from Operations</t>
  </si>
  <si>
    <t>Finance Costs</t>
  </si>
  <si>
    <t>Investing Results</t>
  </si>
  <si>
    <t>2.</t>
  </si>
  <si>
    <t>Profit/(Loss) before tax</t>
  </si>
  <si>
    <t>Taxation</t>
  </si>
  <si>
    <t>3.</t>
  </si>
  <si>
    <t>Profit/(Loss) after tax</t>
  </si>
  <si>
    <t>Minority Interest</t>
  </si>
  <si>
    <t>4.</t>
  </si>
  <si>
    <t>Net Profit/(Loss) for the period</t>
  </si>
  <si>
    <t>5.</t>
  </si>
  <si>
    <t>Earnings per share (sen)</t>
  </si>
  <si>
    <t>-</t>
  </si>
  <si>
    <t>Basic</t>
  </si>
  <si>
    <t>Diluted</t>
  </si>
  <si>
    <r>
      <t xml:space="preserve">BELL &amp; ORDER BERHAD </t>
    </r>
    <r>
      <rPr>
        <sz val="10"/>
        <rFont val="Tahoma"/>
        <family val="2"/>
      </rPr>
      <t>(111633-M)</t>
    </r>
  </si>
  <si>
    <t>CONDENSED CONSOLIDATED BALANCE SHEETS AS AT 31 MARCH 2004</t>
  </si>
  <si>
    <t>AS AT</t>
  </si>
  <si>
    <t>END OF</t>
  </si>
  <si>
    <t>PRECEDING</t>
  </si>
  <si>
    <t>FINANCIAL</t>
  </si>
  <si>
    <t>YEAR END</t>
  </si>
  <si>
    <t>31/12/2002</t>
  </si>
  <si>
    <t>Property, Plant and Equipment</t>
  </si>
  <si>
    <t>Long Term Investment</t>
  </si>
  <si>
    <t>Research &amp; Development Cost</t>
  </si>
  <si>
    <t>Current Assets</t>
  </si>
  <si>
    <t>Inventory</t>
  </si>
  <si>
    <t>Trade Receivables</t>
  </si>
  <si>
    <t>Amount Due from Customers on Contracts</t>
  </si>
  <si>
    <t>Other Debtors &amp; Prepayments</t>
  </si>
  <si>
    <t>Cash</t>
  </si>
  <si>
    <t>Current Liabilities</t>
  </si>
  <si>
    <t>Trade Payables</t>
  </si>
  <si>
    <t>Amount due to Customers on Contracts</t>
  </si>
  <si>
    <t>Other Payables</t>
  </si>
  <si>
    <t>Short Term Borrowings</t>
  </si>
  <si>
    <t>Provision for Taxation</t>
  </si>
  <si>
    <t xml:space="preserve">Net Current Assets </t>
  </si>
  <si>
    <t>Shareholders' Funds</t>
  </si>
  <si>
    <t>Share Capital</t>
  </si>
  <si>
    <t>Reserves</t>
  </si>
  <si>
    <t>Long Term Liabilities</t>
  </si>
  <si>
    <t>Long Term Borrowings</t>
  </si>
  <si>
    <t>Deferred Taxation</t>
  </si>
  <si>
    <t>Net Tangible Assets per Share (RM)</t>
  </si>
  <si>
    <t>CONDENSED CONSOLIDATED STATEMENTS OF CHANGES IN EQUITY</t>
  </si>
  <si>
    <t>&lt;---- Non-distributable -----&gt;</t>
  </si>
  <si>
    <t>&lt;- Distributable-&gt;</t>
  </si>
  <si>
    <t>Currency</t>
  </si>
  <si>
    <t>Share</t>
  </si>
  <si>
    <t>Translation</t>
  </si>
  <si>
    <t>Retained</t>
  </si>
  <si>
    <t>Capital</t>
  </si>
  <si>
    <t>Premium</t>
  </si>
  <si>
    <t>Earnings</t>
  </si>
  <si>
    <t>Total</t>
  </si>
  <si>
    <t>3 months quarter</t>
  </si>
  <si>
    <t>Ended 31 March 2004</t>
  </si>
  <si>
    <t>Balance as at 1 January 2004</t>
  </si>
  <si>
    <t>Currency translation differences</t>
  </si>
  <si>
    <t xml:space="preserve">Net Loss </t>
  </si>
  <si>
    <t>Balance as at 31 March 2004</t>
  </si>
  <si>
    <t>CONDENSED CONSOLIDATED CASH FLOW STATEMENTS</t>
  </si>
  <si>
    <t>YEAR ENDED</t>
  </si>
  <si>
    <t>31/12/2003</t>
  </si>
  <si>
    <t>Net profit/(loss) before tax</t>
  </si>
  <si>
    <t>Adjustments for :</t>
  </si>
  <si>
    <t>Depreciation</t>
  </si>
  <si>
    <t>Loss on disposal of fixed assets</t>
  </si>
  <si>
    <t>Plant, property &amp; equipments written off</t>
  </si>
  <si>
    <t>Allowance for doubtful debts</t>
  </si>
  <si>
    <t>Provision for bonus written back</t>
  </si>
  <si>
    <t>Interest expense</t>
  </si>
  <si>
    <t>Interest income</t>
  </si>
  <si>
    <t>Operating profit before changes in working capital</t>
  </si>
  <si>
    <t>Changes in working Capital</t>
  </si>
  <si>
    <t>Inventories</t>
  </si>
  <si>
    <t>Trade and other receivables</t>
  </si>
  <si>
    <t>Trade and other payables</t>
  </si>
  <si>
    <t>Net cash generated from operations</t>
  </si>
  <si>
    <t>Development cost paid</t>
  </si>
  <si>
    <t>Tax paid</t>
  </si>
  <si>
    <t>Interest paid</t>
  </si>
  <si>
    <t>Net cash generated from / (used in) operating activities</t>
  </si>
  <si>
    <t>Cash flow from investing activities</t>
  </si>
  <si>
    <t>Proceeds from disposal of property, plant &amp; equipments</t>
  </si>
  <si>
    <t>Interest income received</t>
  </si>
  <si>
    <t>Purchase of property, plant &amp; equipments</t>
  </si>
  <si>
    <t>Cash flow from financing activities</t>
  </si>
  <si>
    <t>Repayment of hire purchase creditors</t>
  </si>
  <si>
    <t>Proceeds from issuance of shares</t>
  </si>
  <si>
    <t>Net Increased/(Decreased)  in Bank borrowings</t>
  </si>
  <si>
    <t>Fixed Doposits Pledged</t>
  </si>
  <si>
    <t>Dividends paid</t>
  </si>
  <si>
    <t>Net change in cash and cash equivalents</t>
  </si>
  <si>
    <t>Cash and cash equivalents at beginning of year</t>
  </si>
  <si>
    <t>Foreign exchange differences on opening balance</t>
  </si>
  <si>
    <t>Cash and cash equivalents at end of financial period</t>
  </si>
  <si>
    <r>
      <t>BELL &amp; ORDER BERHAD</t>
    </r>
    <r>
      <rPr>
        <sz val="10"/>
        <rFont val="Tahoma"/>
        <family val="2"/>
      </rPr>
      <t xml:space="preserve"> (111633-M)</t>
    </r>
  </si>
  <si>
    <t xml:space="preserve"> 31/03/2004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</si>
</sst>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_);\(#,##0.000\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_);_(* \(#,##0\);_(* &quot;-&quot;??_);_(@_)"/>
    <numFmt numFmtId="177" formatCode="#,##0.0000_);\(#,##0.0000\)"/>
    <numFmt numFmtId="178" formatCode="#,##0.00000000_);\(#,##0.00000000\)"/>
    <numFmt numFmtId="179" formatCode="_-* #,##0_-;\-* #,##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RM&quot;#,##0_);\(&quot;RM&quot;#,##0\)"/>
    <numFmt numFmtId="187" formatCode="&quot;RM&quot;#,##0_);[Red]\(&quot;RM&quot;#,##0\)"/>
    <numFmt numFmtId="188" formatCode="&quot;RM&quot;#,##0.00_);\(&quot;RM&quot;#,##0.00\)"/>
    <numFmt numFmtId="189" formatCode="&quot;RM&quot;#,##0.00_);[Red]\(&quot;RM&quot;#,##0.00\)"/>
    <numFmt numFmtId="190" formatCode="_(&quot;RM&quot;* #,##0_);_(&quot;RM&quot;* \(#,##0\);_(&quot;RM&quot;* &quot;-&quot;_);_(@_)"/>
    <numFmt numFmtId="191" formatCode="_(&quot;RM&quot;* #,##0.00_);_(&quot;RM&quot;* \(#,##0.00\);_(&quot;RM&quot;* &quot;-&quot;??_);_(@_)"/>
    <numFmt numFmtId="192" formatCode="0_)"/>
    <numFmt numFmtId="193" formatCode="#,##0.0_);[Red]\(#,##0.0\)"/>
    <numFmt numFmtId="194" formatCode="0.0%"/>
    <numFmt numFmtId="195" formatCode="dd\-mmm_)"/>
    <numFmt numFmtId="196" formatCode="#,##0.0_);\(#,##0.0\)"/>
    <numFmt numFmtId="197" formatCode="_(* #,##0.0_);_(* \(#,##0.0\);_(* &quot;-&quot;??_);_(@_)"/>
    <numFmt numFmtId="198" formatCode="0_);\(0\)"/>
    <numFmt numFmtId="199" formatCode="0_);[Red]\(0\)"/>
    <numFmt numFmtId="200" formatCode="#,##0.00000_);\(#,##0.00000\)"/>
    <numFmt numFmtId="201" formatCode="#,##0.000000_);\(#,##0.000000\)"/>
    <numFmt numFmtId="202" formatCode="#,##0.0000000_);\(#,##0.0000000\)"/>
    <numFmt numFmtId="203" formatCode="#,##0.0;\-#,##0.0"/>
    <numFmt numFmtId="204" formatCode="#,##0.000;\-#,##0.000"/>
    <numFmt numFmtId="205" formatCode="#,##0.0000;\-#,##0.0000"/>
    <numFmt numFmtId="206" formatCode="#,##0.00000;\-#,##0.00000"/>
    <numFmt numFmtId="207" formatCode="0.0000"/>
    <numFmt numFmtId="208" formatCode="_ * #,##0.00_ ;_ * \-#,##0.00_ ;_ * &quot;-&quot;??_ ;_ @_ "/>
    <numFmt numFmtId="209" formatCode="_ * #,##0_ ;_ * \-#,##0_ ;_ * &quot;-&quot;??_ ;_ @_ "/>
    <numFmt numFmtId="210" formatCode="_ * #,##0_ ;_ * \(#,##0_ \);_ * &quot;-&quot;_ ;_ @_ "/>
  </numFmts>
  <fonts count="15">
    <font>
      <sz val="10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1"/>
      <name val="Arial"/>
      <family val="0"/>
    </font>
    <font>
      <b/>
      <sz val="11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Tahoma"/>
      <family val="2"/>
    </font>
    <font>
      <sz val="8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39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77">
    <xf numFmtId="39" fontId="0" fillId="0" borderId="0" xfId="0" applyAlignment="1">
      <alignment/>
    </xf>
    <xf numFmtId="0" fontId="0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1" fillId="0" borderId="0" xfId="19" applyFont="1">
      <alignment/>
      <protection/>
    </xf>
    <xf numFmtId="0" fontId="4" fillId="0" borderId="0" xfId="19" applyFont="1">
      <alignment/>
      <protection/>
    </xf>
    <xf numFmtId="0" fontId="5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Font="1" applyAlignment="1">
      <alignment horizontal="center" vertical="center"/>
      <protection/>
    </xf>
    <xf numFmtId="0" fontId="1" fillId="0" borderId="0" xfId="19" applyFont="1" applyAlignment="1">
      <alignment horizontal="center"/>
      <protection/>
    </xf>
    <xf numFmtId="14" fontId="1" fillId="0" borderId="0" xfId="19" applyNumberFormat="1" applyFont="1" applyAlignment="1" quotePrefix="1">
      <alignment horizontal="center" vertical="center"/>
      <protection/>
    </xf>
    <xf numFmtId="14" fontId="1" fillId="0" borderId="0" xfId="19" applyNumberFormat="1" applyFont="1" applyAlignment="1" quotePrefix="1">
      <alignment horizontal="center"/>
      <protection/>
    </xf>
    <xf numFmtId="0" fontId="7" fillId="0" borderId="0" xfId="19" applyFont="1" applyAlignment="1" quotePrefix="1">
      <alignment horizontal="center" vertical="center"/>
      <protection/>
    </xf>
    <xf numFmtId="0" fontId="7" fillId="0" borderId="0" xfId="19" applyFont="1" applyAlignment="1">
      <alignment vertical="center"/>
      <protection/>
    </xf>
    <xf numFmtId="171" fontId="7" fillId="0" borderId="0" xfId="15" applyFont="1" applyFill="1" applyBorder="1" applyAlignment="1">
      <alignment vertical="center"/>
    </xf>
    <xf numFmtId="39" fontId="7" fillId="0" borderId="0" xfId="19" applyNumberFormat="1" applyFont="1" applyFill="1" applyBorder="1" applyAlignment="1">
      <alignment vertical="center"/>
      <protection/>
    </xf>
    <xf numFmtId="0" fontId="7" fillId="0" borderId="0" xfId="19" applyFont="1" applyAlignment="1">
      <alignment horizontal="center" vertical="center"/>
      <protection/>
    </xf>
    <xf numFmtId="171" fontId="7" fillId="0" borderId="1" xfId="15" applyFont="1" applyFill="1" applyBorder="1" applyAlignment="1">
      <alignment vertical="center"/>
    </xf>
    <xf numFmtId="39" fontId="7" fillId="0" borderId="1" xfId="19" applyNumberFormat="1" applyFont="1" applyFill="1" applyBorder="1" applyAlignment="1">
      <alignment vertical="center"/>
      <protection/>
    </xf>
    <xf numFmtId="171" fontId="7" fillId="0" borderId="2" xfId="15" applyFont="1" applyFill="1" applyBorder="1" applyAlignment="1">
      <alignment vertical="center"/>
    </xf>
    <xf numFmtId="39" fontId="7" fillId="0" borderId="2" xfId="19" applyNumberFormat="1" applyFont="1" applyFill="1" applyBorder="1" applyAlignment="1">
      <alignment vertical="center"/>
      <protection/>
    </xf>
    <xf numFmtId="0" fontId="8" fillId="0" borderId="0" xfId="19" applyFont="1">
      <alignment/>
      <protection/>
    </xf>
    <xf numFmtId="0" fontId="7" fillId="0" borderId="0" xfId="19" applyFont="1" applyFill="1" applyBorder="1" applyAlignment="1">
      <alignment vertical="center"/>
      <protection/>
    </xf>
    <xf numFmtId="39" fontId="7" fillId="0" borderId="0" xfId="19" applyNumberFormat="1" applyFont="1" applyFill="1" applyBorder="1">
      <alignment/>
      <protection/>
    </xf>
    <xf numFmtId="39" fontId="7" fillId="0" borderId="0" xfId="15" applyNumberFormat="1" applyFont="1" applyFill="1" applyBorder="1" applyAlignment="1">
      <alignment vertical="center"/>
    </xf>
    <xf numFmtId="0" fontId="7" fillId="0" borderId="0" xfId="19" applyFont="1" applyFill="1" applyBorder="1">
      <alignment/>
      <protection/>
    </xf>
    <xf numFmtId="39" fontId="1" fillId="0" borderId="0" xfId="19" applyNumberFormat="1" applyFont="1" applyFill="1" applyBorder="1">
      <alignment/>
      <protection/>
    </xf>
    <xf numFmtId="0" fontId="1" fillId="0" borderId="0" xfId="19" applyFont="1" applyFill="1" applyBorder="1" applyAlignment="1">
      <alignment vertical="center"/>
      <protection/>
    </xf>
    <xf numFmtId="0" fontId="1" fillId="0" borderId="0" xfId="19" applyFont="1" applyFill="1" applyBorder="1">
      <alignment/>
      <protection/>
    </xf>
    <xf numFmtId="39" fontId="1" fillId="0" borderId="0" xfId="19" applyNumberFormat="1" applyFont="1">
      <alignment/>
      <protection/>
    </xf>
    <xf numFmtId="0" fontId="1" fillId="0" borderId="0" xfId="19" applyFont="1" applyAlignment="1">
      <alignment vertical="center"/>
      <protection/>
    </xf>
    <xf numFmtId="39" fontId="1" fillId="0" borderId="0" xfId="19" applyNumberFormat="1" applyFont="1" applyFill="1" applyBorder="1" applyAlignment="1">
      <alignment vertical="center"/>
      <protection/>
    </xf>
    <xf numFmtId="39" fontId="1" fillId="0" borderId="0" xfId="15" applyNumberFormat="1" applyFont="1" applyFill="1" applyBorder="1" applyAlignment="1">
      <alignment vertical="center"/>
    </xf>
    <xf numFmtId="0" fontId="1" fillId="0" borderId="0" xfId="19" applyFont="1" applyFill="1" applyAlignment="1">
      <alignment horizontal="center"/>
      <protection/>
    </xf>
    <xf numFmtId="0" fontId="0" fillId="0" borderId="0" xfId="19" applyBorder="1">
      <alignment/>
      <protection/>
    </xf>
    <xf numFmtId="0" fontId="0" fillId="0" borderId="0" xfId="19" applyBorder="1" applyAlignment="1">
      <alignment horizontal="center"/>
      <protection/>
    </xf>
    <xf numFmtId="0" fontId="10" fillId="0" borderId="0" xfId="19" applyFont="1" applyBorder="1">
      <alignment/>
      <protection/>
    </xf>
    <xf numFmtId="39" fontId="0" fillId="0" borderId="0" xfId="19" applyNumberFormat="1" applyBorder="1">
      <alignment/>
      <protection/>
    </xf>
    <xf numFmtId="14" fontId="7" fillId="0" borderId="0" xfId="19" applyNumberFormat="1" applyFont="1" applyAlignment="1" quotePrefix="1">
      <alignment horizontal="center"/>
      <protection/>
    </xf>
    <xf numFmtId="0" fontId="7" fillId="0" borderId="0" xfId="19" applyFont="1">
      <alignment/>
      <protection/>
    </xf>
    <xf numFmtId="14" fontId="7" fillId="0" borderId="0" xfId="19" applyNumberFormat="1" applyFont="1" applyFill="1" applyAlignment="1" quotePrefix="1">
      <alignment horizontal="center"/>
      <protection/>
    </xf>
    <xf numFmtId="0" fontId="7" fillId="0" borderId="0" xfId="19" applyFont="1" applyAlignment="1">
      <alignment horizontal="center"/>
      <protection/>
    </xf>
    <xf numFmtId="1" fontId="7" fillId="0" borderId="0" xfId="15" applyNumberFormat="1" applyFont="1" applyAlignment="1">
      <alignment/>
    </xf>
    <xf numFmtId="171" fontId="7" fillId="0" borderId="0" xfId="15" applyFont="1" applyAlignment="1">
      <alignment/>
    </xf>
    <xf numFmtId="39" fontId="7" fillId="0" borderId="0" xfId="15" applyNumberFormat="1" applyFont="1" applyAlignment="1">
      <alignment/>
    </xf>
    <xf numFmtId="171" fontId="0" fillId="0" borderId="0" xfId="19" applyNumberFormat="1" applyBorder="1">
      <alignment/>
      <protection/>
    </xf>
    <xf numFmtId="171" fontId="7" fillId="0" borderId="3" xfId="15" applyFont="1" applyBorder="1" applyAlignment="1">
      <alignment/>
    </xf>
    <xf numFmtId="171" fontId="0" fillId="0" borderId="0" xfId="15" applyBorder="1" applyAlignment="1">
      <alignment/>
    </xf>
    <xf numFmtId="171" fontId="7" fillId="0" borderId="4" xfId="15" applyFont="1" applyBorder="1" applyAlignment="1">
      <alignment/>
    </xf>
    <xf numFmtId="171" fontId="0" fillId="0" borderId="0" xfId="19" applyNumberFormat="1">
      <alignment/>
      <protection/>
    </xf>
    <xf numFmtId="171" fontId="7" fillId="0" borderId="5" xfId="15" applyFont="1" applyBorder="1" applyAlignment="1">
      <alignment/>
    </xf>
    <xf numFmtId="171" fontId="7" fillId="0" borderId="1" xfId="15" applyFont="1" applyBorder="1" applyAlignment="1">
      <alignment/>
    </xf>
    <xf numFmtId="171" fontId="7" fillId="0" borderId="6" xfId="15" applyFont="1" applyBorder="1" applyAlignment="1">
      <alignment/>
    </xf>
    <xf numFmtId="171" fontId="7" fillId="0" borderId="2" xfId="15" applyFont="1" applyBorder="1" applyAlignment="1">
      <alignment/>
    </xf>
    <xf numFmtId="173" fontId="7" fillId="0" borderId="7" xfId="15" applyNumberFormat="1" applyFont="1" applyBorder="1" applyAlignment="1">
      <alignment/>
    </xf>
    <xf numFmtId="172" fontId="7" fillId="0" borderId="0" xfId="19" applyNumberFormat="1" applyFont="1">
      <alignment/>
      <protection/>
    </xf>
    <xf numFmtId="173" fontId="7" fillId="0" borderId="0" xfId="15" applyNumberFormat="1" applyFont="1" applyAlignment="1">
      <alignment/>
    </xf>
    <xf numFmtId="171" fontId="0" fillId="0" borderId="0" xfId="15" applyAlignment="1">
      <alignment/>
    </xf>
    <xf numFmtId="0" fontId="11" fillId="0" borderId="0" xfId="19" applyFont="1" applyAlignment="1">
      <alignment vertical="center"/>
      <protection/>
    </xf>
    <xf numFmtId="0" fontId="6" fillId="0" borderId="0" xfId="19" applyFont="1" applyAlignment="1">
      <alignment horizontal="center"/>
      <protection/>
    </xf>
    <xf numFmtId="0" fontId="12" fillId="0" borderId="0" xfId="19" applyFont="1">
      <alignment/>
      <protection/>
    </xf>
    <xf numFmtId="171" fontId="1" fillId="0" borderId="0" xfId="15" applyFont="1" applyAlignment="1">
      <alignment vertical="center"/>
    </xf>
    <xf numFmtId="0" fontId="1" fillId="0" borderId="0" xfId="19" applyFont="1" applyAlignment="1" quotePrefix="1">
      <alignment vertical="center"/>
      <protection/>
    </xf>
    <xf numFmtId="171" fontId="1" fillId="0" borderId="2" xfId="15" applyFont="1" applyBorder="1" applyAlignment="1">
      <alignment vertical="center"/>
    </xf>
    <xf numFmtId="171" fontId="1" fillId="0" borderId="0" xfId="15" applyFont="1" applyAlignment="1">
      <alignment horizontal="right"/>
    </xf>
    <xf numFmtId="0" fontId="1" fillId="0" borderId="0" xfId="19" applyFont="1" applyAlignment="1" quotePrefix="1">
      <alignment horizontal="center"/>
      <protection/>
    </xf>
    <xf numFmtId="171" fontId="1" fillId="0" borderId="0" xfId="15" applyFont="1" applyAlignment="1">
      <alignment/>
    </xf>
    <xf numFmtId="0" fontId="14" fillId="0" borderId="0" xfId="20" applyFont="1">
      <alignment/>
      <protection/>
    </xf>
    <xf numFmtId="171" fontId="1" fillId="0" borderId="1" xfId="15" applyFont="1" applyBorder="1" applyAlignment="1">
      <alignment/>
    </xf>
    <xf numFmtId="171" fontId="1" fillId="0" borderId="6" xfId="15" applyFont="1" applyBorder="1" applyAlignment="1">
      <alignment/>
    </xf>
    <xf numFmtId="171" fontId="1" fillId="0" borderId="0" xfId="15" applyFont="1" applyBorder="1" applyAlignment="1">
      <alignment/>
    </xf>
    <xf numFmtId="171" fontId="1" fillId="0" borderId="2" xfId="15" applyFont="1" applyBorder="1" applyAlignment="1">
      <alignment/>
    </xf>
    <xf numFmtId="14" fontId="1" fillId="0" borderId="0" xfId="15" applyNumberFormat="1" applyFont="1" applyAlignment="1">
      <alignment horizontal="center"/>
    </xf>
    <xf numFmtId="171" fontId="1" fillId="0" borderId="0" xfId="15" applyFont="1" applyAlignment="1">
      <alignment horizontal="center"/>
    </xf>
    <xf numFmtId="0" fontId="6" fillId="0" borderId="0" xfId="19" applyFont="1" applyAlignment="1" quotePrefix="1">
      <alignment horizontal="center" vertical="center"/>
      <protection/>
    </xf>
    <xf numFmtId="0" fontId="1" fillId="0" borderId="0" xfId="19" applyFont="1" applyAlignment="1">
      <alignment horizontal="center" vertical="center"/>
      <protection/>
    </xf>
    <xf numFmtId="0" fontId="1" fillId="0" borderId="0" xfId="19" applyFont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2nd.Q2003" xfId="19"/>
    <cellStyle name="Normal_GROUPCF30090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51</xdr:row>
      <xdr:rowOff>76200</xdr:rowOff>
    </xdr:from>
    <xdr:to>
      <xdr:col>10</xdr:col>
      <xdr:colOff>857250</xdr:colOff>
      <xdr:row>53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133350" y="8829675"/>
          <a:ext cx="55816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(The Condensed Consolidated Cash Flow Statements should be read in conjunction with the Annual Financial Report for the year ended 31 December 2003)
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24</xdr:row>
      <xdr:rowOff>57150</xdr:rowOff>
    </xdr:from>
    <xdr:to>
      <xdr:col>10</xdr:col>
      <xdr:colOff>847725</xdr:colOff>
      <xdr:row>27</xdr:row>
      <xdr:rowOff>114300</xdr:rowOff>
    </xdr:to>
    <xdr:sp>
      <xdr:nvSpPr>
        <xdr:cNvPr id="1" name="Rectangle 1"/>
        <xdr:cNvSpPr>
          <a:spLocks/>
        </xdr:cNvSpPr>
      </xdr:nvSpPr>
      <xdr:spPr>
        <a:xfrm flipV="1">
          <a:off x="285750" y="4448175"/>
          <a:ext cx="728662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(The Condensed Consolidated Statement of Changes in Equity should be read in conjunction with the Annual Financial Report for the year ended 31 December 2003)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104775</xdr:colOff>
      <xdr:row>29</xdr:row>
      <xdr:rowOff>85725</xdr:rowOff>
    </xdr:from>
    <xdr:to>
      <xdr:col>16</xdr:col>
      <xdr:colOff>104775</xdr:colOff>
      <xdr:row>29</xdr:row>
      <xdr:rowOff>85725</xdr:rowOff>
    </xdr:to>
    <xdr:sp>
      <xdr:nvSpPr>
        <xdr:cNvPr id="1" name="Line 1"/>
        <xdr:cNvSpPr>
          <a:spLocks/>
        </xdr:cNvSpPr>
      </xdr:nvSpPr>
      <xdr:spPr>
        <a:xfrm>
          <a:off x="6819900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48</xdr:row>
      <xdr:rowOff>95250</xdr:rowOff>
    </xdr:from>
    <xdr:to>
      <xdr:col>14</xdr:col>
      <xdr:colOff>38100</xdr:colOff>
      <xdr:row>51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352425" y="8524875"/>
          <a:ext cx="56197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(The Condensed Consolidated Balance Sheets should be read in conjunction with the Annual Financial Report for the year ended 31 December 2003)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32</xdr:row>
      <xdr:rowOff>133350</xdr:rowOff>
    </xdr:from>
    <xdr:to>
      <xdr:col>11</xdr:col>
      <xdr:colOff>962025</xdr:colOff>
      <xdr:row>35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171450" y="8096250"/>
          <a:ext cx="68103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(The Condensed Consolidated Income Statements should be read in conjunction with the Annual Financial Report for the year ended 31 December 2003)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.O.M\Financial%20Year\2003\Financial%202003\4th%20Quarter\2nd.Q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.P&amp;L"/>
      <sheetName val="Con.BS"/>
      <sheetName val="Con.SOCE"/>
      <sheetName val="Con.CFS"/>
      <sheetName val="NOTES"/>
      <sheetName val="BS.Reclass"/>
      <sheetName val="EPS"/>
      <sheetName val="CPL0602"/>
      <sheetName val="CPL0603"/>
      <sheetName val="BS(Consol)"/>
      <sheetName val="Cashflow"/>
    </sheetNames>
    <sheetDataSet>
      <sheetData sheetId="5">
        <row r="10">
          <cell r="AC10">
            <v>5875.225240000001</v>
          </cell>
        </row>
        <row r="13">
          <cell r="AC13">
            <v>30</v>
          </cell>
        </row>
        <row r="16">
          <cell r="AC16">
            <v>5506.96922</v>
          </cell>
        </row>
        <row r="19">
          <cell r="AC19">
            <v>10334.34187</v>
          </cell>
        </row>
        <row r="20">
          <cell r="AC20">
            <v>35154.422329999994</v>
          </cell>
        </row>
        <row r="21">
          <cell r="AC21">
            <v>2991.1943499999998</v>
          </cell>
        </row>
        <row r="22">
          <cell r="AC22">
            <v>3405.6314399999997</v>
          </cell>
        </row>
        <row r="24">
          <cell r="AC24">
            <v>4591.89707</v>
          </cell>
        </row>
        <row r="29">
          <cell r="AC29">
            <v>4949.00587</v>
          </cell>
        </row>
        <row r="30">
          <cell r="AC30">
            <v>251.43522000000016</v>
          </cell>
        </row>
        <row r="31">
          <cell r="AC31">
            <v>761.80903</v>
          </cell>
        </row>
        <row r="32">
          <cell r="AC32">
            <v>27724.55845666667</v>
          </cell>
        </row>
        <row r="33">
          <cell r="AC33">
            <v>171.862</v>
          </cell>
        </row>
        <row r="42">
          <cell r="AC42">
            <v>19184</v>
          </cell>
        </row>
        <row r="50">
          <cell r="AC50">
            <v>13164.196668047996</v>
          </cell>
        </row>
        <row r="52">
          <cell r="AC52">
            <v>0</v>
          </cell>
        </row>
        <row r="53">
          <cell r="AC53">
            <v>787.8132733333333</v>
          </cell>
        </row>
        <row r="55">
          <cell r="AC55">
            <v>894.99991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4"/>
  <sheetViews>
    <sheetView tabSelected="1" workbookViewId="0" topLeftCell="A1">
      <selection activeCell="K60" sqref="K60"/>
    </sheetView>
  </sheetViews>
  <sheetFormatPr defaultColWidth="9.140625" defaultRowHeight="12.75"/>
  <cols>
    <col min="1" max="1" width="3.8515625" style="1" customWidth="1"/>
    <col min="2" max="2" width="1.7109375" style="1" customWidth="1"/>
    <col min="3" max="6" width="9.140625" style="1" customWidth="1"/>
    <col min="7" max="7" width="9.28125" style="1" customWidth="1"/>
    <col min="8" max="8" width="5.00390625" style="1" customWidth="1"/>
    <col min="9" max="9" width="14.7109375" style="1" customWidth="1"/>
    <col min="10" max="10" width="1.7109375" style="1" customWidth="1"/>
    <col min="11" max="11" width="14.7109375" style="1" customWidth="1"/>
    <col min="12" max="16384" width="9.140625" style="1" customWidth="1"/>
  </cols>
  <sheetData>
    <row r="2" ht="18">
      <c r="B2" s="2" t="s">
        <v>117</v>
      </c>
    </row>
    <row r="3" ht="9.75" customHeight="1">
      <c r="B3" s="6"/>
    </row>
    <row r="4" ht="15">
      <c r="B4" s="5" t="s">
        <v>81</v>
      </c>
    </row>
    <row r="5" ht="14.25">
      <c r="B5" s="6" t="s">
        <v>1</v>
      </c>
    </row>
    <row r="6" ht="14.25">
      <c r="B6" s="6" t="s">
        <v>2</v>
      </c>
    </row>
    <row r="7" ht="9.75" customHeight="1"/>
    <row r="8" spans="2:11" ht="14.25" customHeight="1">
      <c r="B8" s="4"/>
      <c r="C8" s="4"/>
      <c r="D8" s="4"/>
      <c r="E8" s="4"/>
      <c r="F8" s="4"/>
      <c r="G8" s="4"/>
      <c r="H8" s="4"/>
      <c r="I8" s="73" t="s">
        <v>82</v>
      </c>
      <c r="J8" s="4"/>
      <c r="K8" s="9" t="s">
        <v>82</v>
      </c>
    </row>
    <row r="9" spans="2:11" ht="14.25" customHeight="1">
      <c r="B9" s="4"/>
      <c r="C9" s="4"/>
      <c r="D9" s="4"/>
      <c r="E9" s="4"/>
      <c r="F9" s="4"/>
      <c r="G9" s="4"/>
      <c r="H9" s="4"/>
      <c r="I9" s="72" t="s">
        <v>118</v>
      </c>
      <c r="J9" s="4"/>
      <c r="K9" s="65" t="s">
        <v>83</v>
      </c>
    </row>
    <row r="10" spans="2:11" ht="14.25" customHeight="1">
      <c r="B10" s="4"/>
      <c r="C10" s="4"/>
      <c r="D10" s="4"/>
      <c r="E10" s="4"/>
      <c r="F10" s="4"/>
      <c r="G10" s="4"/>
      <c r="H10" s="4"/>
      <c r="I10" s="64" t="s">
        <v>12</v>
      </c>
      <c r="J10" s="4"/>
      <c r="K10" s="9" t="s">
        <v>12</v>
      </c>
    </row>
    <row r="11" spans="2:11" ht="14.25" customHeight="1">
      <c r="B11" s="4" t="s">
        <v>84</v>
      </c>
      <c r="C11" s="4"/>
      <c r="D11" s="4"/>
      <c r="E11" s="4"/>
      <c r="F11" s="4"/>
      <c r="G11" s="4"/>
      <c r="H11" s="4"/>
      <c r="I11" s="66">
        <v>-690.1836000000014</v>
      </c>
      <c r="J11" s="66"/>
      <c r="K11" s="66">
        <v>-4424.80177728</v>
      </c>
    </row>
    <row r="12" spans="2:11" ht="14.25" customHeight="1">
      <c r="B12" s="4" t="s">
        <v>85</v>
      </c>
      <c r="C12" s="4"/>
      <c r="D12" s="4"/>
      <c r="E12" s="4"/>
      <c r="F12" s="4"/>
      <c r="G12" s="4"/>
      <c r="H12" s="4"/>
      <c r="I12" s="66"/>
      <c r="J12" s="66"/>
      <c r="K12" s="66"/>
    </row>
    <row r="13" spans="2:11" ht="14.25" customHeight="1">
      <c r="B13" s="4"/>
      <c r="C13" s="4" t="s">
        <v>86</v>
      </c>
      <c r="D13" s="4"/>
      <c r="E13" s="4"/>
      <c r="F13" s="4"/>
      <c r="G13" s="4"/>
      <c r="H13" s="4"/>
      <c r="I13" s="66">
        <v>118.412038078</v>
      </c>
      <c r="J13" s="66"/>
      <c r="K13" s="66">
        <v>505.05791297199994</v>
      </c>
    </row>
    <row r="14" spans="2:11" ht="14.25" customHeight="1">
      <c r="B14" s="4"/>
      <c r="C14" s="4" t="s">
        <v>87</v>
      </c>
      <c r="D14" s="4"/>
      <c r="E14" s="4"/>
      <c r="F14" s="4"/>
      <c r="G14" s="4"/>
      <c r="H14" s="4"/>
      <c r="I14" s="66">
        <v>0</v>
      </c>
      <c r="J14" s="66"/>
      <c r="K14" s="66">
        <v>11.304</v>
      </c>
    </row>
    <row r="15" spans="2:11" ht="14.25" customHeight="1">
      <c r="B15" s="4"/>
      <c r="C15" s="4" t="s">
        <v>88</v>
      </c>
      <c r="D15" s="4"/>
      <c r="E15" s="4"/>
      <c r="F15" s="4"/>
      <c r="G15" s="4"/>
      <c r="H15" s="4"/>
      <c r="I15" s="66">
        <v>0</v>
      </c>
      <c r="J15" s="66"/>
      <c r="K15" s="66">
        <v>0</v>
      </c>
    </row>
    <row r="16" spans="2:11" ht="14.25" customHeight="1">
      <c r="B16" s="4"/>
      <c r="C16" s="4" t="s">
        <v>89</v>
      </c>
      <c r="D16" s="4"/>
      <c r="E16" s="4"/>
      <c r="F16" s="4"/>
      <c r="G16" s="4"/>
      <c r="H16" s="4"/>
      <c r="I16" s="66">
        <v>0</v>
      </c>
      <c r="J16" s="66"/>
      <c r="K16" s="66">
        <v>78.11414</v>
      </c>
    </row>
    <row r="17" spans="2:11" ht="14.25" customHeight="1">
      <c r="B17" s="4"/>
      <c r="C17" s="67" t="s">
        <v>90</v>
      </c>
      <c r="D17" s="4"/>
      <c r="E17" s="4"/>
      <c r="F17" s="4"/>
      <c r="G17" s="4"/>
      <c r="H17" s="4"/>
      <c r="I17" s="66">
        <v>0</v>
      </c>
      <c r="J17" s="66"/>
      <c r="K17" s="66">
        <v>-197</v>
      </c>
    </row>
    <row r="18" spans="2:11" ht="14.25" customHeight="1">
      <c r="B18" s="4"/>
      <c r="C18" s="4" t="s">
        <v>91</v>
      </c>
      <c r="D18" s="4"/>
      <c r="E18" s="4"/>
      <c r="F18" s="4"/>
      <c r="G18" s="4"/>
      <c r="H18" s="4"/>
      <c r="I18" s="66">
        <v>368.99440000000004</v>
      </c>
      <c r="J18" s="66"/>
      <c r="K18" s="66">
        <v>1698.9871</v>
      </c>
    </row>
    <row r="19" spans="2:11" ht="14.25" customHeight="1">
      <c r="B19" s="4"/>
      <c r="C19" s="4" t="s">
        <v>92</v>
      </c>
      <c r="D19" s="4"/>
      <c r="E19" s="4"/>
      <c r="F19" s="4"/>
      <c r="G19" s="4"/>
      <c r="H19" s="4"/>
      <c r="I19" s="68">
        <v>-5.85568</v>
      </c>
      <c r="J19" s="66"/>
      <c r="K19" s="68">
        <v>-35.32617</v>
      </c>
    </row>
    <row r="20" spans="2:11" ht="14.25" customHeight="1">
      <c r="B20" s="4" t="s">
        <v>93</v>
      </c>
      <c r="C20" s="4"/>
      <c r="D20" s="4"/>
      <c r="E20" s="4"/>
      <c r="F20" s="4"/>
      <c r="G20" s="4"/>
      <c r="H20" s="4"/>
      <c r="I20" s="66">
        <v>-208.63284192200138</v>
      </c>
      <c r="J20" s="66"/>
      <c r="K20" s="66">
        <v>-2363.664794308</v>
      </c>
    </row>
    <row r="21" spans="2:11" ht="9" customHeight="1">
      <c r="B21" s="4"/>
      <c r="C21" s="4"/>
      <c r="D21" s="4"/>
      <c r="E21" s="4"/>
      <c r="F21" s="4"/>
      <c r="G21" s="4"/>
      <c r="H21" s="4"/>
      <c r="I21" s="66"/>
      <c r="J21" s="66"/>
      <c r="K21" s="66"/>
    </row>
    <row r="22" spans="2:11" ht="14.25" customHeight="1">
      <c r="B22" s="4" t="s">
        <v>94</v>
      </c>
      <c r="C22" s="4"/>
      <c r="D22" s="4"/>
      <c r="E22" s="4"/>
      <c r="F22" s="4"/>
      <c r="G22" s="4"/>
      <c r="H22" s="4"/>
      <c r="I22" s="66"/>
      <c r="J22" s="66"/>
      <c r="K22" s="66"/>
    </row>
    <row r="23" spans="2:11" ht="14.25" customHeight="1">
      <c r="B23" s="4"/>
      <c r="C23" s="4" t="s">
        <v>95</v>
      </c>
      <c r="D23" s="4"/>
      <c r="E23" s="4"/>
      <c r="F23" s="4"/>
      <c r="G23" s="4"/>
      <c r="H23" s="4"/>
      <c r="I23" s="66">
        <v>-155.27983999999987</v>
      </c>
      <c r="J23" s="66"/>
      <c r="K23" s="66">
        <v>199.57</v>
      </c>
    </row>
    <row r="24" spans="2:11" ht="14.25" customHeight="1">
      <c r="B24" s="4"/>
      <c r="C24" s="4" t="s">
        <v>96</v>
      </c>
      <c r="D24" s="4"/>
      <c r="E24" s="4"/>
      <c r="F24" s="4"/>
      <c r="G24" s="4"/>
      <c r="H24" s="4"/>
      <c r="I24" s="66">
        <v>-953.7188899999932</v>
      </c>
      <c r="J24" s="66"/>
      <c r="K24" s="66">
        <v>948.216</v>
      </c>
    </row>
    <row r="25" spans="2:11" ht="14.25" customHeight="1">
      <c r="B25" s="4"/>
      <c r="C25" s="4" t="s">
        <v>97</v>
      </c>
      <c r="D25" s="4"/>
      <c r="E25" s="4"/>
      <c r="F25" s="4"/>
      <c r="G25" s="4"/>
      <c r="H25" s="4"/>
      <c r="I25" s="68">
        <v>1443.108839999999</v>
      </c>
      <c r="J25" s="66"/>
      <c r="K25" s="68">
        <v>356.347</v>
      </c>
    </row>
    <row r="26" spans="2:11" ht="14.25" customHeight="1">
      <c r="B26" s="4" t="s">
        <v>98</v>
      </c>
      <c r="C26" s="4"/>
      <c r="D26" s="4"/>
      <c r="E26" s="4"/>
      <c r="F26" s="4"/>
      <c r="G26" s="4"/>
      <c r="H26" s="4"/>
      <c r="I26" s="66">
        <v>125.4772680780045</v>
      </c>
      <c r="J26" s="66"/>
      <c r="K26" s="66">
        <v>-859.5317943080001</v>
      </c>
    </row>
    <row r="27" spans="2:11" ht="6" customHeight="1">
      <c r="B27" s="4"/>
      <c r="C27" s="4"/>
      <c r="D27" s="4"/>
      <c r="E27" s="4"/>
      <c r="F27" s="4"/>
      <c r="G27" s="4"/>
      <c r="H27" s="4"/>
      <c r="I27" s="66"/>
      <c r="J27" s="66"/>
      <c r="K27" s="66"/>
    </row>
    <row r="28" spans="3:11" ht="14.25" customHeight="1">
      <c r="C28" s="4" t="s">
        <v>99</v>
      </c>
      <c r="D28" s="4"/>
      <c r="E28" s="4"/>
      <c r="F28" s="4"/>
      <c r="G28" s="4"/>
      <c r="H28" s="4"/>
      <c r="I28" s="66">
        <v>0</v>
      </c>
      <c r="J28" s="66"/>
      <c r="K28" s="66">
        <v>0</v>
      </c>
    </row>
    <row r="29" spans="3:11" ht="14.25" customHeight="1">
      <c r="C29" s="4" t="s">
        <v>100</v>
      </c>
      <c r="D29" s="4"/>
      <c r="E29" s="4"/>
      <c r="F29" s="4"/>
      <c r="G29" s="4"/>
      <c r="H29" s="4"/>
      <c r="I29" s="66">
        <v>-178.736</v>
      </c>
      <c r="J29" s="66"/>
      <c r="K29" s="66">
        <v>-268.894</v>
      </c>
    </row>
    <row r="30" spans="3:11" ht="14.25" customHeight="1">
      <c r="C30" s="4" t="s">
        <v>101</v>
      </c>
      <c r="D30" s="4"/>
      <c r="E30" s="4"/>
      <c r="F30" s="4"/>
      <c r="G30" s="4"/>
      <c r="H30" s="4"/>
      <c r="I30" s="66">
        <v>-368.99440000000004</v>
      </c>
      <c r="J30" s="66"/>
      <c r="K30" s="66">
        <v>-1698.98709</v>
      </c>
    </row>
    <row r="31" spans="2:11" ht="14.25" customHeight="1">
      <c r="B31" s="4" t="s">
        <v>102</v>
      </c>
      <c r="C31" s="4"/>
      <c r="D31" s="4"/>
      <c r="E31" s="4"/>
      <c r="F31" s="4"/>
      <c r="G31" s="4"/>
      <c r="H31" s="4"/>
      <c r="I31" s="69">
        <v>-422.25313192199553</v>
      </c>
      <c r="J31" s="66"/>
      <c r="K31" s="69">
        <v>-2827.4128843080002</v>
      </c>
    </row>
    <row r="32" spans="2:11" ht="9" customHeight="1">
      <c r="B32" s="4"/>
      <c r="C32" s="4"/>
      <c r="D32" s="4"/>
      <c r="E32" s="4"/>
      <c r="F32" s="4"/>
      <c r="G32" s="4"/>
      <c r="H32" s="4"/>
      <c r="I32" s="66"/>
      <c r="J32" s="66"/>
      <c r="K32" s="66"/>
    </row>
    <row r="33" spans="2:11" ht="14.25" customHeight="1">
      <c r="B33" s="4" t="s">
        <v>103</v>
      </c>
      <c r="C33" s="4"/>
      <c r="D33" s="4"/>
      <c r="E33" s="4"/>
      <c r="F33" s="4"/>
      <c r="G33" s="4"/>
      <c r="H33" s="4"/>
      <c r="I33" s="66"/>
      <c r="J33" s="66"/>
      <c r="K33" s="66"/>
    </row>
    <row r="34" spans="2:11" ht="14.25" customHeight="1">
      <c r="B34" s="4"/>
      <c r="C34" s="4" t="s">
        <v>104</v>
      </c>
      <c r="D34" s="4"/>
      <c r="E34" s="4"/>
      <c r="F34" s="4"/>
      <c r="G34" s="4"/>
      <c r="H34" s="4"/>
      <c r="I34" s="66">
        <v>0</v>
      </c>
      <c r="J34" s="66"/>
      <c r="K34" s="66">
        <v>62</v>
      </c>
    </row>
    <row r="35" spans="2:11" ht="14.25" customHeight="1">
      <c r="B35" s="4"/>
      <c r="C35" s="4" t="s">
        <v>105</v>
      </c>
      <c r="D35" s="4"/>
      <c r="E35" s="4"/>
      <c r="F35" s="4"/>
      <c r="G35" s="4"/>
      <c r="H35" s="4"/>
      <c r="I35" s="66">
        <v>5.85568</v>
      </c>
      <c r="J35" s="66"/>
      <c r="K35" s="66">
        <v>35.32617</v>
      </c>
    </row>
    <row r="36" spans="2:11" ht="14.25" customHeight="1">
      <c r="B36" s="4"/>
      <c r="C36" s="4" t="s">
        <v>106</v>
      </c>
      <c r="D36" s="4"/>
      <c r="E36" s="4"/>
      <c r="F36" s="4"/>
      <c r="G36" s="4"/>
      <c r="H36" s="4"/>
      <c r="I36" s="68">
        <v>-1.62781</v>
      </c>
      <c r="J36" s="66"/>
      <c r="K36" s="68">
        <v>-83.013524</v>
      </c>
    </row>
    <row r="37" spans="2:11" ht="14.25" customHeight="1">
      <c r="B37" s="4"/>
      <c r="C37" s="4"/>
      <c r="D37" s="4"/>
      <c r="E37" s="4"/>
      <c r="F37" s="4"/>
      <c r="G37" s="4"/>
      <c r="H37" s="4"/>
      <c r="I37" s="69">
        <v>4.22787</v>
      </c>
      <c r="J37" s="66"/>
      <c r="K37" s="69">
        <v>-306.45375</v>
      </c>
    </row>
    <row r="38" spans="2:11" ht="9" customHeight="1">
      <c r="B38" s="4"/>
      <c r="C38" s="4"/>
      <c r="D38" s="4"/>
      <c r="E38" s="4"/>
      <c r="F38" s="4"/>
      <c r="G38" s="4"/>
      <c r="H38" s="4"/>
      <c r="I38" s="66"/>
      <c r="J38" s="66"/>
      <c r="K38" s="66"/>
    </row>
    <row r="39" spans="2:11" ht="14.25" customHeight="1">
      <c r="B39" s="4" t="s">
        <v>107</v>
      </c>
      <c r="C39" s="4"/>
      <c r="D39" s="4"/>
      <c r="E39" s="4"/>
      <c r="F39" s="4"/>
      <c r="G39" s="4"/>
      <c r="H39" s="4"/>
      <c r="I39" s="66"/>
      <c r="J39" s="66"/>
      <c r="K39" s="66"/>
    </row>
    <row r="40" spans="2:11" ht="14.25" customHeight="1">
      <c r="B40" s="4"/>
      <c r="C40" s="4" t="s">
        <v>108</v>
      </c>
      <c r="D40" s="4"/>
      <c r="E40" s="4"/>
      <c r="F40" s="4"/>
      <c r="G40" s="4"/>
      <c r="H40" s="4"/>
      <c r="I40" s="66">
        <v>-30.954310000000056</v>
      </c>
      <c r="J40" s="66"/>
      <c r="K40" s="66">
        <v>-323.143</v>
      </c>
    </row>
    <row r="41" spans="2:11" ht="14.25" customHeight="1">
      <c r="B41" s="4"/>
      <c r="C41" s="4" t="s">
        <v>109</v>
      </c>
      <c r="D41" s="4"/>
      <c r="E41" s="4"/>
      <c r="F41" s="4"/>
      <c r="G41" s="4"/>
      <c r="H41" s="4"/>
      <c r="I41" s="66">
        <v>0</v>
      </c>
      <c r="J41" s="66"/>
      <c r="K41" s="66">
        <v>0</v>
      </c>
    </row>
    <row r="42" spans="2:11" ht="14.25" customHeight="1">
      <c r="B42" s="4"/>
      <c r="C42" s="4" t="s">
        <v>110</v>
      </c>
      <c r="D42" s="4"/>
      <c r="E42" s="4"/>
      <c r="F42" s="4"/>
      <c r="G42" s="4"/>
      <c r="H42" s="4"/>
      <c r="I42" s="66">
        <v>-203.84348714799992</v>
      </c>
      <c r="J42" s="66"/>
      <c r="K42" s="66">
        <v>1547.441</v>
      </c>
    </row>
    <row r="43" spans="2:11" ht="14.25" customHeight="1">
      <c r="B43" s="4"/>
      <c r="C43" s="4" t="s">
        <v>111</v>
      </c>
      <c r="D43" s="4"/>
      <c r="E43" s="4"/>
      <c r="F43" s="4"/>
      <c r="G43" s="4"/>
      <c r="H43" s="4"/>
      <c r="I43" s="66">
        <v>0</v>
      </c>
      <c r="J43" s="66"/>
      <c r="K43" s="66">
        <v>273.806</v>
      </c>
    </row>
    <row r="44" spans="2:11" ht="14.25" customHeight="1">
      <c r="B44" s="4"/>
      <c r="C44" s="4" t="s">
        <v>112</v>
      </c>
      <c r="D44" s="4"/>
      <c r="E44" s="4"/>
      <c r="F44" s="4"/>
      <c r="G44" s="4"/>
      <c r="H44" s="4"/>
      <c r="I44" s="66">
        <v>0</v>
      </c>
      <c r="J44" s="66"/>
      <c r="K44" s="66">
        <v>0</v>
      </c>
    </row>
    <row r="45" spans="2:11" ht="14.25" customHeight="1">
      <c r="B45" s="4"/>
      <c r="C45" s="4"/>
      <c r="D45" s="4"/>
      <c r="E45" s="4"/>
      <c r="F45" s="4"/>
      <c r="G45" s="4"/>
      <c r="H45" s="4"/>
      <c r="I45" s="69">
        <v>-234.79779714799997</v>
      </c>
      <c r="J45" s="66"/>
      <c r="K45" s="69">
        <v>1498.104</v>
      </c>
    </row>
    <row r="46" spans="2:11" ht="9" customHeight="1">
      <c r="B46" s="4"/>
      <c r="C46" s="4"/>
      <c r="D46" s="4"/>
      <c r="E46" s="4"/>
      <c r="F46" s="4"/>
      <c r="G46" s="4"/>
      <c r="H46" s="4"/>
      <c r="I46" s="70"/>
      <c r="J46" s="66"/>
      <c r="K46" s="70"/>
    </row>
    <row r="47" spans="2:11" ht="14.25" customHeight="1">
      <c r="B47" s="4" t="s">
        <v>113</v>
      </c>
      <c r="C47" s="4"/>
      <c r="D47" s="4"/>
      <c r="E47" s="4"/>
      <c r="F47" s="4"/>
      <c r="G47" s="4"/>
      <c r="H47" s="4"/>
      <c r="I47" s="66">
        <v>-652.8230590699956</v>
      </c>
      <c r="J47" s="66"/>
      <c r="K47" s="66">
        <v>-1314.997</v>
      </c>
    </row>
    <row r="48" spans="2:11" ht="14.25" customHeight="1">
      <c r="B48" s="4" t="s">
        <v>114</v>
      </c>
      <c r="C48" s="4"/>
      <c r="D48" s="4"/>
      <c r="E48" s="4"/>
      <c r="F48" s="4"/>
      <c r="G48" s="4"/>
      <c r="H48" s="4"/>
      <c r="I48" s="66">
        <v>-242.5296798769906</v>
      </c>
      <c r="J48" s="66"/>
      <c r="K48" s="66">
        <v>1083.7313201230095</v>
      </c>
    </row>
    <row r="49" spans="2:11" ht="14.25" customHeight="1">
      <c r="B49" s="4" t="s">
        <v>115</v>
      </c>
      <c r="C49" s="4"/>
      <c r="D49" s="4"/>
      <c r="E49" s="4"/>
      <c r="F49" s="4"/>
      <c r="G49" s="4"/>
      <c r="H49" s="4"/>
      <c r="I49" s="66">
        <v>0</v>
      </c>
      <c r="J49" s="66"/>
      <c r="K49" s="66">
        <v>-11.264</v>
      </c>
    </row>
    <row r="50" spans="2:11" ht="14.25" customHeight="1" thickBot="1">
      <c r="B50" s="4" t="s">
        <v>116</v>
      </c>
      <c r="C50" s="4"/>
      <c r="D50" s="4"/>
      <c r="E50" s="4"/>
      <c r="F50" s="4"/>
      <c r="G50" s="4"/>
      <c r="H50" s="4"/>
      <c r="I50" s="71">
        <v>-895.3527389469862</v>
      </c>
      <c r="J50" s="66"/>
      <c r="K50" s="71">
        <v>-242.5296798769906</v>
      </c>
    </row>
    <row r="51" spans="2:11" ht="12" customHeight="1"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2:11" ht="15" customHeight="1"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2:11" ht="12.75"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2:11" ht="12.75">
      <c r="B54" s="4"/>
      <c r="C54" s="4"/>
      <c r="D54" s="4"/>
      <c r="E54" s="4"/>
      <c r="F54" s="4"/>
      <c r="G54" s="4"/>
      <c r="H54" s="4"/>
      <c r="I54" s="4"/>
      <c r="J54" s="4"/>
      <c r="K54" s="4"/>
    </row>
    <row r="55" ht="7.5" customHeight="1"/>
  </sheetData>
  <printOptions/>
  <pageMargins left="1" right="0.25" top="0.5" bottom="0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3"/>
  <sheetViews>
    <sheetView workbookViewId="0" topLeftCell="A4">
      <selection activeCell="G17" sqref="G17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6" width="9.140625" style="1" customWidth="1"/>
    <col min="7" max="9" width="14.7109375" style="1" customWidth="1"/>
    <col min="10" max="10" width="15.7109375" style="1" customWidth="1"/>
    <col min="11" max="11" width="14.8515625" style="1" customWidth="1"/>
    <col min="12" max="16384" width="9.140625" style="1" customWidth="1"/>
  </cols>
  <sheetData>
    <row r="2" ht="18">
      <c r="B2" s="2" t="s">
        <v>33</v>
      </c>
    </row>
    <row r="3" ht="14.25">
      <c r="B3" s="6"/>
    </row>
    <row r="4" ht="15">
      <c r="B4" s="5" t="s">
        <v>64</v>
      </c>
    </row>
    <row r="5" ht="14.25">
      <c r="B5" s="6" t="s">
        <v>1</v>
      </c>
    </row>
    <row r="6" ht="14.25">
      <c r="B6" s="6" t="s">
        <v>2</v>
      </c>
    </row>
    <row r="7" ht="14.25">
      <c r="B7" s="6"/>
    </row>
    <row r="8" spans="2:13" ht="12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2:13" ht="12.75">
      <c r="B9" s="4"/>
      <c r="C9" s="4"/>
      <c r="D9" s="4"/>
      <c r="E9" s="4"/>
      <c r="F9" s="4"/>
      <c r="G9" s="4"/>
      <c r="H9" s="74" t="s">
        <v>65</v>
      </c>
      <c r="I9" s="74"/>
      <c r="J9" s="58" t="s">
        <v>66</v>
      </c>
      <c r="K9" s="4"/>
      <c r="L9" s="4"/>
      <c r="M9" s="4"/>
    </row>
    <row r="10" spans="2:13" ht="12.75">
      <c r="B10" s="4"/>
      <c r="C10" s="4"/>
      <c r="D10" s="4"/>
      <c r="E10" s="4"/>
      <c r="F10" s="4"/>
      <c r="G10" s="59"/>
      <c r="H10" s="59"/>
      <c r="I10" s="59" t="s">
        <v>67</v>
      </c>
      <c r="J10" s="7"/>
      <c r="K10" s="59"/>
      <c r="L10" s="4"/>
      <c r="M10" s="4"/>
    </row>
    <row r="11" spans="2:13" ht="12.75">
      <c r="B11" s="4"/>
      <c r="C11" s="4"/>
      <c r="D11" s="4"/>
      <c r="E11" s="4"/>
      <c r="F11" s="4"/>
      <c r="G11" s="59" t="s">
        <v>68</v>
      </c>
      <c r="H11" s="59" t="s">
        <v>68</v>
      </c>
      <c r="I11" s="59" t="s">
        <v>69</v>
      </c>
      <c r="J11" s="59" t="s">
        <v>70</v>
      </c>
      <c r="K11" s="59"/>
      <c r="L11" s="4"/>
      <c r="M11" s="4"/>
    </row>
    <row r="12" spans="2:13" ht="12.75">
      <c r="B12" s="4"/>
      <c r="C12" s="4"/>
      <c r="D12" s="4"/>
      <c r="E12" s="4"/>
      <c r="F12" s="4"/>
      <c r="G12" s="59" t="s">
        <v>71</v>
      </c>
      <c r="H12" s="59" t="s">
        <v>72</v>
      </c>
      <c r="I12" s="59" t="s">
        <v>59</v>
      </c>
      <c r="J12" s="59" t="s">
        <v>73</v>
      </c>
      <c r="K12" s="59" t="s">
        <v>74</v>
      </c>
      <c r="L12" s="4"/>
      <c r="M12" s="4"/>
    </row>
    <row r="13" spans="2:13" ht="12.75">
      <c r="B13" s="4"/>
      <c r="C13" s="4"/>
      <c r="D13" s="4"/>
      <c r="E13" s="4"/>
      <c r="F13" s="4"/>
      <c r="G13" s="9" t="s">
        <v>12</v>
      </c>
      <c r="H13" s="9" t="s">
        <v>12</v>
      </c>
      <c r="I13" s="9" t="s">
        <v>12</v>
      </c>
      <c r="J13" s="9" t="s">
        <v>12</v>
      </c>
      <c r="K13" s="9" t="s">
        <v>12</v>
      </c>
      <c r="L13" s="9"/>
      <c r="M13" s="4"/>
    </row>
    <row r="14" spans="2:13" ht="12.75" customHeight="1">
      <c r="B14" s="4" t="s">
        <v>75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ht="12.75" customHeight="1">
      <c r="B15" s="60" t="s">
        <v>76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2:13" ht="12.7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2:13" ht="15" customHeight="1">
      <c r="B17" s="30" t="s">
        <v>77</v>
      </c>
      <c r="C17" s="30"/>
      <c r="D17" s="30"/>
      <c r="E17" s="30"/>
      <c r="F17" s="30"/>
      <c r="G17" s="61">
        <v>19184</v>
      </c>
      <c r="H17" s="61">
        <v>65.48</v>
      </c>
      <c r="I17" s="61">
        <v>1901.63534</v>
      </c>
      <c r="J17" s="61">
        <v>7264.384039999999</v>
      </c>
      <c r="K17" s="61">
        <v>28415.49938</v>
      </c>
      <c r="L17" s="30"/>
      <c r="M17" s="30"/>
    </row>
    <row r="18" spans="2:13" ht="15" customHeight="1">
      <c r="B18" s="30" t="s">
        <v>78</v>
      </c>
      <c r="C18" s="30"/>
      <c r="D18" s="30"/>
      <c r="E18" s="30"/>
      <c r="F18" s="30"/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30"/>
      <c r="M18" s="30"/>
    </row>
    <row r="19" spans="2:13" ht="15" customHeight="1">
      <c r="B19" s="30" t="s">
        <v>79</v>
      </c>
      <c r="C19" s="30"/>
      <c r="D19" s="30"/>
      <c r="E19" s="30"/>
      <c r="F19" s="30"/>
      <c r="G19" s="61">
        <v>0</v>
      </c>
      <c r="H19" s="61">
        <v>0</v>
      </c>
      <c r="I19" s="61">
        <v>0</v>
      </c>
      <c r="J19" s="61">
        <v>-690.1848600000003</v>
      </c>
      <c r="K19" s="61">
        <v>-690.1848600000003</v>
      </c>
      <c r="L19" s="30"/>
      <c r="M19" s="30"/>
    </row>
    <row r="20" spans="2:13" ht="15" customHeight="1">
      <c r="B20" s="30"/>
      <c r="C20" s="62"/>
      <c r="D20" s="30"/>
      <c r="E20" s="30"/>
      <c r="F20" s="30"/>
      <c r="G20" s="61"/>
      <c r="H20" s="61"/>
      <c r="I20" s="61"/>
      <c r="J20" s="61"/>
      <c r="K20" s="61"/>
      <c r="L20" s="30"/>
      <c r="M20" s="30"/>
    </row>
    <row r="21" spans="2:13" ht="18" customHeight="1" thickBot="1">
      <c r="B21" s="30" t="s">
        <v>80</v>
      </c>
      <c r="C21" s="30"/>
      <c r="D21" s="30"/>
      <c r="E21" s="30"/>
      <c r="F21" s="30"/>
      <c r="G21" s="63">
        <v>19184</v>
      </c>
      <c r="H21" s="63">
        <v>65.48</v>
      </c>
      <c r="I21" s="63">
        <v>1901.63534</v>
      </c>
      <c r="J21" s="63">
        <v>6574.199179999999</v>
      </c>
      <c r="K21" s="63">
        <v>27725.31452</v>
      </c>
      <c r="L21" s="61"/>
      <c r="M21" s="30"/>
    </row>
    <row r="22" spans="2:13" ht="24.75" customHeight="1">
      <c r="B22" s="30"/>
      <c r="C22" s="62"/>
      <c r="D22" s="30"/>
      <c r="E22" s="30"/>
      <c r="F22" s="30"/>
      <c r="G22" s="61"/>
      <c r="H22" s="61"/>
      <c r="I22" s="61"/>
      <c r="J22" s="61"/>
      <c r="K22" s="61"/>
      <c r="L22" s="30"/>
      <c r="M22" s="30"/>
    </row>
    <row r="23" spans="2:13" ht="12.7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</sheetData>
  <mergeCells count="1">
    <mergeCell ref="H9:I9"/>
  </mergeCells>
  <printOptions/>
  <pageMargins left="1" right="0.25" top="0.5" bottom="0.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V48"/>
  <sheetViews>
    <sheetView workbookViewId="0" topLeftCell="A1">
      <selection activeCell="D33" sqref="D33"/>
    </sheetView>
  </sheetViews>
  <sheetFormatPr defaultColWidth="9.140625" defaultRowHeight="12.75"/>
  <cols>
    <col min="1" max="1" width="2.7109375" style="1" customWidth="1"/>
    <col min="2" max="2" width="4.7109375" style="1" customWidth="1"/>
    <col min="3" max="3" width="1.7109375" style="1" customWidth="1"/>
    <col min="4" max="4" width="9.140625" style="1" customWidth="1"/>
    <col min="5" max="5" width="8.8515625" style="1" customWidth="1"/>
    <col min="6" max="6" width="10.57421875" style="1" customWidth="1"/>
    <col min="7" max="7" width="7.7109375" style="1" customWidth="1"/>
    <col min="8" max="8" width="9.140625" style="1" customWidth="1"/>
    <col min="9" max="9" width="0.71875" style="1" customWidth="1"/>
    <col min="10" max="10" width="15.8515625" style="1" customWidth="1"/>
    <col min="11" max="11" width="0.85546875" style="1" customWidth="1"/>
    <col min="12" max="12" width="15.8515625" style="1" customWidth="1"/>
    <col min="13" max="13" width="1.7109375" style="1" customWidth="1"/>
    <col min="14" max="14" width="15.8515625" style="1" hidden="1" customWidth="1"/>
    <col min="15" max="15" width="3.7109375" style="1" hidden="1" customWidth="1"/>
    <col min="16" max="16" width="11.140625" style="1" bestFit="1" customWidth="1"/>
    <col min="17" max="19" width="9.140625" style="1" customWidth="1"/>
    <col min="20" max="20" width="11.7109375" style="1" customWidth="1"/>
    <col min="21" max="21" width="11.00390625" style="1" customWidth="1"/>
    <col min="22" max="16384" width="9.140625" style="1" customWidth="1"/>
  </cols>
  <sheetData>
    <row r="2" ht="18">
      <c r="B2" s="2" t="s">
        <v>33</v>
      </c>
    </row>
    <row r="3" ht="14.25">
      <c r="B3" s="6"/>
    </row>
    <row r="4" ht="15">
      <c r="B4" s="5" t="s">
        <v>34</v>
      </c>
    </row>
    <row r="5" ht="14.25">
      <c r="B5" s="6" t="s">
        <v>2</v>
      </c>
    </row>
    <row r="6" ht="14.25">
      <c r="B6" s="6"/>
    </row>
    <row r="7" spans="2:14" ht="12.75">
      <c r="B7" s="4"/>
      <c r="C7" s="4"/>
      <c r="D7" s="4"/>
      <c r="E7" s="4"/>
      <c r="F7" s="4"/>
      <c r="G7" s="4"/>
      <c r="H7" s="4"/>
      <c r="I7" s="4"/>
      <c r="J7" s="9" t="s">
        <v>35</v>
      </c>
      <c r="K7" s="4"/>
      <c r="L7" s="33" t="s">
        <v>35</v>
      </c>
      <c r="M7" s="4"/>
      <c r="N7" s="33" t="s">
        <v>35</v>
      </c>
    </row>
    <row r="8" spans="2:22" ht="12.75">
      <c r="B8" s="4"/>
      <c r="C8" s="4"/>
      <c r="D8" s="4"/>
      <c r="E8" s="4"/>
      <c r="F8" s="4"/>
      <c r="G8" s="4"/>
      <c r="H8" s="4"/>
      <c r="I8" s="4"/>
      <c r="J8" s="9" t="s">
        <v>36</v>
      </c>
      <c r="K8" s="4"/>
      <c r="L8" s="33" t="s">
        <v>37</v>
      </c>
      <c r="M8" s="4"/>
      <c r="N8" s="33" t="s">
        <v>37</v>
      </c>
      <c r="R8" s="34"/>
      <c r="S8" s="34"/>
      <c r="T8" s="35"/>
      <c r="U8" s="35"/>
      <c r="V8" s="34"/>
    </row>
    <row r="9" spans="2:22" ht="12.75">
      <c r="B9" s="4"/>
      <c r="C9" s="4"/>
      <c r="D9" s="4"/>
      <c r="E9" s="4"/>
      <c r="F9" s="4"/>
      <c r="G9" s="4"/>
      <c r="H9" s="4"/>
      <c r="I9" s="4"/>
      <c r="J9" s="9" t="s">
        <v>5</v>
      </c>
      <c r="K9" s="4"/>
      <c r="L9" s="33" t="s">
        <v>38</v>
      </c>
      <c r="M9" s="4"/>
      <c r="N9" s="33" t="s">
        <v>38</v>
      </c>
      <c r="R9" s="36"/>
      <c r="S9" s="34"/>
      <c r="T9" s="34"/>
      <c r="U9" s="34"/>
      <c r="V9" s="34"/>
    </row>
    <row r="10" spans="2:22" ht="12.75">
      <c r="B10" s="4"/>
      <c r="C10" s="4"/>
      <c r="D10" s="4"/>
      <c r="E10" s="4"/>
      <c r="F10" s="4"/>
      <c r="G10" s="4"/>
      <c r="H10" s="4"/>
      <c r="I10" s="4"/>
      <c r="J10" s="9" t="s">
        <v>9</v>
      </c>
      <c r="K10" s="4"/>
      <c r="L10" s="33" t="s">
        <v>39</v>
      </c>
      <c r="M10" s="4"/>
      <c r="N10" s="33" t="s">
        <v>39</v>
      </c>
      <c r="R10" s="34"/>
      <c r="S10" s="34"/>
      <c r="T10" s="34"/>
      <c r="U10" s="37"/>
      <c r="V10" s="34"/>
    </row>
    <row r="11" spans="2:22" ht="14.25">
      <c r="B11" s="4"/>
      <c r="C11" s="4"/>
      <c r="D11" s="4"/>
      <c r="E11" s="4"/>
      <c r="F11" s="4"/>
      <c r="G11" s="4"/>
      <c r="H11" s="4"/>
      <c r="I11" s="4"/>
      <c r="J11" s="38">
        <v>38077</v>
      </c>
      <c r="K11" s="4"/>
      <c r="L11" s="38">
        <v>37986</v>
      </c>
      <c r="M11" s="39"/>
      <c r="N11" s="40" t="s">
        <v>40</v>
      </c>
      <c r="R11" s="34"/>
      <c r="S11" s="34"/>
      <c r="T11" s="34"/>
      <c r="U11" s="34"/>
      <c r="V11" s="34"/>
    </row>
    <row r="12" spans="2:22" ht="14.25">
      <c r="B12" s="4"/>
      <c r="C12" s="4"/>
      <c r="D12" s="4"/>
      <c r="E12" s="4"/>
      <c r="F12" s="4"/>
      <c r="G12" s="4"/>
      <c r="H12" s="4"/>
      <c r="I12" s="4"/>
      <c r="J12" s="41" t="s">
        <v>12</v>
      </c>
      <c r="K12" s="4"/>
      <c r="L12" s="41" t="s">
        <v>12</v>
      </c>
      <c r="M12" s="39"/>
      <c r="N12" s="41" t="s">
        <v>12</v>
      </c>
      <c r="R12" s="34"/>
      <c r="S12" s="34"/>
      <c r="T12" s="34"/>
      <c r="U12" s="37"/>
      <c r="V12" s="34"/>
    </row>
    <row r="13" spans="2:22" ht="9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R13" s="34"/>
      <c r="S13" s="34"/>
      <c r="T13" s="34"/>
      <c r="U13" s="34"/>
      <c r="V13" s="34"/>
    </row>
    <row r="14" spans="2:22" ht="14.25">
      <c r="B14" s="42">
        <v>1</v>
      </c>
      <c r="C14" s="43" t="s">
        <v>41</v>
      </c>
      <c r="D14" s="43"/>
      <c r="E14" s="39"/>
      <c r="F14" s="39"/>
      <c r="G14" s="39"/>
      <c r="H14" s="39"/>
      <c r="I14" s="39"/>
      <c r="J14" s="43">
        <v>5293.049480000001</v>
      </c>
      <c r="K14" s="39"/>
      <c r="L14" s="43">
        <v>5409.83371</v>
      </c>
      <c r="M14" s="43"/>
      <c r="N14" s="43">
        <f>'[1]BS.Reclass'!AC10</f>
        <v>5875.225240000001</v>
      </c>
      <c r="R14" s="36"/>
      <c r="S14" s="34"/>
      <c r="T14" s="34"/>
      <c r="U14" s="34"/>
      <c r="V14" s="34"/>
    </row>
    <row r="15" spans="2:22" ht="14.25">
      <c r="B15" s="42">
        <v>2</v>
      </c>
      <c r="C15" s="43" t="s">
        <v>42</v>
      </c>
      <c r="D15" s="43"/>
      <c r="E15" s="39"/>
      <c r="F15" s="39"/>
      <c r="G15" s="39"/>
      <c r="H15" s="39"/>
      <c r="I15" s="39"/>
      <c r="J15" s="43">
        <v>30</v>
      </c>
      <c r="K15" s="44"/>
      <c r="L15" s="43">
        <v>30</v>
      </c>
      <c r="M15" s="43"/>
      <c r="N15" s="43">
        <f>'[1]BS.Reclass'!AC13</f>
        <v>30</v>
      </c>
      <c r="R15" s="34"/>
      <c r="S15" s="34"/>
      <c r="T15" s="34"/>
      <c r="U15" s="45"/>
      <c r="V15" s="34"/>
    </row>
    <row r="16" spans="2:22" ht="14.25">
      <c r="B16" s="42">
        <v>3</v>
      </c>
      <c r="C16" s="43" t="s">
        <v>43</v>
      </c>
      <c r="D16" s="43"/>
      <c r="E16" s="39"/>
      <c r="F16" s="39"/>
      <c r="G16" s="39"/>
      <c r="H16" s="39"/>
      <c r="I16" s="39"/>
      <c r="J16" s="43">
        <v>5506.96922</v>
      </c>
      <c r="K16" s="44"/>
      <c r="L16" s="43">
        <v>5506.96922</v>
      </c>
      <c r="M16" s="43"/>
      <c r="N16" s="43">
        <f>'[1]BS.Reclass'!AC16</f>
        <v>5506.96922</v>
      </c>
      <c r="R16" s="34"/>
      <c r="S16" s="34"/>
      <c r="T16" s="34"/>
      <c r="U16" s="34"/>
      <c r="V16" s="34"/>
    </row>
    <row r="17" spans="2:22" ht="9" customHeight="1">
      <c r="B17" s="42"/>
      <c r="C17" s="43"/>
      <c r="D17" s="43"/>
      <c r="E17" s="39"/>
      <c r="F17" s="39"/>
      <c r="G17" s="39"/>
      <c r="H17" s="39"/>
      <c r="I17" s="39"/>
      <c r="J17" s="43"/>
      <c r="K17" s="39"/>
      <c r="L17" s="43"/>
      <c r="M17" s="43"/>
      <c r="N17" s="43"/>
      <c r="R17" s="34"/>
      <c r="S17" s="34"/>
      <c r="T17" s="34"/>
      <c r="U17" s="34"/>
      <c r="V17" s="34"/>
    </row>
    <row r="18" spans="2:22" ht="14.25">
      <c r="B18" s="42">
        <v>4</v>
      </c>
      <c r="C18" s="43" t="s">
        <v>44</v>
      </c>
      <c r="D18" s="43"/>
      <c r="E18" s="39"/>
      <c r="F18" s="39"/>
      <c r="G18" s="39"/>
      <c r="H18" s="39"/>
      <c r="I18" s="39"/>
      <c r="J18" s="43"/>
      <c r="K18" s="39"/>
      <c r="L18" s="43"/>
      <c r="M18" s="43"/>
      <c r="N18" s="43"/>
      <c r="R18" s="36"/>
      <c r="S18" s="34"/>
      <c r="T18" s="34"/>
      <c r="U18" s="34"/>
      <c r="V18" s="34"/>
    </row>
    <row r="19" spans="2:22" ht="14.25">
      <c r="B19" s="42"/>
      <c r="C19" s="43"/>
      <c r="D19" s="43" t="s">
        <v>45</v>
      </c>
      <c r="E19" s="39"/>
      <c r="F19" s="39"/>
      <c r="G19" s="39"/>
      <c r="H19" s="39"/>
      <c r="I19" s="39"/>
      <c r="J19" s="46">
        <v>10424.09523</v>
      </c>
      <c r="K19" s="39"/>
      <c r="L19" s="46">
        <v>10268.81539</v>
      </c>
      <c r="M19" s="43"/>
      <c r="N19" s="46">
        <f>'[1]BS.Reclass'!AC19</f>
        <v>10334.34187</v>
      </c>
      <c r="R19" s="34"/>
      <c r="S19" s="34"/>
      <c r="T19" s="34"/>
      <c r="U19" s="47"/>
      <c r="V19" s="34"/>
    </row>
    <row r="20" spans="2:22" ht="14.25">
      <c r="B20" s="42"/>
      <c r="C20" s="43"/>
      <c r="D20" s="43" t="s">
        <v>46</v>
      </c>
      <c r="E20" s="39"/>
      <c r="F20" s="39"/>
      <c r="G20" s="39"/>
      <c r="H20" s="39"/>
      <c r="I20" s="39"/>
      <c r="J20" s="48">
        <v>34373.44092</v>
      </c>
      <c r="K20" s="39"/>
      <c r="L20" s="48">
        <v>34058.37767</v>
      </c>
      <c r="M20" s="43"/>
      <c r="N20" s="48">
        <f>'[1]BS.Reclass'!AC20</f>
        <v>35154.422329999994</v>
      </c>
      <c r="R20" s="34"/>
      <c r="S20" s="34"/>
      <c r="T20" s="34"/>
      <c r="U20" s="34"/>
      <c r="V20" s="34"/>
    </row>
    <row r="21" spans="2:22" ht="14.25">
      <c r="B21" s="42"/>
      <c r="C21" s="43"/>
      <c r="D21" s="43" t="s">
        <v>47</v>
      </c>
      <c r="E21" s="39"/>
      <c r="F21" s="39"/>
      <c r="G21" s="39"/>
      <c r="H21" s="39"/>
      <c r="I21" s="39"/>
      <c r="J21" s="48">
        <v>3345.3620100000003</v>
      </c>
      <c r="K21" s="39"/>
      <c r="L21" s="48">
        <v>3057.89728</v>
      </c>
      <c r="M21" s="43"/>
      <c r="N21" s="48">
        <f>'[1]BS.Reclass'!AC21</f>
        <v>2991.1943499999998</v>
      </c>
      <c r="R21" s="34"/>
      <c r="S21" s="34"/>
      <c r="T21" s="34"/>
      <c r="U21" s="34"/>
      <c r="V21" s="34"/>
    </row>
    <row r="22" spans="2:22" ht="14.25">
      <c r="B22" s="42"/>
      <c r="C22" s="43"/>
      <c r="D22" s="43" t="s">
        <v>48</v>
      </c>
      <c r="E22" s="39"/>
      <c r="F22" s="39"/>
      <c r="G22" s="39"/>
      <c r="H22" s="39"/>
      <c r="I22" s="39"/>
      <c r="J22" s="48">
        <v>3490.31863</v>
      </c>
      <c r="K22" s="39"/>
      <c r="L22" s="48">
        <v>3883.0844300000003</v>
      </c>
      <c r="M22" s="43"/>
      <c r="N22" s="48">
        <f>'[1]BS.Reclass'!AC22</f>
        <v>3405.6314399999997</v>
      </c>
      <c r="P22" s="49"/>
      <c r="R22" s="34"/>
      <c r="S22" s="34"/>
      <c r="T22" s="34"/>
      <c r="U22" s="47"/>
      <c r="V22" s="34"/>
    </row>
    <row r="23" spans="2:22" ht="14.25">
      <c r="B23" s="42"/>
      <c r="C23" s="43"/>
      <c r="D23" s="43" t="s">
        <v>49</v>
      </c>
      <c r="E23" s="39"/>
      <c r="F23" s="39"/>
      <c r="G23" s="39"/>
      <c r="H23" s="39"/>
      <c r="I23" s="39"/>
      <c r="J23" s="50">
        <v>1204.36672</v>
      </c>
      <c r="K23" s="39"/>
      <c r="L23" s="50">
        <v>2057.18385</v>
      </c>
      <c r="M23" s="43"/>
      <c r="N23" s="50">
        <f>'[1]BS.Reclass'!AC24</f>
        <v>4591.89707</v>
      </c>
      <c r="R23" s="34"/>
      <c r="S23" s="34"/>
      <c r="T23" s="34"/>
      <c r="U23" s="34"/>
      <c r="V23" s="34"/>
    </row>
    <row r="24" spans="2:22" ht="14.25">
      <c r="B24" s="42"/>
      <c r="C24" s="43"/>
      <c r="D24" s="43"/>
      <c r="E24" s="39"/>
      <c r="F24" s="39"/>
      <c r="G24" s="39"/>
      <c r="H24" s="39"/>
      <c r="I24" s="39"/>
      <c r="J24" s="43">
        <v>52837.58351</v>
      </c>
      <c r="K24" s="39"/>
      <c r="L24" s="43">
        <v>53325.358620000006</v>
      </c>
      <c r="M24" s="43"/>
      <c r="N24" s="43">
        <f>SUM(N19:N23)</f>
        <v>56477.487059999985</v>
      </c>
      <c r="R24" s="34"/>
      <c r="S24" s="34"/>
      <c r="T24" s="34"/>
      <c r="U24" s="34"/>
      <c r="V24" s="34"/>
    </row>
    <row r="25" spans="2:22" ht="9" customHeight="1">
      <c r="B25" s="42"/>
      <c r="C25" s="43"/>
      <c r="D25" s="43"/>
      <c r="E25" s="39"/>
      <c r="F25" s="39"/>
      <c r="G25" s="39"/>
      <c r="H25" s="39"/>
      <c r="I25" s="39"/>
      <c r="J25" s="43"/>
      <c r="K25" s="39"/>
      <c r="L25" s="43"/>
      <c r="M25" s="43"/>
      <c r="N25" s="43"/>
      <c r="R25" s="34"/>
      <c r="S25" s="34"/>
      <c r="T25" s="34"/>
      <c r="U25" s="34"/>
      <c r="V25" s="34"/>
    </row>
    <row r="26" spans="2:22" ht="14.25">
      <c r="B26" s="42">
        <v>5</v>
      </c>
      <c r="C26" s="43" t="s">
        <v>50</v>
      </c>
      <c r="D26" s="43"/>
      <c r="E26" s="39"/>
      <c r="F26" s="39"/>
      <c r="G26" s="39"/>
      <c r="H26" s="39"/>
      <c r="I26" s="39"/>
      <c r="J26" s="43"/>
      <c r="K26" s="39"/>
      <c r="L26" s="43"/>
      <c r="M26" s="43"/>
      <c r="N26" s="43"/>
      <c r="R26" s="36"/>
      <c r="S26" s="34"/>
      <c r="T26" s="34"/>
      <c r="U26" s="34"/>
      <c r="V26" s="34"/>
    </row>
    <row r="27" spans="2:22" ht="14.25">
      <c r="B27" s="42"/>
      <c r="C27" s="43"/>
      <c r="D27" s="43" t="s">
        <v>51</v>
      </c>
      <c r="E27" s="39"/>
      <c r="F27" s="39"/>
      <c r="G27" s="39"/>
      <c r="H27" s="39"/>
      <c r="I27" s="39"/>
      <c r="J27" s="46">
        <v>5142.029119999999</v>
      </c>
      <c r="K27" s="39"/>
      <c r="L27" s="46">
        <v>4804.58703</v>
      </c>
      <c r="M27" s="43"/>
      <c r="N27" s="46">
        <f>'[1]BS.Reclass'!AC29</f>
        <v>4949.00587</v>
      </c>
      <c r="R27" s="34"/>
      <c r="S27" s="34"/>
      <c r="T27" s="34"/>
      <c r="U27" s="37"/>
      <c r="V27" s="34"/>
    </row>
    <row r="28" spans="2:22" ht="14.25">
      <c r="B28" s="42"/>
      <c r="C28" s="43"/>
      <c r="D28" s="43" t="s">
        <v>52</v>
      </c>
      <c r="E28" s="39"/>
      <c r="F28" s="39"/>
      <c r="G28" s="39"/>
      <c r="H28" s="39"/>
      <c r="I28" s="39"/>
      <c r="J28" s="48">
        <v>552.7251700000002</v>
      </c>
      <c r="K28" s="39"/>
      <c r="L28" s="48">
        <v>572.4623100000001</v>
      </c>
      <c r="M28" s="43"/>
      <c r="N28" s="48">
        <f>'[1]BS.Reclass'!AC30</f>
        <v>251.43522000000016</v>
      </c>
      <c r="R28" s="34"/>
      <c r="S28" s="34"/>
      <c r="T28" s="34"/>
      <c r="U28" s="37"/>
      <c r="V28" s="34"/>
    </row>
    <row r="29" spans="2:22" ht="14.25">
      <c r="B29" s="42"/>
      <c r="C29" s="43"/>
      <c r="D29" s="43" t="s">
        <v>53</v>
      </c>
      <c r="E29" s="39"/>
      <c r="F29" s="39"/>
      <c r="G29" s="39"/>
      <c r="H29" s="39"/>
      <c r="I29" s="39"/>
      <c r="J29" s="48">
        <v>1874.22468</v>
      </c>
      <c r="K29" s="39"/>
      <c r="L29" s="48">
        <v>1407.36759</v>
      </c>
      <c r="M29" s="43"/>
      <c r="N29" s="48">
        <f>'[1]BS.Reclass'!AC31</f>
        <v>761.80903</v>
      </c>
      <c r="R29" s="34"/>
      <c r="S29" s="34"/>
      <c r="T29" s="34"/>
      <c r="U29" s="34"/>
      <c r="V29" s="34"/>
    </row>
    <row r="30" spans="2:22" ht="14.25">
      <c r="B30" s="42"/>
      <c r="C30" s="43"/>
      <c r="D30" s="43" t="s">
        <v>54</v>
      </c>
      <c r="E30" s="39"/>
      <c r="F30" s="39"/>
      <c r="G30" s="39"/>
      <c r="H30" s="39"/>
      <c r="I30" s="39"/>
      <c r="J30" s="48">
        <v>17488.450936666664</v>
      </c>
      <c r="K30" s="39"/>
      <c r="L30" s="48">
        <v>17773.66622666667</v>
      </c>
      <c r="M30" s="43"/>
      <c r="N30" s="48">
        <f>'[1]BS.Reclass'!AC32</f>
        <v>27724.55845666667</v>
      </c>
      <c r="R30" s="34"/>
      <c r="S30" s="34"/>
      <c r="T30" s="34"/>
      <c r="U30" s="45"/>
      <c r="V30" s="34"/>
    </row>
    <row r="31" spans="2:22" ht="14.25">
      <c r="B31" s="42"/>
      <c r="C31" s="43"/>
      <c r="D31" s="43" t="s">
        <v>55</v>
      </c>
      <c r="E31" s="39"/>
      <c r="F31" s="39"/>
      <c r="G31" s="39"/>
      <c r="H31" s="39"/>
      <c r="I31" s="39"/>
      <c r="J31" s="50">
        <v>-691.84467</v>
      </c>
      <c r="K31" s="39"/>
      <c r="L31" s="50">
        <v>-522.4323899999999</v>
      </c>
      <c r="M31" s="43"/>
      <c r="N31" s="50">
        <f>'[1]BS.Reclass'!AC33</f>
        <v>171.862</v>
      </c>
      <c r="R31" s="34"/>
      <c r="S31" s="34"/>
      <c r="T31" s="34"/>
      <c r="U31" s="37"/>
      <c r="V31" s="34"/>
    </row>
    <row r="32" spans="2:22" ht="14.25">
      <c r="B32" s="42"/>
      <c r="C32" s="43"/>
      <c r="D32" s="43"/>
      <c r="E32" s="39"/>
      <c r="F32" s="39"/>
      <c r="G32" s="39"/>
      <c r="H32" s="39"/>
      <c r="I32" s="39"/>
      <c r="J32" s="51">
        <v>24365.585236666666</v>
      </c>
      <c r="K32" s="39"/>
      <c r="L32" s="52">
        <v>24035.650766666673</v>
      </c>
      <c r="M32" s="43"/>
      <c r="N32" s="52">
        <f>SUM(N27:N31)</f>
        <v>33858.67057666667</v>
      </c>
      <c r="R32" s="34"/>
      <c r="S32" s="34"/>
      <c r="T32" s="34"/>
      <c r="U32" s="37"/>
      <c r="V32" s="34"/>
    </row>
    <row r="33" spans="2:14" ht="18" customHeight="1">
      <c r="B33" s="42">
        <v>6</v>
      </c>
      <c r="C33" s="43" t="s">
        <v>56</v>
      </c>
      <c r="D33" s="43"/>
      <c r="E33" s="39"/>
      <c r="F33" s="39"/>
      <c r="G33" s="39"/>
      <c r="H33" s="39"/>
      <c r="I33" s="39"/>
      <c r="J33" s="43">
        <v>28471.99827333333</v>
      </c>
      <c r="K33" s="39"/>
      <c r="L33" s="43">
        <v>29289.707853333333</v>
      </c>
      <c r="M33" s="43"/>
      <c r="N33" s="43">
        <f>N24-N32</f>
        <v>22618.816483333314</v>
      </c>
    </row>
    <row r="34" spans="2:14" ht="15" thickBot="1">
      <c r="B34" s="42"/>
      <c r="C34" s="43"/>
      <c r="D34" s="43"/>
      <c r="E34" s="39"/>
      <c r="F34" s="39"/>
      <c r="G34" s="39"/>
      <c r="H34" s="39"/>
      <c r="I34" s="39"/>
      <c r="J34" s="53">
        <v>39302.01697333333</v>
      </c>
      <c r="K34" s="39"/>
      <c r="L34" s="53">
        <v>40236.51078333333</v>
      </c>
      <c r="M34" s="43"/>
      <c r="N34" s="53">
        <f>N33+SUM(N14:N16)</f>
        <v>34031.01094333331</v>
      </c>
    </row>
    <row r="35" spans="2:14" ht="9" customHeight="1">
      <c r="B35" s="42"/>
      <c r="C35" s="43"/>
      <c r="D35" s="43"/>
      <c r="E35" s="39"/>
      <c r="F35" s="39"/>
      <c r="G35" s="39"/>
      <c r="H35" s="39"/>
      <c r="I35" s="39"/>
      <c r="J35" s="43"/>
      <c r="K35" s="39"/>
      <c r="L35" s="43"/>
      <c r="M35" s="43"/>
      <c r="N35" s="43"/>
    </row>
    <row r="36" spans="2:14" ht="14.25">
      <c r="B36" s="42">
        <v>7</v>
      </c>
      <c r="C36" s="43" t="s">
        <v>57</v>
      </c>
      <c r="D36" s="43"/>
      <c r="E36" s="39"/>
      <c r="F36" s="39"/>
      <c r="G36" s="39"/>
      <c r="H36" s="39"/>
      <c r="I36" s="39"/>
      <c r="J36" s="43"/>
      <c r="K36" s="39"/>
      <c r="L36" s="43"/>
      <c r="M36" s="43"/>
      <c r="N36" s="43"/>
    </row>
    <row r="37" spans="2:14" ht="14.25">
      <c r="B37" s="42"/>
      <c r="D37" s="43" t="s">
        <v>58</v>
      </c>
      <c r="E37" s="39"/>
      <c r="F37" s="39"/>
      <c r="G37" s="39"/>
      <c r="H37" s="39"/>
      <c r="I37" s="39"/>
      <c r="J37" s="46">
        <v>19184</v>
      </c>
      <c r="K37" s="39"/>
      <c r="L37" s="46">
        <v>19184</v>
      </c>
      <c r="M37" s="43"/>
      <c r="N37" s="46">
        <f>'[1]BS.Reclass'!AC42</f>
        <v>19184</v>
      </c>
    </row>
    <row r="38" spans="2:14" ht="14.25">
      <c r="B38" s="42"/>
      <c r="D38" s="43" t="s">
        <v>59</v>
      </c>
      <c r="E38" s="39"/>
      <c r="F38" s="39"/>
      <c r="G38" s="39"/>
      <c r="H38" s="39"/>
      <c r="I38" s="39"/>
      <c r="J38" s="50">
        <v>8541.314519999998</v>
      </c>
      <c r="K38" s="39"/>
      <c r="L38" s="50">
        <v>9035.23171367</v>
      </c>
      <c r="M38" s="43"/>
      <c r="N38" s="50">
        <f>'[1]BS.Reclass'!AC50</f>
        <v>13164.196668047996</v>
      </c>
    </row>
    <row r="39" spans="2:14" ht="14.25">
      <c r="B39" s="42"/>
      <c r="C39" s="43"/>
      <c r="D39" s="43"/>
      <c r="E39" s="39"/>
      <c r="F39" s="39"/>
      <c r="G39" s="39"/>
      <c r="H39" s="39"/>
      <c r="I39" s="39"/>
      <c r="J39" s="43">
        <v>27725.31452</v>
      </c>
      <c r="K39" s="39"/>
      <c r="L39" s="43">
        <v>28219.23171367</v>
      </c>
      <c r="M39" s="43"/>
      <c r="N39" s="43">
        <f>SUM(N37:N38)</f>
        <v>32348.196668047996</v>
      </c>
    </row>
    <row r="40" spans="2:14" ht="14.25">
      <c r="B40" s="42">
        <v>8</v>
      </c>
      <c r="C40" s="43" t="s">
        <v>25</v>
      </c>
      <c r="D40" s="43"/>
      <c r="E40" s="39"/>
      <c r="F40" s="39"/>
      <c r="G40" s="39"/>
      <c r="H40" s="39"/>
      <c r="I40" s="39"/>
      <c r="J40" s="43">
        <v>0</v>
      </c>
      <c r="K40" s="44"/>
      <c r="L40" s="43">
        <v>0</v>
      </c>
      <c r="M40" s="43"/>
      <c r="N40" s="43">
        <f>'[1]BS.Reclass'!AC52</f>
        <v>0</v>
      </c>
    </row>
    <row r="41" spans="2:14" ht="14.25">
      <c r="B41" s="42">
        <v>9</v>
      </c>
      <c r="C41" s="43" t="s">
        <v>60</v>
      </c>
      <c r="D41" s="43"/>
      <c r="E41" s="39"/>
      <c r="F41" s="39"/>
      <c r="G41" s="39"/>
      <c r="H41" s="39"/>
      <c r="I41" s="39"/>
      <c r="J41" s="43"/>
      <c r="K41" s="44"/>
      <c r="L41" s="43"/>
      <c r="M41" s="43"/>
      <c r="N41" s="43"/>
    </row>
    <row r="42" spans="2:14" ht="14.25">
      <c r="B42" s="42"/>
      <c r="D42" s="43" t="s">
        <v>61</v>
      </c>
      <c r="E42" s="39"/>
      <c r="F42" s="39"/>
      <c r="G42" s="39"/>
      <c r="H42" s="39"/>
      <c r="I42" s="39"/>
      <c r="J42" s="43">
        <v>10972.702951147334</v>
      </c>
      <c r="K42" s="44"/>
      <c r="L42" s="43">
        <v>11122.279546231335</v>
      </c>
      <c r="M42" s="43"/>
      <c r="N42" s="43">
        <f>'[1]BS.Reclass'!AC53</f>
        <v>787.8132733333333</v>
      </c>
    </row>
    <row r="43" spans="2:14" ht="14.25">
      <c r="B43" s="42"/>
      <c r="D43" s="43" t="s">
        <v>62</v>
      </c>
      <c r="E43" s="39"/>
      <c r="F43" s="39"/>
      <c r="G43" s="39"/>
      <c r="H43" s="39"/>
      <c r="I43" s="39"/>
      <c r="J43" s="43">
        <v>603.9999099999999</v>
      </c>
      <c r="K43" s="44"/>
      <c r="L43" s="43">
        <v>894.9999099999999</v>
      </c>
      <c r="M43" s="43"/>
      <c r="N43" s="43">
        <f>'[1]BS.Reclass'!AC55</f>
        <v>894.99991</v>
      </c>
    </row>
    <row r="44" spans="2:14" ht="15" thickBot="1">
      <c r="B44" s="42"/>
      <c r="C44" s="43"/>
      <c r="D44" s="43"/>
      <c r="E44" s="39"/>
      <c r="F44" s="39"/>
      <c r="G44" s="39"/>
      <c r="H44" s="39"/>
      <c r="I44" s="39"/>
      <c r="J44" s="53">
        <v>39302.017381147336</v>
      </c>
      <c r="K44" s="44"/>
      <c r="L44" s="53">
        <v>40236.511169901336</v>
      </c>
      <c r="M44" s="43"/>
      <c r="N44" s="53">
        <f>SUM(N39:N43)</f>
        <v>34031.00985138133</v>
      </c>
    </row>
    <row r="45" spans="2:14" ht="14.25">
      <c r="B45" s="42"/>
      <c r="C45" s="43"/>
      <c r="D45" s="43"/>
      <c r="E45" s="39"/>
      <c r="F45" s="39"/>
      <c r="G45" s="39"/>
      <c r="H45" s="39"/>
      <c r="I45" s="39"/>
      <c r="J45" s="43"/>
      <c r="K45" s="39"/>
      <c r="L45" s="43"/>
      <c r="M45" s="43"/>
      <c r="N45" s="43"/>
    </row>
    <row r="46" spans="2:14" ht="15" thickBot="1">
      <c r="B46" s="42">
        <v>10</v>
      </c>
      <c r="C46" s="43" t="s">
        <v>63</v>
      </c>
      <c r="D46" s="43"/>
      <c r="E46" s="39"/>
      <c r="F46" s="39"/>
      <c r="G46" s="39"/>
      <c r="H46" s="39"/>
      <c r="I46" s="39"/>
      <c r="J46" s="54">
        <v>1.1581706265638032</v>
      </c>
      <c r="K46" s="55"/>
      <c r="L46" s="54">
        <v>1.1839169356583612</v>
      </c>
      <c r="M46" s="56"/>
      <c r="N46" s="54">
        <f>(N38+N37-N16)/N37</f>
        <v>1.39914655171226</v>
      </c>
    </row>
    <row r="47" spans="3:4" ht="13.5" thickTop="1">
      <c r="C47" s="57"/>
      <c r="D47" s="57"/>
    </row>
    <row r="48" spans="3:4" ht="12.75">
      <c r="C48" s="57"/>
      <c r="D48" s="57"/>
    </row>
  </sheetData>
  <printOptions/>
  <pageMargins left="0.7874015748031497" right="0.5118110236220472" top="0.7480314960629921" bottom="0.5118110236220472" header="0.5118110236220472" footer="0.5118110236220472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37"/>
  <sheetViews>
    <sheetView workbookViewId="0" topLeftCell="A24">
      <selection activeCell="I20" sqref="I20"/>
    </sheetView>
  </sheetViews>
  <sheetFormatPr defaultColWidth="9.140625" defaultRowHeight="12.75"/>
  <cols>
    <col min="1" max="1" width="1.7109375" style="1" customWidth="1"/>
    <col min="2" max="2" width="4.57421875" style="1" customWidth="1"/>
    <col min="3" max="3" width="3.7109375" style="1" customWidth="1"/>
    <col min="4" max="4" width="9.140625" style="1" customWidth="1"/>
    <col min="5" max="6" width="9.8515625" style="1" customWidth="1"/>
    <col min="7" max="7" width="1.7109375" style="1" customWidth="1"/>
    <col min="8" max="9" width="15.7109375" style="1" customWidth="1"/>
    <col min="10" max="10" width="2.57421875" style="1" customWidth="1"/>
    <col min="11" max="12" width="15.7109375" style="1" customWidth="1"/>
    <col min="13" max="13" width="2.140625" style="1" customWidth="1"/>
    <col min="14" max="16384" width="9.140625" style="1" customWidth="1"/>
  </cols>
  <sheetData>
    <row r="2" spans="2:12" ht="18">
      <c r="B2" s="2" t="s">
        <v>33</v>
      </c>
      <c r="C2" s="3"/>
      <c r="D2" s="4"/>
      <c r="E2" s="4"/>
      <c r="F2" s="4"/>
      <c r="G2" s="4"/>
      <c r="H2" s="4"/>
      <c r="I2" s="4"/>
      <c r="J2" s="4"/>
      <c r="K2" s="4"/>
      <c r="L2" s="4"/>
    </row>
    <row r="3" spans="2:12" ht="11.2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15">
      <c r="B4" s="5" t="s">
        <v>0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ht="15">
      <c r="B5" s="5" t="s">
        <v>1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ht="14.25">
      <c r="B6" s="6" t="s">
        <v>2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9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15.75" customHeight="1">
      <c r="B9" s="7"/>
      <c r="C9" s="4"/>
      <c r="D9" s="4"/>
      <c r="E9" s="4"/>
      <c r="F9" s="4"/>
      <c r="G9" s="4"/>
      <c r="H9" s="75" t="s">
        <v>3</v>
      </c>
      <c r="I9" s="75"/>
      <c r="J9" s="4"/>
      <c r="K9" s="76" t="s">
        <v>4</v>
      </c>
      <c r="L9" s="76"/>
    </row>
    <row r="10" spans="2:12" ht="15.75" customHeight="1">
      <c r="B10" s="4"/>
      <c r="C10" s="4"/>
      <c r="D10" s="4"/>
      <c r="E10" s="4"/>
      <c r="F10" s="4"/>
      <c r="G10" s="4"/>
      <c r="H10" s="8" t="s">
        <v>5</v>
      </c>
      <c r="I10" s="8" t="s">
        <v>6</v>
      </c>
      <c r="J10" s="9"/>
      <c r="K10" s="9" t="s">
        <v>5</v>
      </c>
      <c r="L10" s="9" t="s">
        <v>6</v>
      </c>
    </row>
    <row r="11" spans="2:12" ht="15.75" customHeight="1">
      <c r="B11" s="4"/>
      <c r="C11" s="4"/>
      <c r="D11" s="4"/>
      <c r="E11" s="4"/>
      <c r="F11" s="4"/>
      <c r="G11" s="4"/>
      <c r="H11" s="8" t="s">
        <v>7</v>
      </c>
      <c r="I11" s="8" t="s">
        <v>8</v>
      </c>
      <c r="J11" s="9"/>
      <c r="K11" s="9" t="s">
        <v>7</v>
      </c>
      <c r="L11" s="9" t="s">
        <v>8</v>
      </c>
    </row>
    <row r="12" spans="2:12" ht="15.75" customHeight="1">
      <c r="B12" s="4"/>
      <c r="C12" s="4"/>
      <c r="D12" s="4"/>
      <c r="E12" s="4"/>
      <c r="F12" s="4"/>
      <c r="G12" s="4"/>
      <c r="H12" s="8" t="s">
        <v>9</v>
      </c>
      <c r="I12" s="8" t="s">
        <v>9</v>
      </c>
      <c r="J12" s="9"/>
      <c r="K12" s="9" t="s">
        <v>10</v>
      </c>
      <c r="L12" s="9" t="s">
        <v>11</v>
      </c>
    </row>
    <row r="13" spans="2:12" ht="15.75" customHeight="1">
      <c r="B13" s="4"/>
      <c r="C13" s="4"/>
      <c r="D13" s="4"/>
      <c r="E13" s="4"/>
      <c r="F13" s="4"/>
      <c r="G13" s="4"/>
      <c r="H13" s="10">
        <v>38077</v>
      </c>
      <c r="I13" s="10">
        <v>37711</v>
      </c>
      <c r="J13" s="9"/>
      <c r="K13" s="11">
        <f>H13</f>
        <v>38077</v>
      </c>
      <c r="L13" s="11">
        <f>I13</f>
        <v>37711</v>
      </c>
    </row>
    <row r="14" spans="2:12" ht="15.75" customHeight="1">
      <c r="B14" s="4"/>
      <c r="C14" s="4"/>
      <c r="D14" s="4"/>
      <c r="E14" s="4"/>
      <c r="F14" s="4"/>
      <c r="G14" s="4"/>
      <c r="H14" s="8" t="s">
        <v>12</v>
      </c>
      <c r="I14" s="8" t="s">
        <v>12</v>
      </c>
      <c r="J14" s="4"/>
      <c r="K14" s="9" t="s">
        <v>12</v>
      </c>
      <c r="L14" s="9" t="s">
        <v>12</v>
      </c>
    </row>
    <row r="15" spans="2:12" ht="12.75">
      <c r="B15" s="4"/>
      <c r="C15" s="4"/>
      <c r="D15" s="4"/>
      <c r="E15" s="4"/>
      <c r="F15" s="4"/>
      <c r="G15" s="4"/>
      <c r="H15" s="9"/>
      <c r="I15" s="9"/>
      <c r="J15" s="4"/>
      <c r="K15" s="9"/>
      <c r="L15" s="9"/>
    </row>
    <row r="16" spans="2:12" ht="27.75" customHeight="1">
      <c r="B16" s="12" t="s">
        <v>13</v>
      </c>
      <c r="C16" s="13" t="s">
        <v>14</v>
      </c>
      <c r="D16" s="13"/>
      <c r="E16" s="13"/>
      <c r="F16" s="13"/>
      <c r="G16" s="13"/>
      <c r="H16" s="14">
        <v>2282.975906262</v>
      </c>
      <c r="I16" s="15">
        <v>3042.45</v>
      </c>
      <c r="J16" s="14"/>
      <c r="K16" s="14">
        <v>2282.975906262</v>
      </c>
      <c r="L16" s="15">
        <v>3042.45</v>
      </c>
    </row>
    <row r="17" spans="2:12" ht="27.75" customHeight="1">
      <c r="B17" s="16"/>
      <c r="C17" s="13" t="s">
        <v>15</v>
      </c>
      <c r="D17" s="13"/>
      <c r="E17" s="13"/>
      <c r="F17" s="13"/>
      <c r="G17" s="13"/>
      <c r="H17" s="14">
        <v>-2612.132480448</v>
      </c>
      <c r="I17" s="14">
        <v>-3562.92</v>
      </c>
      <c r="J17" s="14"/>
      <c r="K17" s="14">
        <v>-2612.132480448</v>
      </c>
      <c r="L17" s="15">
        <v>-3562.92</v>
      </c>
    </row>
    <row r="18" spans="2:12" ht="27.75" customHeight="1">
      <c r="B18" s="16"/>
      <c r="C18" s="13" t="s">
        <v>16</v>
      </c>
      <c r="D18" s="13"/>
      <c r="E18" s="13"/>
      <c r="F18" s="13"/>
      <c r="G18" s="13"/>
      <c r="H18" s="17">
        <v>7.966111805999999</v>
      </c>
      <c r="I18" s="18">
        <v>13.29</v>
      </c>
      <c r="J18" s="14"/>
      <c r="K18" s="14">
        <v>7.966111805999999</v>
      </c>
      <c r="L18" s="18">
        <v>13.29</v>
      </c>
    </row>
    <row r="19" spans="2:12" ht="27.75" customHeight="1">
      <c r="B19" s="16"/>
      <c r="C19" s="13" t="s">
        <v>17</v>
      </c>
      <c r="D19" s="13"/>
      <c r="E19" s="13"/>
      <c r="F19" s="13"/>
      <c r="G19" s="13"/>
      <c r="H19" s="14">
        <v>-321.19046237999993</v>
      </c>
      <c r="I19" s="14">
        <v>-507.18</v>
      </c>
      <c r="J19" s="14"/>
      <c r="K19" s="14">
        <v>-321.19046237999993</v>
      </c>
      <c r="L19" s="15">
        <v>-507.18</v>
      </c>
    </row>
    <row r="20" spans="2:12" ht="27.75" customHeight="1">
      <c r="B20" s="16"/>
      <c r="C20" s="13" t="s">
        <v>18</v>
      </c>
      <c r="D20" s="13"/>
      <c r="E20" s="13"/>
      <c r="F20" s="13"/>
      <c r="G20" s="13"/>
      <c r="H20" s="14">
        <v>-368.99440000000004</v>
      </c>
      <c r="I20" s="14">
        <v>-553.48</v>
      </c>
      <c r="J20" s="14"/>
      <c r="K20" s="14">
        <v>-1698.98709</v>
      </c>
      <c r="L20" s="15">
        <v>-553.48</v>
      </c>
    </row>
    <row r="21" spans="2:12" ht="27.75" customHeight="1">
      <c r="B21" s="16"/>
      <c r="C21" s="13" t="s">
        <v>19</v>
      </c>
      <c r="D21" s="13"/>
      <c r="E21" s="13"/>
      <c r="F21" s="13"/>
      <c r="G21" s="13"/>
      <c r="H21" s="17">
        <v>0</v>
      </c>
      <c r="I21" s="17">
        <v>0</v>
      </c>
      <c r="J21" s="14"/>
      <c r="K21" s="17">
        <v>0</v>
      </c>
      <c r="L21" s="18">
        <v>0</v>
      </c>
    </row>
    <row r="22" spans="2:12" ht="27.75" customHeight="1">
      <c r="B22" s="12" t="s">
        <v>20</v>
      </c>
      <c r="C22" s="13" t="s">
        <v>21</v>
      </c>
      <c r="D22" s="13"/>
      <c r="E22" s="13"/>
      <c r="F22" s="13"/>
      <c r="G22" s="13"/>
      <c r="H22" s="14">
        <v>-690.1848623799999</v>
      </c>
      <c r="I22" s="14">
        <v>-1060.66</v>
      </c>
      <c r="J22" s="14"/>
      <c r="K22" s="14">
        <v>-690.1848623799999</v>
      </c>
      <c r="L22" s="15">
        <v>-1060.66</v>
      </c>
    </row>
    <row r="23" spans="2:12" ht="27.75" customHeight="1">
      <c r="B23" s="16"/>
      <c r="C23" s="13" t="s">
        <v>22</v>
      </c>
      <c r="D23" s="13"/>
      <c r="E23" s="13"/>
      <c r="F23" s="13"/>
      <c r="G23" s="13"/>
      <c r="H23" s="17">
        <v>0</v>
      </c>
      <c r="I23" s="17">
        <v>0</v>
      </c>
      <c r="J23" s="14"/>
      <c r="K23" s="17">
        <v>0</v>
      </c>
      <c r="L23" s="18">
        <v>0</v>
      </c>
    </row>
    <row r="24" spans="2:12" ht="27.75" customHeight="1">
      <c r="B24" s="12" t="s">
        <v>23</v>
      </c>
      <c r="C24" s="13" t="s">
        <v>24</v>
      </c>
      <c r="D24" s="13"/>
      <c r="E24" s="13"/>
      <c r="F24" s="13"/>
      <c r="G24" s="13"/>
      <c r="H24" s="14">
        <v>-690.1848623799999</v>
      </c>
      <c r="I24" s="14">
        <v>-1060.66</v>
      </c>
      <c r="J24" s="14"/>
      <c r="K24" s="14">
        <v>-690.1848623799999</v>
      </c>
      <c r="L24" s="15">
        <v>-1060.66</v>
      </c>
    </row>
    <row r="25" spans="2:12" ht="27.75" customHeight="1">
      <c r="B25" s="16"/>
      <c r="C25" s="13" t="s">
        <v>25</v>
      </c>
      <c r="D25" s="13"/>
      <c r="E25" s="13"/>
      <c r="F25" s="13"/>
      <c r="G25" s="13"/>
      <c r="H25" s="14">
        <v>0</v>
      </c>
      <c r="I25" s="14">
        <v>0</v>
      </c>
      <c r="J25" s="14"/>
      <c r="K25" s="14">
        <v>0</v>
      </c>
      <c r="L25" s="18">
        <v>0</v>
      </c>
    </row>
    <row r="26" spans="2:12" ht="27.75" customHeight="1" thickBot="1">
      <c r="B26" s="12" t="s">
        <v>26</v>
      </c>
      <c r="C26" s="13" t="s">
        <v>27</v>
      </c>
      <c r="D26" s="13"/>
      <c r="E26" s="13"/>
      <c r="F26" s="13"/>
      <c r="G26" s="13"/>
      <c r="H26" s="19">
        <v>-690.1848623799999</v>
      </c>
      <c r="I26" s="19">
        <v>-1060.66</v>
      </c>
      <c r="J26" s="14"/>
      <c r="K26" s="19">
        <v>-690.1848623799999</v>
      </c>
      <c r="L26" s="20">
        <v>-1060.66</v>
      </c>
    </row>
    <row r="27" spans="2:12" ht="24.75" customHeight="1">
      <c r="B27" s="16"/>
      <c r="C27" s="13"/>
      <c r="D27" s="13"/>
      <c r="E27" s="13"/>
      <c r="F27" s="13"/>
      <c r="G27" s="13"/>
      <c r="H27" s="15"/>
      <c r="I27" s="21"/>
      <c r="J27" s="22"/>
      <c r="K27" s="15"/>
      <c r="L27" s="21"/>
    </row>
    <row r="28" spans="2:12" ht="19.5" customHeight="1">
      <c r="B28" s="12" t="s">
        <v>28</v>
      </c>
      <c r="C28" s="13" t="s">
        <v>29</v>
      </c>
      <c r="D28" s="13"/>
      <c r="E28" s="13"/>
      <c r="F28" s="13"/>
      <c r="G28" s="13"/>
      <c r="H28" s="15"/>
      <c r="I28" s="22"/>
      <c r="J28" s="22"/>
      <c r="K28" s="15"/>
      <c r="L28" s="22"/>
    </row>
    <row r="29" spans="2:12" ht="19.5" customHeight="1">
      <c r="B29" s="13"/>
      <c r="C29" s="16" t="s">
        <v>30</v>
      </c>
      <c r="D29" s="13" t="s">
        <v>31</v>
      </c>
      <c r="E29" s="13"/>
      <c r="F29" s="13"/>
      <c r="G29" s="13"/>
      <c r="H29" s="14">
        <v>-3.5977109173269386</v>
      </c>
      <c r="I29" s="14">
        <v>-5.528878231859884</v>
      </c>
      <c r="J29" s="14"/>
      <c r="K29" s="14">
        <v>-3.5977109173269386</v>
      </c>
      <c r="L29" s="14">
        <v>-5.528878231859884</v>
      </c>
    </row>
    <row r="30" spans="2:12" ht="19.5" customHeight="1">
      <c r="B30" s="13"/>
      <c r="C30" s="16" t="s">
        <v>30</v>
      </c>
      <c r="D30" s="13" t="s">
        <v>32</v>
      </c>
      <c r="E30" s="13"/>
      <c r="F30" s="13"/>
      <c r="G30" s="13"/>
      <c r="H30" s="14">
        <v>-3.5977109173269386</v>
      </c>
      <c r="I30" s="14">
        <v>-4.927641496868319</v>
      </c>
      <c r="J30" s="14"/>
      <c r="K30" s="14">
        <v>-3.5977109173269386</v>
      </c>
      <c r="L30" s="14">
        <v>-4.927641496868319</v>
      </c>
    </row>
    <row r="31" spans="2:12" ht="14.25">
      <c r="B31" s="13"/>
      <c r="C31" s="9"/>
      <c r="D31" s="4"/>
      <c r="E31" s="4"/>
      <c r="F31" s="4"/>
      <c r="G31" s="4"/>
      <c r="H31" s="23"/>
      <c r="I31" s="24"/>
      <c r="J31" s="25"/>
      <c r="K31" s="23"/>
      <c r="L31" s="24"/>
    </row>
    <row r="32" spans="2:12" ht="14.25">
      <c r="B32" s="13"/>
      <c r="C32" s="4"/>
      <c r="D32" s="4"/>
      <c r="E32" s="4"/>
      <c r="F32" s="4"/>
      <c r="G32" s="4"/>
      <c r="H32" s="26"/>
      <c r="I32" s="27"/>
      <c r="J32" s="28"/>
      <c r="K32" s="26"/>
      <c r="L32" s="29"/>
    </row>
    <row r="33" spans="2:12" ht="12.75">
      <c r="B33" s="30"/>
      <c r="C33" s="4"/>
      <c r="D33" s="4"/>
      <c r="E33" s="4"/>
      <c r="F33" s="4"/>
      <c r="G33" s="4"/>
      <c r="H33" s="28"/>
      <c r="I33" s="27"/>
      <c r="J33" s="28"/>
      <c r="K33" s="28"/>
      <c r="L33" s="4"/>
    </row>
    <row r="34" spans="2:12" ht="12.75">
      <c r="B34" s="30"/>
      <c r="C34" s="4"/>
      <c r="D34" s="4"/>
      <c r="E34" s="4"/>
      <c r="F34" s="4"/>
      <c r="G34" s="4"/>
      <c r="H34" s="28"/>
      <c r="I34" s="31">
        <f>I17+I20+I29</f>
        <v>-4121.92887823186</v>
      </c>
      <c r="J34" s="28"/>
      <c r="K34" s="28"/>
      <c r="L34" s="4"/>
    </row>
    <row r="35" spans="2:12" ht="12.75">
      <c r="B35" s="30"/>
      <c r="C35" s="4"/>
      <c r="D35" s="4"/>
      <c r="E35" s="4"/>
      <c r="F35" s="4"/>
      <c r="G35" s="4"/>
      <c r="H35" s="28"/>
      <c r="I35" s="27"/>
      <c r="J35" s="28"/>
      <c r="K35" s="28"/>
      <c r="L35" s="4"/>
    </row>
    <row r="36" spans="2:12" ht="12.75">
      <c r="B36" s="30"/>
      <c r="C36" s="4"/>
      <c r="D36" s="4"/>
      <c r="E36" s="4"/>
      <c r="F36" s="4"/>
      <c r="G36" s="4"/>
      <c r="H36" s="26"/>
      <c r="I36" s="32"/>
      <c r="J36" s="28"/>
      <c r="K36" s="26"/>
      <c r="L36" s="29"/>
    </row>
    <row r="37" spans="2:12" ht="12.75">
      <c r="B37" s="4"/>
      <c r="C37" s="4"/>
      <c r="D37" s="4"/>
      <c r="E37" s="4"/>
      <c r="F37" s="4"/>
      <c r="G37" s="4"/>
      <c r="H37" s="28"/>
      <c r="I37" s="27"/>
      <c r="J37" s="28"/>
      <c r="K37" s="28"/>
      <c r="L37" s="4"/>
    </row>
  </sheetData>
  <mergeCells count="2">
    <mergeCell ref="H9:I9"/>
    <mergeCell ref="K9:L9"/>
  </mergeCells>
  <printOptions/>
  <pageMargins left="0.75" right="0" top="1" bottom="0.75" header="0.5" footer="0.5"/>
  <pageSetup horizontalDpi="300" verticalDpi="300" orientation="portrait" scale="85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B&amp;O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Alice.ee</dc:creator>
  <cp:keywords/>
  <dc:description/>
  <cp:lastModifiedBy>PK Tan</cp:lastModifiedBy>
  <dcterms:created xsi:type="dcterms:W3CDTF">2004-05-27T16:24:53Z</dcterms:created>
  <dcterms:modified xsi:type="dcterms:W3CDTF">2004-05-27T16:42:41Z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