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3"/>
  </bookViews>
  <sheets>
    <sheet name="Equi" sheetId="1" r:id="rId1"/>
    <sheet name="P&amp;L" sheetId="2" r:id="rId2"/>
    <sheet name="BS" sheetId="3" r:id="rId3"/>
    <sheet name="CF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<sst xmlns="http://schemas.openxmlformats.org/spreadsheetml/2006/main" count="254" uniqueCount="207">
  <si>
    <t>Artwright Holdings Berhad (274909-A)</t>
  </si>
  <si>
    <t>And its Subsidiary Companies</t>
  </si>
  <si>
    <t>CONSOLIDATED BALANCE SHEET</t>
  </si>
  <si>
    <t>(Unaudited)</t>
  </si>
  <si>
    <t>(Audited)</t>
  </si>
  <si>
    <t>As At Current</t>
  </si>
  <si>
    <t>As At Preceding</t>
  </si>
  <si>
    <t>Financial Year End</t>
  </si>
  <si>
    <t xml:space="preserve"> </t>
  </si>
  <si>
    <t>PROPERTY, PLANT AND EQUIPMENT</t>
  </si>
  <si>
    <t>INVESTMENT IN ASSOCIATED COMPANIES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</si>
  <si>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</si>
  <si>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</si>
  <si>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</si>
  <si>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</si>
  <si>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</si>
  <si>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</si>
  <si>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 receivables, deposits &amp; prepayments</t>
  </si>
  <si>
    <t>Fixed Deposits</t>
  </si>
  <si>
    <t>Cash and bank balances</t>
  </si>
  <si>
    <t>Others</t>
  </si>
  <si>
    <t>CURRENT LIABILITIES</t>
  </si>
  <si>
    <t>Trade payables</t>
  </si>
  <si>
    <t>Other payables &amp; accrued expenses</t>
  </si>
  <si>
    <t>Amount owing to directors</t>
  </si>
  <si>
    <t>Hire-Purchase and lease obligations</t>
  </si>
  <si>
    <t>-Current portion</t>
  </si>
  <si>
    <t>Short term Bank borrowings</t>
  </si>
  <si>
    <t>Tax liabilities</t>
  </si>
  <si>
    <t>NET CURRENT ASSETS /  (LIABILITIES)</t>
  </si>
  <si>
    <t>NET ASSETS/(LIABILITIES)</t>
  </si>
  <si>
    <t>SHAREHOLDERS' FUNDS</t>
  </si>
  <si>
    <t>Share capital</t>
  </si>
  <si>
    <t>Reserves:-</t>
  </si>
  <si>
    <t>Share premium</t>
  </si>
  <si>
    <t>Revaluation Reserve</t>
  </si>
  <si>
    <t>Capital Reserve</t>
  </si>
  <si>
    <t>Statutory Reserve</t>
  </si>
  <si>
    <t>Accumulated Losses</t>
  </si>
  <si>
    <t>Minority interests</t>
  </si>
  <si>
    <t>Long Term Borrowings</t>
  </si>
  <si>
    <t xml:space="preserve">Long-term loans </t>
  </si>
  <si>
    <t>Other Long Term Liabilities</t>
  </si>
  <si>
    <t>Hire-purchase and lease obligations</t>
  </si>
  <si>
    <t>DEFERRED TAXATION</t>
  </si>
  <si>
    <t>control total</t>
  </si>
  <si>
    <t>NET TANGIBLE ASSETS PER SHARE (RM)</t>
  </si>
  <si>
    <t>The figures have not been audited.</t>
  </si>
  <si>
    <t>CONSOLIDATED INCOME STATEMENT</t>
  </si>
  <si>
    <t>INDIVIDUAL PERIOD</t>
  </si>
  <si>
    <t>CUMULATIVE PERIOD</t>
  </si>
  <si>
    <t>CURRENT YR</t>
  </si>
  <si>
    <t>PRECEDING YR</t>
  </si>
  <si>
    <t>QUARTER</t>
  </si>
  <si>
    <t>CORRESPOND.</t>
  </si>
  <si>
    <t>TO DATE</t>
  </si>
  <si>
    <t>PERIOD</t>
  </si>
  <si>
    <t>RM'000</t>
  </si>
  <si>
    <t>1(a)</t>
  </si>
  <si>
    <t xml:space="preserve">  Revenue</t>
  </si>
  <si>
    <t xml:space="preserve">  (b)</t>
  </si>
  <si>
    <t xml:space="preserve">  Investment income</t>
  </si>
  <si>
    <t xml:space="preserve">  (c)</t>
  </si>
  <si>
    <t xml:space="preserve">  Other income </t>
  </si>
  <si>
    <t>2 (a)</t>
  </si>
  <si>
    <t xml:space="preserve">  Profit/(loss) before</t>
  </si>
  <si>
    <t xml:space="preserve">  finance cost, depreciation</t>
  </si>
  <si>
    <t xml:space="preserve">  and amortisation, exceptional items,</t>
  </si>
  <si>
    <t xml:space="preserve">  income tax, minority interests and</t>
  </si>
  <si>
    <t xml:space="preserve">  extraordinary items</t>
  </si>
  <si>
    <t xml:space="preserve">  Finance cost</t>
  </si>
  <si>
    <t xml:space="preserve">  Depreciation and amortisation</t>
  </si>
  <si>
    <t xml:space="preserve">  (d)</t>
  </si>
  <si>
    <t xml:space="preserve">  Exceptional items</t>
  </si>
  <si>
    <t xml:space="preserve">  (e)</t>
  </si>
  <si>
    <t>Profit/(loss) before income tax,</t>
  </si>
  <si>
    <t xml:space="preserve">  </t>
  </si>
  <si>
    <t xml:space="preserve">  (f)</t>
  </si>
  <si>
    <t>associated companies</t>
  </si>
  <si>
    <t xml:space="preserve">  (g)</t>
  </si>
  <si>
    <t>(h)</t>
  </si>
  <si>
    <t>Income tax</t>
  </si>
  <si>
    <t>(i) i</t>
  </si>
  <si>
    <t xml:space="preserve">  Profit/(loss) after income tax</t>
  </si>
  <si>
    <t xml:space="preserve">  before deducting minority interest.</t>
  </si>
  <si>
    <t xml:space="preserve">   ii</t>
  </si>
  <si>
    <t>Less Minority interests</t>
  </si>
  <si>
    <t>(j)</t>
  </si>
  <si>
    <t xml:space="preserve">Pre-acquisition profit/(loss), if </t>
  </si>
  <si>
    <t>applicable</t>
  </si>
  <si>
    <t>(k)</t>
  </si>
  <si>
    <t>Net profit/(loss) from ordinary activities</t>
  </si>
  <si>
    <t xml:space="preserve"> attributable to member of the company</t>
  </si>
  <si>
    <t>(l)(i)</t>
  </si>
  <si>
    <t xml:space="preserve">  Extraordinary items</t>
  </si>
  <si>
    <t xml:space="preserve">    ii</t>
  </si>
  <si>
    <t xml:space="preserve">  Less minority interests</t>
  </si>
  <si>
    <t xml:space="preserve">   iii</t>
  </si>
  <si>
    <t xml:space="preserve">  Extraordinary items attributable to</t>
  </si>
  <si>
    <t xml:space="preserve">  members of the company</t>
  </si>
  <si>
    <t>(m)</t>
  </si>
  <si>
    <t xml:space="preserve">  Net profit/(loss) attributable to</t>
  </si>
  <si>
    <t>3 (a)</t>
  </si>
  <si>
    <t xml:space="preserve">  Earnings per share based on 2(m)</t>
  </si>
  <si>
    <t xml:space="preserve">  above after deducting any provision</t>
  </si>
  <si>
    <t xml:space="preserve">  for preference dividends, if any :</t>
  </si>
  <si>
    <t xml:space="preserve">     i</t>
  </si>
  <si>
    <t xml:space="preserve">  Basic (based on ordinary shares - sen)</t>
  </si>
  <si>
    <t xml:space="preserve">  Fully diluted (based on ordinary</t>
  </si>
  <si>
    <t xml:space="preserve">  shares-sen)</t>
  </si>
  <si>
    <t xml:space="preserve">Note : </t>
  </si>
  <si>
    <t>1,908,994 shares issued on 6 March 2002</t>
  </si>
  <si>
    <t>1,357,260 shares issued on 13 June 2002</t>
  </si>
  <si>
    <t xml:space="preserve">Share of profits &amp; losses of </t>
  </si>
  <si>
    <t xml:space="preserve"> Profit/(loss) before income tax,</t>
  </si>
  <si>
    <t xml:space="preserve"> minority interest &amp; extraordinary items</t>
  </si>
  <si>
    <t>Amount owing to associated company</t>
  </si>
  <si>
    <t>Interest on ICULS</t>
  </si>
  <si>
    <t>ICULS</t>
  </si>
  <si>
    <t>RM</t>
  </si>
  <si>
    <t>CASH FLOWS FROM OPERATING ACTIVITIES</t>
  </si>
  <si>
    <t>Profit / (Loss) before tax</t>
  </si>
  <si>
    <t>Adjustment for:</t>
  </si>
  <si>
    <t>Bad debts written off</t>
  </si>
  <si>
    <t>Finance costs</t>
  </si>
  <si>
    <t>Inventories written off</t>
  </si>
  <si>
    <t>Allowance for inventory obsolescence</t>
  </si>
  <si>
    <t>Depreciation of property, plant &amp; equipment</t>
  </si>
  <si>
    <t>Allowance for doubtful debts</t>
  </si>
  <si>
    <t>Property, plant &amp; equipment written off</t>
  </si>
  <si>
    <t>Amortisation of intangible assets</t>
  </si>
  <si>
    <t>Amortisation of goodwill</t>
  </si>
  <si>
    <t>Intangible assets written off</t>
  </si>
  <si>
    <t>Share of loss of associated company</t>
  </si>
  <si>
    <t xml:space="preserve">Allowance for diminution in value </t>
  </si>
  <si>
    <t xml:space="preserve">   in other investments</t>
  </si>
  <si>
    <t>Interest income</t>
  </si>
  <si>
    <t>Accured charges on late payment</t>
  </si>
  <si>
    <t xml:space="preserve">   of EPF no longer required</t>
  </si>
  <si>
    <t>Waiver of finance cost</t>
  </si>
  <si>
    <t>(Gain) / Loss on disposal of property, plant &amp; equipment</t>
  </si>
  <si>
    <t>Operating Profit / (Loss) Before working capital changes</t>
  </si>
  <si>
    <t>(Increase) / Decrease in :</t>
  </si>
  <si>
    <t>Other receivables</t>
  </si>
  <si>
    <t>Increase / (Decrease) in :</t>
  </si>
  <si>
    <t>Other payables and accrued expenses</t>
  </si>
  <si>
    <t>Cash generated from / (used in) operations</t>
  </si>
  <si>
    <t>Additions to intangible assets</t>
  </si>
  <si>
    <t>Income tax paid</t>
  </si>
  <si>
    <t>Income tax refund</t>
  </si>
  <si>
    <t>Payment of restructuring expenses</t>
  </si>
  <si>
    <t>Net cash from / (used in ) operating activities</t>
  </si>
  <si>
    <t>CASH FLOWS FROM INVESTING ACTIVITIES</t>
  </si>
  <si>
    <t>Proceeds from disposal of property, plant &amp; equipment</t>
  </si>
  <si>
    <t>Purchase of property, plant &amp; equipment</t>
  </si>
  <si>
    <t>Net cash from / (used in ) investing activities</t>
  </si>
  <si>
    <t>CASH FLOWS FROM FINANCING ACTIVITIES</t>
  </si>
  <si>
    <t>Fund / (Repayment) of long term loans</t>
  </si>
  <si>
    <t>Finance costs paid</t>
  </si>
  <si>
    <t>Proceeds / (Repayment) of bank borrowings</t>
  </si>
  <si>
    <t>Repayment of hire purchase payables</t>
  </si>
  <si>
    <t>Repayment of lease payables</t>
  </si>
  <si>
    <t>Net cash from / (used in ) financing activities</t>
  </si>
  <si>
    <t xml:space="preserve">NET INCREASE / (DECREASE) IN </t>
  </si>
  <si>
    <t xml:space="preserve">   CASH &amp; CASH EQUIVALENTS</t>
  </si>
  <si>
    <t>CASH &amp; CASH EQUIVALENTS AT</t>
  </si>
  <si>
    <t xml:space="preserve">   30 SEPTEMBER 2002</t>
  </si>
  <si>
    <t>Audited</t>
  </si>
  <si>
    <t>CASH FLOW STATEMENT FOR THE QUARTER</t>
  </si>
  <si>
    <t>minority interests and extraordinary items</t>
  </si>
  <si>
    <t>CONSOLIDATED STATEMENTS OF CHANGES IN EQUITY</t>
  </si>
  <si>
    <t xml:space="preserve">Irredeemable </t>
  </si>
  <si>
    <t>Non-</t>
  </si>
  <si>
    <t xml:space="preserve">Convertible </t>
  </si>
  <si>
    <t>distributable</t>
  </si>
  <si>
    <t xml:space="preserve">Unsecured </t>
  </si>
  <si>
    <t>Reserve</t>
  </si>
  <si>
    <t xml:space="preserve">Issue </t>
  </si>
  <si>
    <t>Loan Stocks</t>
  </si>
  <si>
    <t>Share</t>
  </si>
  <si>
    <t>Accumulated</t>
  </si>
  <si>
    <t>Capital</t>
  </si>
  <si>
    <t>(ICULS)</t>
  </si>
  <si>
    <t>Premium</t>
  </si>
  <si>
    <t>Loss</t>
  </si>
  <si>
    <t>Total</t>
  </si>
  <si>
    <t>Net profit for the period</t>
  </si>
  <si>
    <t>Quarterly report on consolidated results for the financial quarter ended 31 December 2002</t>
  </si>
  <si>
    <t>31/12/2002</t>
  </si>
  <si>
    <t>31/12/2001</t>
  </si>
  <si>
    <t>2nd Quarter</t>
  </si>
  <si>
    <t>31.12.2002</t>
  </si>
  <si>
    <t>30.6.2002</t>
  </si>
  <si>
    <t>(RM '000)</t>
  </si>
  <si>
    <t>ENDED 31 DECEMBER 2002</t>
  </si>
  <si>
    <t xml:space="preserve">   31 DECEMBER 2002</t>
  </si>
  <si>
    <t>FOR THE PERIOD ENDED 31 DECEMBER 2002</t>
  </si>
  <si>
    <t>Balance as of July1, 2001</t>
  </si>
  <si>
    <t>Issue of shares :</t>
  </si>
  <si>
    <t xml:space="preserve">     Debt to equity conversion</t>
  </si>
  <si>
    <t xml:space="preserve">     Conversion of ICULS</t>
  </si>
  <si>
    <t>Share issue expenses</t>
  </si>
  <si>
    <t>Issue of ICULS</t>
  </si>
  <si>
    <t>Balance as of June 30, 2002</t>
  </si>
  <si>
    <t>Balance as of December 31, 2002</t>
  </si>
  <si>
    <t>Proposed Bonus Issue expenses</t>
  </si>
  <si>
    <t>Proposed Bonus Issue Expenses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</si>
</sst>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0_);_(* \(#,##0.00\);_(* &quot;-&quot;_);_(@_)"/>
    <numFmt numFmtId="179" formatCode="_(* #,##0_);_(* \(#,##0\);_(* &quot;-&quot;??_);_(@_)"/>
  </numFmts>
  <fonts count="1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0"/>
    </font>
    <font>
      <sz val="12"/>
      <name val="Times New Roman"/>
      <family val="1"/>
    </font>
    <font>
      <sz val="14"/>
      <name val="Arial"/>
      <family val="0"/>
    </font>
    <font>
      <sz val="11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41" fontId="1" fillId="0" borderId="3" xfId="0" applyNumberFormat="1" applyFont="1" applyFill="1" applyBorder="1" applyAlignment="1">
      <alignment horizontal="centerContinuous"/>
    </xf>
    <xf numFmtId="41" fontId="1" fillId="0" borderId="4" xfId="0" applyNumberFormat="1" applyFont="1" applyFill="1" applyBorder="1" applyAlignment="1">
      <alignment horizontal="centerContinuous"/>
    </xf>
    <xf numFmtId="41" fontId="1" fillId="0" borderId="5" xfId="0" applyNumberFormat="1" applyFont="1" applyFill="1" applyBorder="1" applyAlignment="1">
      <alignment horizontal="center"/>
    </xf>
    <xf numFmtId="41" fontId="1" fillId="0" borderId="6" xfId="0" applyNumberFormat="1" applyFont="1" applyFill="1" applyBorder="1" applyAlignment="1">
      <alignment horizontal="centerContinuous"/>
    </xf>
    <xf numFmtId="41" fontId="3" fillId="0" borderId="7" xfId="0" applyNumberFormat="1" applyFont="1" applyFill="1" applyBorder="1" applyAlignment="1" quotePrefix="1">
      <alignment horizontal="center"/>
    </xf>
    <xf numFmtId="41" fontId="3" fillId="0" borderId="2" xfId="0" applyNumberFormat="1" applyFont="1" applyFill="1" applyBorder="1" applyAlignment="1" quotePrefix="1">
      <alignment horizontal="center"/>
    </xf>
    <xf numFmtId="41" fontId="3" fillId="0" borderId="5" xfId="0" applyNumberFormat="1" applyFont="1" applyFill="1" applyBorder="1" applyAlignment="1" quotePrefix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41" fontId="3" fillId="0" borderId="9" xfId="0" applyNumberFormat="1" applyFont="1" applyFill="1" applyBorder="1" applyAlignment="1">
      <alignment horizontal="center"/>
    </xf>
    <xf numFmtId="14" fontId="1" fillId="0" borderId="5" xfId="0" applyNumberFormat="1" applyFont="1" applyFill="1" applyBorder="1" applyAlignment="1" quotePrefix="1">
      <alignment horizontal="center"/>
    </xf>
    <xf numFmtId="41" fontId="1" fillId="0" borderId="9" xfId="0" applyNumberFormat="1" applyFont="1" applyFill="1" applyBorder="1" applyAlignment="1">
      <alignment horizontal="center"/>
    </xf>
    <xf numFmtId="41" fontId="3" fillId="0" borderId="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41" fontId="1" fillId="0" borderId="12" xfId="0" applyNumberFormat="1" applyFont="1" applyFill="1" applyBorder="1" applyAlignment="1">
      <alignment horizontal="center"/>
    </xf>
    <xf numFmtId="41" fontId="1" fillId="0" borderId="11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>
      <alignment horizontal="center"/>
    </xf>
    <xf numFmtId="41" fontId="1" fillId="0" borderId="5" xfId="0" applyNumberFormat="1" applyFont="1" applyFill="1" applyBorder="1" applyAlignment="1" quotePrefix="1">
      <alignment horizontal="center"/>
    </xf>
    <xf numFmtId="0" fontId="1" fillId="0" borderId="9" xfId="0" applyFont="1" applyFill="1" applyBorder="1" applyAlignment="1" quotePrefix="1">
      <alignment horizontal="center"/>
    </xf>
    <xf numFmtId="0" fontId="1" fillId="0" borderId="5" xfId="0" applyFont="1" applyFill="1" applyBorder="1" applyAlignment="1" quotePrefix="1">
      <alignment horizontal="left"/>
    </xf>
    <xf numFmtId="41" fontId="1" fillId="0" borderId="9" xfId="16" applyNumberFormat="1" applyFont="1" applyFill="1" applyBorder="1" applyAlignment="1">
      <alignment/>
    </xf>
    <xf numFmtId="41" fontId="1" fillId="0" borderId="5" xfId="16" applyNumberFormat="1" applyFont="1" applyFill="1" applyBorder="1" applyAlignment="1">
      <alignment/>
    </xf>
    <xf numFmtId="41" fontId="1" fillId="0" borderId="13" xfId="16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1" fontId="1" fillId="0" borderId="12" xfId="16" applyNumberFormat="1" applyFont="1" applyFill="1" applyBorder="1" applyAlignment="1">
      <alignment/>
    </xf>
    <xf numFmtId="41" fontId="1" fillId="0" borderId="11" xfId="16" applyNumberFormat="1" applyFont="1" applyFill="1" applyBorder="1" applyAlignment="1">
      <alignment/>
    </xf>
    <xf numFmtId="41" fontId="1" fillId="0" borderId="14" xfId="16" applyNumberFormat="1" applyFont="1" applyFill="1" applyBorder="1" applyAlignment="1">
      <alignment/>
    </xf>
    <xf numFmtId="37" fontId="1" fillId="0" borderId="8" xfId="0" applyNumberFormat="1" applyFont="1" applyBorder="1" applyAlignment="1">
      <alignment/>
    </xf>
    <xf numFmtId="41" fontId="1" fillId="0" borderId="15" xfId="16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1" xfId="0" applyFont="1" applyFill="1" applyBorder="1" applyAlignment="1" quotePrefix="1">
      <alignment horizontal="left"/>
    </xf>
    <xf numFmtId="0" fontId="1" fillId="0" borderId="12" xfId="0" applyFont="1" applyFill="1" applyBorder="1" applyAlignment="1" quotePrefix="1">
      <alignment horizontal="center"/>
    </xf>
    <xf numFmtId="41" fontId="1" fillId="0" borderId="12" xfId="16" applyNumberFormat="1" applyFont="1" applyFill="1" applyBorder="1" applyAlignment="1">
      <alignment horizontal="center"/>
    </xf>
    <xf numFmtId="41" fontId="1" fillId="0" borderId="9" xfId="16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1" fillId="0" borderId="12" xfId="0" applyFont="1" applyFill="1" applyBorder="1" applyAlignment="1" quotePrefix="1">
      <alignment/>
    </xf>
    <xf numFmtId="41" fontId="1" fillId="0" borderId="0" xfId="16" applyNumberFormat="1" applyFont="1" applyFill="1" applyBorder="1" applyAlignment="1">
      <alignment/>
    </xf>
    <xf numFmtId="0" fontId="1" fillId="0" borderId="16" xfId="0" applyFont="1" applyFill="1" applyBorder="1" applyAlignment="1" quotePrefix="1">
      <alignment horizontal="center"/>
    </xf>
    <xf numFmtId="0" fontId="1" fillId="0" borderId="17" xfId="0" applyFont="1" applyFill="1" applyBorder="1" applyAlignment="1">
      <alignment/>
    </xf>
    <xf numFmtId="41" fontId="1" fillId="0" borderId="16" xfId="16" applyNumberFormat="1" applyFont="1" applyFill="1" applyBorder="1" applyAlignment="1">
      <alignment/>
    </xf>
    <xf numFmtId="41" fontId="1" fillId="0" borderId="17" xfId="16" applyNumberFormat="1" applyFont="1" applyFill="1" applyBorder="1" applyAlignment="1">
      <alignment/>
    </xf>
    <xf numFmtId="41" fontId="1" fillId="0" borderId="18" xfId="16" applyNumberFormat="1" applyFont="1" applyFill="1" applyBorder="1" applyAlignment="1">
      <alignment/>
    </xf>
    <xf numFmtId="43" fontId="1" fillId="0" borderId="0" xfId="16" applyFont="1" applyAlignment="1">
      <alignment/>
    </xf>
    <xf numFmtId="39" fontId="1" fillId="0" borderId="11" xfId="16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78" fontId="1" fillId="0" borderId="13" xfId="16" applyNumberFormat="1" applyFont="1" applyFill="1" applyBorder="1" applyAlignment="1">
      <alignment/>
    </xf>
    <xf numFmtId="178" fontId="1" fillId="0" borderId="5" xfId="16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1" fontId="1" fillId="0" borderId="19" xfId="0" applyNumberFormat="1" applyFont="1" applyFill="1" applyBorder="1" applyAlignment="1">
      <alignment/>
    </xf>
    <xf numFmtId="41" fontId="1" fillId="0" borderId="20" xfId="0" applyNumberFormat="1" applyFont="1" applyFill="1" applyBorder="1" applyAlignment="1">
      <alignment/>
    </xf>
    <xf numFmtId="43" fontId="2" fillId="0" borderId="0" xfId="16" applyFont="1" applyAlignment="1">
      <alignment/>
    </xf>
    <xf numFmtId="39" fontId="1" fillId="0" borderId="0" xfId="16" applyNumberFormat="1" applyFont="1" applyAlignment="1">
      <alignment/>
    </xf>
    <xf numFmtId="43" fontId="1" fillId="0" borderId="0" xfId="16" applyFont="1" applyBorder="1" applyAlignment="1">
      <alignment/>
    </xf>
    <xf numFmtId="0" fontId="2" fillId="0" borderId="0" xfId="15" applyFont="1" applyAlignment="1" quotePrefix="1">
      <alignment horizontal="left"/>
      <protection/>
    </xf>
    <xf numFmtId="0" fontId="2" fillId="0" borderId="0" xfId="0" applyFont="1" applyAlignment="1">
      <alignment/>
    </xf>
    <xf numFmtId="43" fontId="1" fillId="0" borderId="0" xfId="16" applyFont="1" applyAlignment="1">
      <alignment/>
    </xf>
    <xf numFmtId="39" fontId="1" fillId="0" borderId="0" xfId="16" applyNumberFormat="1" applyFont="1" applyAlignment="1">
      <alignment horizontal="center"/>
    </xf>
    <xf numFmtId="43" fontId="1" fillId="0" borderId="0" xfId="16" applyFont="1" applyBorder="1" applyAlignment="1">
      <alignment horizontal="center"/>
    </xf>
    <xf numFmtId="43" fontId="2" fillId="0" borderId="0" xfId="16" applyFont="1" applyFill="1" applyBorder="1" applyAlignment="1">
      <alignment/>
    </xf>
    <xf numFmtId="43" fontId="2" fillId="0" borderId="0" xfId="16" applyFont="1" applyFill="1" applyBorder="1" applyAlignment="1">
      <alignment horizontal="center"/>
    </xf>
    <xf numFmtId="39" fontId="1" fillId="0" borderId="0" xfId="16" applyNumberFormat="1" applyFont="1" applyFill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16" applyNumberFormat="1" applyFont="1" applyBorder="1" applyAlignment="1">
      <alignment/>
    </xf>
    <xf numFmtId="43" fontId="2" fillId="0" borderId="0" xfId="16" applyFont="1" applyAlignment="1" quotePrefix="1">
      <alignment horizontal="left"/>
    </xf>
    <xf numFmtId="43" fontId="2" fillId="0" borderId="0" xfId="16" applyFont="1" applyAlignment="1">
      <alignment/>
    </xf>
    <xf numFmtId="38" fontId="1" fillId="0" borderId="0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43" fontId="6" fillId="0" borderId="0" xfId="16" applyFont="1" applyAlignment="1">
      <alignment/>
    </xf>
    <xf numFmtId="38" fontId="1" fillId="0" borderId="21" xfId="0" applyNumberFormat="1" applyFont="1" applyBorder="1" applyAlignment="1">
      <alignment/>
    </xf>
    <xf numFmtId="43" fontId="1" fillId="0" borderId="0" xfId="16" applyFont="1" applyAlignment="1" quotePrefix="1">
      <alignment horizontal="left"/>
    </xf>
    <xf numFmtId="38" fontId="1" fillId="0" borderId="21" xfId="16" applyNumberFormat="1" applyFont="1" applyBorder="1" applyAlignment="1">
      <alignment/>
    </xf>
    <xf numFmtId="38" fontId="1" fillId="0" borderId="0" xfId="16" applyNumberFormat="1" applyFont="1" applyBorder="1" applyAlignment="1">
      <alignment/>
    </xf>
    <xf numFmtId="38" fontId="2" fillId="0" borderId="20" xfId="16" applyNumberFormat="1" applyFont="1" applyBorder="1" applyAlignment="1">
      <alignment/>
    </xf>
    <xf numFmtId="38" fontId="2" fillId="0" borderId="20" xfId="16" applyNumberFormat="1" applyFont="1" applyBorder="1" applyAlignment="1">
      <alignment/>
    </xf>
    <xf numFmtId="43" fontId="2" fillId="0" borderId="0" xfId="16" applyFont="1" applyAlignment="1">
      <alignment horizontal="left"/>
    </xf>
    <xf numFmtId="43" fontId="1" fillId="0" borderId="0" xfId="16" applyFont="1" applyAlignment="1" quotePrefix="1">
      <alignment horizontal="left"/>
    </xf>
    <xf numFmtId="38" fontId="1" fillId="0" borderId="0" xfId="16" applyNumberFormat="1" applyFont="1" applyAlignment="1">
      <alignment/>
    </xf>
    <xf numFmtId="43" fontId="1" fillId="0" borderId="0" xfId="16" applyFont="1" applyAlignment="1">
      <alignment horizontal="left"/>
    </xf>
    <xf numFmtId="38" fontId="1" fillId="0" borderId="19" xfId="0" applyNumberFormat="1" applyFont="1" applyBorder="1" applyAlignment="1">
      <alignment/>
    </xf>
    <xf numFmtId="38" fontId="1" fillId="0" borderId="19" xfId="16" applyNumberFormat="1" applyFont="1" applyBorder="1" applyAlignment="1">
      <alignment/>
    </xf>
    <xf numFmtId="38" fontId="7" fillId="0" borderId="0" xfId="16" applyNumberFormat="1" applyFont="1" applyAlignment="1">
      <alignment/>
    </xf>
    <xf numFmtId="41" fontId="1" fillId="0" borderId="0" xfId="16" applyNumberFormat="1" applyFont="1" applyBorder="1" applyAlignment="1">
      <alignment/>
    </xf>
    <xf numFmtId="14" fontId="1" fillId="0" borderId="9" xfId="0" applyNumberFormat="1" applyFont="1" applyFill="1" applyBorder="1" applyAlignment="1" quotePrefix="1">
      <alignment horizontal="center"/>
    </xf>
    <xf numFmtId="39" fontId="1" fillId="0" borderId="0" xfId="16" applyNumberFormat="1" applyFont="1" applyFill="1" applyBorder="1" applyAlignment="1" quotePrefix="1">
      <alignment horizontal="center"/>
    </xf>
    <xf numFmtId="0" fontId="8" fillId="0" borderId="0" xfId="0" applyFont="1" applyAlignment="1">
      <alignment/>
    </xf>
    <xf numFmtId="179" fontId="0" fillId="0" borderId="0" xfId="16" applyNumberForma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179" fontId="0" fillId="0" borderId="19" xfId="16" applyNumberFormat="1" applyBorder="1" applyAlignment="1">
      <alignment/>
    </xf>
    <xf numFmtId="43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8" fillId="0" borderId="0" xfId="0" applyFont="1" applyAlignment="1" quotePrefix="1">
      <alignment horizontal="left"/>
    </xf>
    <xf numFmtId="179" fontId="0" fillId="0" borderId="21" xfId="16" applyNumberFormat="1" applyBorder="1" applyAlignment="1">
      <alignment/>
    </xf>
    <xf numFmtId="41" fontId="0" fillId="0" borderId="21" xfId="0" applyNumberFormat="1" applyBorder="1" applyAlignment="1">
      <alignment/>
    </xf>
    <xf numFmtId="179" fontId="0" fillId="0" borderId="0" xfId="16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0" xfId="0" applyNumberFormat="1" applyAlignment="1">
      <alignment/>
    </xf>
    <xf numFmtId="179" fontId="0" fillId="0" borderId="22" xfId="16" applyNumberFormat="1" applyBorder="1" applyAlignment="1">
      <alignment/>
    </xf>
    <xf numFmtId="38" fontId="0" fillId="0" borderId="22" xfId="0" applyNumberFormat="1" applyBorder="1" applyAlignment="1">
      <alignment/>
    </xf>
    <xf numFmtId="0" fontId="8" fillId="0" borderId="0" xfId="0" applyFont="1" applyAlignment="1">
      <alignment horizontal="center"/>
    </xf>
    <xf numFmtId="179" fontId="0" fillId="0" borderId="0" xfId="16" applyNumberFormat="1" applyAlignment="1">
      <alignment/>
    </xf>
    <xf numFmtId="41" fontId="1" fillId="0" borderId="0" xfId="0" applyNumberFormat="1" applyFont="1" applyBorder="1" applyAlignment="1">
      <alignment/>
    </xf>
    <xf numFmtId="43" fontId="1" fillId="0" borderId="11" xfId="16" applyNumberFormat="1" applyFont="1" applyFill="1" applyBorder="1" applyAlignment="1">
      <alignment/>
    </xf>
    <xf numFmtId="43" fontId="1" fillId="0" borderId="14" xfId="16" applyNumberFormat="1" applyFont="1" applyFill="1" applyBorder="1" applyAlignment="1">
      <alignment/>
    </xf>
    <xf numFmtId="39" fontId="10" fillId="0" borderId="0" xfId="16" applyNumberFormat="1" applyFont="1" applyFill="1" applyBorder="1" applyAlignment="1">
      <alignment horizontal="center"/>
    </xf>
    <xf numFmtId="39" fontId="10" fillId="0" borderId="0" xfId="16" applyNumberFormat="1" applyFont="1" applyFill="1" applyBorder="1" applyAlignment="1" quotePrefix="1">
      <alignment horizontal="center"/>
    </xf>
    <xf numFmtId="41" fontId="1" fillId="0" borderId="23" xfId="16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 quotePrefix="1">
      <alignment horizontal="center"/>
    </xf>
    <xf numFmtId="41" fontId="1" fillId="0" borderId="23" xfId="0" applyNumberFormat="1" applyFont="1" applyFill="1" applyBorder="1" applyAlignment="1" quotePrefix="1">
      <alignment horizontal="center"/>
    </xf>
    <xf numFmtId="41" fontId="1" fillId="0" borderId="0" xfId="0" applyNumberFormat="1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41" fontId="1" fillId="0" borderId="24" xfId="16" applyNumberFormat="1" applyFont="1" applyFill="1" applyBorder="1" applyAlignment="1">
      <alignment/>
    </xf>
    <xf numFmtId="41" fontId="1" fillId="0" borderId="12" xfId="0" applyNumberFormat="1" applyFont="1" applyFill="1" applyBorder="1" applyAlignment="1" quotePrefix="1">
      <alignment horizontal="center"/>
    </xf>
    <xf numFmtId="41" fontId="1" fillId="0" borderId="9" xfId="0" applyNumberFormat="1" applyFont="1" applyFill="1" applyBorder="1" applyAlignment="1" quotePrefix="1">
      <alignment horizontal="center"/>
    </xf>
    <xf numFmtId="0" fontId="1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43" fontId="3" fillId="0" borderId="0" xfId="16" applyFont="1" applyAlignment="1">
      <alignment/>
    </xf>
    <xf numFmtId="0" fontId="10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3" fontId="10" fillId="0" borderId="0" xfId="16" applyFont="1" applyAlignment="1">
      <alignment horizontal="center"/>
    </xf>
    <xf numFmtId="43" fontId="10" fillId="0" borderId="0" xfId="16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179" fontId="3" fillId="0" borderId="0" xfId="16" applyNumberFormat="1" applyFont="1" applyAlignment="1">
      <alignment/>
    </xf>
    <xf numFmtId="0" fontId="3" fillId="0" borderId="0" xfId="0" applyFont="1" applyBorder="1" applyAlignment="1">
      <alignment/>
    </xf>
    <xf numFmtId="179" fontId="3" fillId="0" borderId="0" xfId="16" applyNumberFormat="1" applyFont="1" applyBorder="1" applyAlignment="1">
      <alignment/>
    </xf>
    <xf numFmtId="179" fontId="3" fillId="0" borderId="19" xfId="16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179" fontId="3" fillId="0" borderId="22" xfId="16" applyNumberFormat="1" applyFont="1" applyBorder="1" applyAlignment="1">
      <alignment/>
    </xf>
  </cellXfs>
  <cellStyles count="7">
    <cellStyle name="Normal" xfId="0"/>
    <cellStyle name="??_Sheet2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AC09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1202AH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luted EPS "/>
      <sheetName val="KLSE-BS"/>
      <sheetName val="KLSE-PL"/>
      <sheetName val="CFlow"/>
      <sheetName val="CflowDec01Group"/>
      <sheetName val="CBS 09"/>
      <sheetName val="CPL 09"/>
      <sheetName val="ConsADJ"/>
      <sheetName val="0902AT"/>
      <sheetName val="Sheet4"/>
      <sheetName val="Sheet3"/>
      <sheetName val="0902AHB"/>
      <sheetName val="0902AMSB"/>
      <sheetName val="0902AMFG"/>
      <sheetName val="0902AISB"/>
      <sheetName val="0902SP"/>
      <sheetName val="FA"/>
      <sheetName val="Sheet1"/>
      <sheetName val="Sheet2"/>
      <sheetName val="0902PS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L 12 (2)"/>
      <sheetName val="FA"/>
      <sheetName val="NEW"/>
      <sheetName val="Diluted EPS "/>
      <sheetName val="CFlow"/>
      <sheetName val="CflowDec01Group"/>
      <sheetName val="SCE"/>
      <sheetName val="KLSE-BS"/>
      <sheetName val="KLSE-PL"/>
      <sheetName val="CBS 12"/>
      <sheetName val="CPL 12"/>
    </sheetNames>
    <sheetDataSet>
      <sheetData sheetId="7">
        <row r="62">
          <cell r="B62">
            <v>-320735</v>
          </cell>
        </row>
      </sheetData>
      <sheetData sheetId="10">
        <row r="51">
          <cell r="M51">
            <v>153151.5241666666</v>
          </cell>
        </row>
        <row r="58">
          <cell r="M58">
            <v>40545.81250000172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1">
      <selection activeCell="G35" sqref="G35"/>
    </sheetView>
  </sheetViews>
  <sheetFormatPr defaultColWidth="9.140625" defaultRowHeight="12.75"/>
  <cols>
    <col min="1" max="1" width="32.7109375" style="0" customWidth="1"/>
    <col min="2" max="4" width="12.57421875" style="0" customWidth="1"/>
    <col min="5" max="6" width="13.28125" style="0" customWidth="1"/>
  </cols>
  <sheetData>
    <row r="1" spans="1:6" ht="18.75">
      <c r="A1" s="138" t="s">
        <v>0</v>
      </c>
      <c r="B1" s="57"/>
      <c r="C1" s="57"/>
      <c r="D1" s="57"/>
      <c r="E1" s="57"/>
      <c r="F1" s="57"/>
    </row>
    <row r="2" spans="1:6" ht="18.75">
      <c r="A2" s="138" t="s">
        <v>1</v>
      </c>
      <c r="B2" s="57"/>
      <c r="C2" s="57"/>
      <c r="D2" s="57"/>
      <c r="E2" s="57"/>
      <c r="F2" s="57"/>
    </row>
    <row r="3" spans="1:6" ht="18.75">
      <c r="A3" s="79"/>
      <c r="B3" s="57"/>
      <c r="C3" s="57"/>
      <c r="D3" s="57"/>
      <c r="E3" s="57"/>
      <c r="F3" s="57"/>
    </row>
    <row r="4" spans="1:6" ht="18.75">
      <c r="A4" s="131"/>
      <c r="B4" s="57"/>
      <c r="C4" s="57"/>
      <c r="D4" s="57"/>
      <c r="E4" s="57"/>
      <c r="F4" s="57"/>
    </row>
    <row r="5" spans="1:6" ht="15.75">
      <c r="A5" s="132" t="s">
        <v>170</v>
      </c>
      <c r="B5" s="133"/>
      <c r="C5" s="133"/>
      <c r="D5" s="133"/>
      <c r="E5" s="133"/>
      <c r="F5" s="133"/>
    </row>
    <row r="6" spans="1:6" ht="15.75">
      <c r="A6" s="134" t="s">
        <v>196</v>
      </c>
      <c r="B6" s="133"/>
      <c r="C6" s="133"/>
      <c r="D6" s="133"/>
      <c r="E6" s="133"/>
      <c r="F6" s="133"/>
    </row>
    <row r="7" spans="1:6" ht="15.75">
      <c r="A7" s="135"/>
      <c r="B7" s="133"/>
      <c r="C7" s="133"/>
      <c r="D7" s="133"/>
      <c r="E7" s="133"/>
      <c r="F7" s="133"/>
    </row>
    <row r="8" spans="1:6" ht="15.75">
      <c r="A8" s="136"/>
      <c r="B8" s="137"/>
      <c r="C8" s="137" t="s">
        <v>171</v>
      </c>
      <c r="D8" s="137" t="s">
        <v>172</v>
      </c>
      <c r="E8" s="137"/>
      <c r="F8" s="137"/>
    </row>
    <row r="9" spans="1:6" ht="15.75">
      <c r="A9" s="136"/>
      <c r="B9" s="137"/>
      <c r="C9" s="137" t="s">
        <v>173</v>
      </c>
      <c r="D9" s="137" t="s">
        <v>174</v>
      </c>
      <c r="E9" s="137"/>
      <c r="F9" s="137"/>
    </row>
    <row r="10" spans="1:6" ht="15.75">
      <c r="A10" s="136"/>
      <c r="B10" s="137"/>
      <c r="C10" s="137" t="s">
        <v>175</v>
      </c>
      <c r="D10" s="137" t="s">
        <v>176</v>
      </c>
      <c r="E10" s="137"/>
      <c r="F10" s="137"/>
    </row>
    <row r="11" spans="1:6" ht="15.75">
      <c r="A11" s="136"/>
      <c r="B11" s="137" t="s">
        <v>177</v>
      </c>
      <c r="C11" s="137" t="s">
        <v>178</v>
      </c>
      <c r="D11" s="137" t="s">
        <v>179</v>
      </c>
      <c r="E11" s="137" t="s">
        <v>180</v>
      </c>
      <c r="F11" s="137"/>
    </row>
    <row r="12" spans="1:6" ht="15.75">
      <c r="A12" s="136"/>
      <c r="B12" s="137" t="s">
        <v>181</v>
      </c>
      <c r="C12" s="137" t="s">
        <v>182</v>
      </c>
      <c r="D12" s="137" t="s">
        <v>183</v>
      </c>
      <c r="E12" s="137" t="s">
        <v>184</v>
      </c>
      <c r="F12" s="137" t="s">
        <v>185</v>
      </c>
    </row>
    <row r="13" spans="1:6" ht="15.75">
      <c r="A13" s="136"/>
      <c r="B13" s="137" t="s">
        <v>119</v>
      </c>
      <c r="C13" s="137" t="s">
        <v>119</v>
      </c>
      <c r="D13" s="137" t="s">
        <v>119</v>
      </c>
      <c r="E13" s="137" t="s">
        <v>119</v>
      </c>
      <c r="F13" s="137" t="s">
        <v>119</v>
      </c>
    </row>
    <row r="14" spans="1:6" ht="15.75">
      <c r="A14" s="132"/>
      <c r="B14" s="138"/>
      <c r="C14" s="138"/>
      <c r="D14" s="138"/>
      <c r="E14" s="138"/>
      <c r="F14" s="138"/>
    </row>
    <row r="15" spans="1:6" ht="15.75">
      <c r="A15" s="139"/>
      <c r="B15" s="133"/>
      <c r="C15" s="133"/>
      <c r="D15" s="133"/>
      <c r="E15" s="133"/>
      <c r="F15" s="133"/>
    </row>
    <row r="16" spans="1:6" ht="15.75">
      <c r="A16" s="140" t="s">
        <v>197</v>
      </c>
      <c r="B16" s="141">
        <v>19970000</v>
      </c>
      <c r="C16" s="141">
        <v>0</v>
      </c>
      <c r="D16" s="141">
        <v>10935362</v>
      </c>
      <c r="E16" s="141">
        <v>-43546600</v>
      </c>
      <c r="F16" s="141">
        <f>SUM(B16:E16)</f>
        <v>-12641238</v>
      </c>
    </row>
    <row r="17" spans="1:6" ht="15.75">
      <c r="A17" s="135"/>
      <c r="B17" s="141"/>
      <c r="C17" s="141"/>
      <c r="D17" s="141"/>
      <c r="E17" s="141"/>
      <c r="F17" s="141"/>
    </row>
    <row r="18" spans="1:6" ht="15.75">
      <c r="A18" s="135" t="s">
        <v>186</v>
      </c>
      <c r="B18" s="141">
        <v>0</v>
      </c>
      <c r="C18" s="141">
        <v>0</v>
      </c>
      <c r="D18" s="141">
        <v>0</v>
      </c>
      <c r="E18" s="141">
        <v>18468145</v>
      </c>
      <c r="F18" s="141">
        <f>SUM(B18:E18)</f>
        <v>18468145</v>
      </c>
    </row>
    <row r="19" spans="1:6" ht="15.75">
      <c r="A19" s="142"/>
      <c r="B19" s="143"/>
      <c r="C19" s="143"/>
      <c r="D19" s="143"/>
      <c r="E19" s="143"/>
      <c r="F19" s="143"/>
    </row>
    <row r="20" spans="1:6" ht="15.75">
      <c r="A20" s="135" t="s">
        <v>198</v>
      </c>
      <c r="B20" s="143"/>
      <c r="C20" s="143"/>
      <c r="D20" s="143"/>
      <c r="E20" s="143"/>
      <c r="F20" s="143"/>
    </row>
    <row r="21" spans="1:6" ht="15.75">
      <c r="A21" s="135" t="s">
        <v>199</v>
      </c>
      <c r="B21" s="143">
        <v>1908994</v>
      </c>
      <c r="C21" s="143">
        <v>0</v>
      </c>
      <c r="D21" s="143">
        <v>1699004</v>
      </c>
      <c r="E21" s="143">
        <v>0</v>
      </c>
      <c r="F21" s="141">
        <f>SUM(B21:E21)</f>
        <v>3607998</v>
      </c>
    </row>
    <row r="22" spans="1:6" ht="15.75">
      <c r="A22" s="135" t="s">
        <v>200</v>
      </c>
      <c r="B22" s="143">
        <v>1357260</v>
      </c>
      <c r="C22" s="143">
        <v>0</v>
      </c>
      <c r="D22" s="143">
        <v>1547278</v>
      </c>
      <c r="E22" s="143">
        <v>0</v>
      </c>
      <c r="F22" s="141">
        <f>SUM(B22:E22)</f>
        <v>2904538</v>
      </c>
    </row>
    <row r="23" spans="1:6" ht="15.75">
      <c r="A23" s="135" t="s">
        <v>201</v>
      </c>
      <c r="B23" s="143">
        <v>0</v>
      </c>
      <c r="C23" s="143">
        <v>0</v>
      </c>
      <c r="D23" s="143">
        <v>-2313352</v>
      </c>
      <c r="E23" s="143">
        <v>0</v>
      </c>
      <c r="F23" s="141">
        <f>SUM(B23:E23)</f>
        <v>-2313352</v>
      </c>
    </row>
    <row r="24" spans="1:6" ht="15.75">
      <c r="A24" s="135" t="s">
        <v>202</v>
      </c>
      <c r="B24" s="143">
        <v>0</v>
      </c>
      <c r="C24" s="143">
        <v>11505462</v>
      </c>
      <c r="D24" s="143">
        <v>0</v>
      </c>
      <c r="E24" s="143">
        <v>0</v>
      </c>
      <c r="F24" s="141">
        <f>SUM(B24:E24)</f>
        <v>11505462</v>
      </c>
    </row>
    <row r="25" spans="1:6" ht="15" customHeight="1">
      <c r="A25" s="135" t="s">
        <v>117</v>
      </c>
      <c r="B25" s="143">
        <v>0</v>
      </c>
      <c r="C25" s="143">
        <v>0</v>
      </c>
      <c r="D25" s="143">
        <v>0</v>
      </c>
      <c r="E25" s="143">
        <v>-201109</v>
      </c>
      <c r="F25" s="141">
        <f>SUM(B25:E25)</f>
        <v>-201109</v>
      </c>
    </row>
    <row r="26" spans="1:6" ht="15.75">
      <c r="A26" s="135"/>
      <c r="B26" s="144"/>
      <c r="C26" s="144"/>
      <c r="D26" s="144"/>
      <c r="E26" s="144"/>
      <c r="F26" s="144"/>
    </row>
    <row r="27" spans="1:6" ht="15.75">
      <c r="A27" s="145"/>
      <c r="B27" s="141"/>
      <c r="C27" s="141"/>
      <c r="D27" s="141"/>
      <c r="E27" s="141"/>
      <c r="F27" s="141"/>
    </row>
    <row r="28" spans="1:6" ht="15.75">
      <c r="A28" s="146" t="s">
        <v>203</v>
      </c>
      <c r="B28" s="143">
        <f>SUM(B16:B25)</f>
        <v>23236254</v>
      </c>
      <c r="C28" s="143">
        <f>SUM(C16:C25)</f>
        <v>11505462</v>
      </c>
      <c r="D28" s="143">
        <f>SUM(D16:D25)</f>
        <v>11868292</v>
      </c>
      <c r="E28" s="143">
        <f>SUM(E16:E25)</f>
        <v>-25279564</v>
      </c>
      <c r="F28" s="143">
        <f>SUM(F16:F25)</f>
        <v>21330444</v>
      </c>
    </row>
    <row r="29" spans="1:6" ht="15.75">
      <c r="A29" s="135"/>
      <c r="B29" s="141"/>
      <c r="C29" s="141"/>
      <c r="D29" s="141"/>
      <c r="E29" s="141"/>
      <c r="F29" s="141"/>
    </row>
    <row r="30" spans="1:6" ht="15.75">
      <c r="A30" s="135" t="s">
        <v>186</v>
      </c>
      <c r="B30" s="141">
        <v>0</v>
      </c>
      <c r="C30" s="141">
        <v>0</v>
      </c>
      <c r="D30" s="141">
        <v>0</v>
      </c>
      <c r="E30" s="141">
        <f>'[2]CPL 12'!M51+'[2]CPL 12'!M58-2</f>
        <v>193695.33666666833</v>
      </c>
      <c r="F30" s="141">
        <f>SUM(B30:E30)</f>
        <v>193695.33666666833</v>
      </c>
    </row>
    <row r="31" spans="1:6" ht="15.75">
      <c r="A31" s="135" t="s">
        <v>205</v>
      </c>
      <c r="B31" s="141"/>
      <c r="C31" s="141"/>
      <c r="D31" s="141">
        <v>-42000</v>
      </c>
      <c r="E31" s="141">
        <v>0</v>
      </c>
      <c r="F31" s="141">
        <f>SUM(B31:E31)</f>
        <v>-42000</v>
      </c>
    </row>
    <row r="32" spans="1:6" ht="15.75">
      <c r="A32" s="135" t="s">
        <v>117</v>
      </c>
      <c r="B32" s="141">
        <v>0</v>
      </c>
      <c r="C32" s="141">
        <v>0</v>
      </c>
      <c r="D32" s="141">
        <v>0</v>
      </c>
      <c r="E32" s="141">
        <f>'[2]KLSE-BS'!B62</f>
        <v>-320735</v>
      </c>
      <c r="F32" s="141">
        <f>SUM(B32:E32)</f>
        <v>-320735</v>
      </c>
    </row>
    <row r="33" spans="1:6" ht="15.75">
      <c r="A33" s="135"/>
      <c r="B33" s="144"/>
      <c r="C33" s="144"/>
      <c r="D33" s="144"/>
      <c r="E33" s="144"/>
      <c r="F33" s="144"/>
    </row>
    <row r="34" spans="1:6" ht="15.75">
      <c r="A34" s="142"/>
      <c r="B34" s="141"/>
      <c r="C34" s="141"/>
      <c r="D34" s="141"/>
      <c r="E34" s="141"/>
      <c r="F34" s="141"/>
    </row>
    <row r="35" spans="1:6" ht="16.5" thickBot="1">
      <c r="A35" s="146" t="s">
        <v>204</v>
      </c>
      <c r="B35" s="147">
        <f>SUM(B28:B33)</f>
        <v>23236254</v>
      </c>
      <c r="C35" s="147">
        <f>SUM(C28:C33)</f>
        <v>11505462</v>
      </c>
      <c r="D35" s="147">
        <f>SUM(D28:D33)</f>
        <v>11826292</v>
      </c>
      <c r="E35" s="147">
        <f>SUM(E28:E33)</f>
        <v>-25406603.66333333</v>
      </c>
      <c r="F35" s="147">
        <f>SUM(F28:F33)</f>
        <v>21161404.33666667</v>
      </c>
    </row>
    <row r="36" ht="13.5" thickTop="1"/>
    <row r="76" ht="12.75">
      <c r="D76" s="115"/>
    </row>
  </sheetData>
  <printOptions/>
  <pageMargins left="0.5511811023622047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9">
      <pane ySplit="6" topLeftCell="BM15" activePane="bottomLeft" state="frozen"/>
      <selection pane="topLeft" activeCell="A9" sqref="A9"/>
      <selection pane="bottomLeft" activeCell="F41" sqref="F41"/>
    </sheetView>
  </sheetViews>
  <sheetFormatPr defaultColWidth="9.140625" defaultRowHeight="12.75"/>
  <cols>
    <col min="1" max="1" width="4.7109375" style="0" customWidth="1"/>
    <col min="2" max="2" width="42.7109375" style="0" customWidth="1"/>
    <col min="3" max="3" width="15.7109375" style="0" customWidth="1"/>
    <col min="4" max="4" width="17.7109375" style="0" customWidth="1"/>
    <col min="5" max="5" width="1.7109375" style="0" customWidth="1"/>
    <col min="6" max="6" width="15.7109375" style="0" customWidth="1"/>
    <col min="7" max="7" width="17.7109375" style="0" customWidth="1"/>
  </cols>
  <sheetData>
    <row r="1" spans="1:7" ht="18.75">
      <c r="A1" s="1"/>
      <c r="B1" s="2" t="s">
        <v>0</v>
      </c>
      <c r="C1" s="3"/>
      <c r="D1" s="3"/>
      <c r="E1" s="3"/>
      <c r="F1" s="3"/>
      <c r="G1" s="3"/>
    </row>
    <row r="2" spans="1:7" ht="18.75">
      <c r="A2" s="1"/>
      <c r="B2" s="2" t="s">
        <v>1</v>
      </c>
      <c r="C2" s="3"/>
      <c r="D2" s="3"/>
      <c r="E2" s="3"/>
      <c r="F2" s="3"/>
      <c r="G2" s="3"/>
    </row>
    <row r="4" spans="1:7" ht="18.75">
      <c r="A4" s="1"/>
      <c r="B4" s="4" t="s">
        <v>187</v>
      </c>
      <c r="C4" s="3"/>
      <c r="D4" s="3"/>
      <c r="E4" s="3"/>
      <c r="F4" s="3"/>
      <c r="G4" s="3"/>
    </row>
    <row r="5" spans="1:7" ht="18.75">
      <c r="A5" s="1"/>
      <c r="B5" s="5" t="s">
        <v>47</v>
      </c>
      <c r="C5" s="3"/>
      <c r="D5" s="3"/>
      <c r="E5" s="3"/>
      <c r="F5" s="3"/>
      <c r="G5" s="3"/>
    </row>
    <row r="7" spans="1:7" ht="18.75">
      <c r="A7" s="6"/>
      <c r="B7" s="7" t="s">
        <v>48</v>
      </c>
      <c r="C7" s="8"/>
      <c r="D7" s="8"/>
      <c r="E7" s="8"/>
      <c r="F7" s="8"/>
      <c r="G7" s="8"/>
    </row>
    <row r="8" spans="1:7" ht="19.5" thickBot="1">
      <c r="A8" s="1"/>
      <c r="B8" s="9"/>
      <c r="C8" s="3"/>
      <c r="D8" s="3"/>
      <c r="E8" s="3"/>
      <c r="F8" s="3"/>
      <c r="G8" s="3"/>
    </row>
    <row r="9" spans="1:7" ht="19.5" thickBot="1">
      <c r="A9" s="10"/>
      <c r="B9" s="11"/>
      <c r="C9" s="12" t="s">
        <v>49</v>
      </c>
      <c r="D9" s="13"/>
      <c r="E9" s="14"/>
      <c r="F9" s="12" t="s">
        <v>50</v>
      </c>
      <c r="G9" s="15"/>
    </row>
    <row r="10" spans="1:7" ht="18.75">
      <c r="A10" s="10"/>
      <c r="B10" s="11"/>
      <c r="C10" s="16" t="s">
        <v>51</v>
      </c>
      <c r="D10" s="17" t="s">
        <v>52</v>
      </c>
      <c r="E10" s="122"/>
      <c r="F10" s="16" t="s">
        <v>51</v>
      </c>
      <c r="G10" s="17" t="s">
        <v>52</v>
      </c>
    </row>
    <row r="11" spans="1:7" ht="18.75">
      <c r="A11" s="19"/>
      <c r="B11" s="20"/>
      <c r="C11" s="21" t="s">
        <v>53</v>
      </c>
      <c r="D11" s="18" t="s">
        <v>54</v>
      </c>
      <c r="E11" s="123"/>
      <c r="F11" s="21" t="s">
        <v>55</v>
      </c>
      <c r="G11" s="18" t="s">
        <v>54</v>
      </c>
    </row>
    <row r="12" spans="1:7" ht="18.75">
      <c r="A12" s="19"/>
      <c r="B12" s="20"/>
      <c r="C12" s="23"/>
      <c r="D12" s="24" t="s">
        <v>53</v>
      </c>
      <c r="E12" s="122"/>
      <c r="F12" s="23"/>
      <c r="G12" s="24" t="s">
        <v>56</v>
      </c>
    </row>
    <row r="13" spans="1:7" ht="18.75">
      <c r="A13" s="19"/>
      <c r="B13" s="20" t="s">
        <v>8</v>
      </c>
      <c r="C13" s="97" t="s">
        <v>188</v>
      </c>
      <c r="D13" s="22" t="s">
        <v>189</v>
      </c>
      <c r="E13" s="123"/>
      <c r="F13" s="97" t="s">
        <v>188</v>
      </c>
      <c r="G13" s="22" t="s">
        <v>189</v>
      </c>
    </row>
    <row r="14" spans="1:7" ht="18.75">
      <c r="A14" s="25"/>
      <c r="B14" s="26"/>
      <c r="C14" s="27" t="s">
        <v>57</v>
      </c>
      <c r="D14" s="28" t="s">
        <v>57</v>
      </c>
      <c r="E14" s="124"/>
      <c r="F14" s="128" t="s">
        <v>57</v>
      </c>
      <c r="G14" s="28" t="s">
        <v>57</v>
      </c>
    </row>
    <row r="15" spans="1:7" ht="18.75">
      <c r="A15" s="29"/>
      <c r="B15" s="20"/>
      <c r="C15" s="23"/>
      <c r="D15" s="30"/>
      <c r="E15" s="125"/>
      <c r="F15" s="129"/>
      <c r="G15" s="30"/>
    </row>
    <row r="16" spans="1:7" ht="18.75">
      <c r="A16" s="31" t="s">
        <v>58</v>
      </c>
      <c r="B16" s="32" t="s">
        <v>59</v>
      </c>
      <c r="C16" s="33">
        <v>7492</v>
      </c>
      <c r="D16" s="34">
        <v>9214</v>
      </c>
      <c r="E16" s="51"/>
      <c r="F16" s="33">
        <v>15009</v>
      </c>
      <c r="G16" s="34">
        <v>16853</v>
      </c>
    </row>
    <row r="17" spans="1:7" ht="18.75">
      <c r="A17" s="36"/>
      <c r="B17" s="26"/>
      <c r="C17" s="37"/>
      <c r="D17" s="38"/>
      <c r="E17" s="121"/>
      <c r="F17" s="37"/>
      <c r="G17" s="38"/>
    </row>
    <row r="18" spans="1:7" ht="18.75">
      <c r="A18" s="36" t="s">
        <v>60</v>
      </c>
      <c r="B18" s="26" t="s">
        <v>61</v>
      </c>
      <c r="C18" s="37">
        <v>4</v>
      </c>
      <c r="D18" s="38">
        <v>0</v>
      </c>
      <c r="E18" s="121"/>
      <c r="F18" s="37">
        <v>13</v>
      </c>
      <c r="G18" s="38">
        <v>0</v>
      </c>
    </row>
    <row r="19" spans="1:7" ht="18.75">
      <c r="A19" s="29"/>
      <c r="B19" s="20"/>
      <c r="C19" s="33"/>
      <c r="D19" s="34"/>
      <c r="E19" s="51"/>
      <c r="F19" s="33"/>
      <c r="G19" s="34"/>
    </row>
    <row r="20" spans="1:7" ht="18.75">
      <c r="A20" s="29" t="s">
        <v>62</v>
      </c>
      <c r="B20" s="32" t="s">
        <v>63</v>
      </c>
      <c r="C20" s="40">
        <v>12</v>
      </c>
      <c r="D20" s="41">
        <v>39</v>
      </c>
      <c r="E20" s="51"/>
      <c r="F20" s="33">
        <v>293</v>
      </c>
      <c r="G20" s="34">
        <v>162</v>
      </c>
    </row>
    <row r="21" spans="1:7" ht="18.75">
      <c r="A21" s="36"/>
      <c r="B21" s="26"/>
      <c r="C21" s="37"/>
      <c r="D21" s="38"/>
      <c r="E21" s="121"/>
      <c r="F21" s="37"/>
      <c r="G21" s="38"/>
    </row>
    <row r="22" spans="1:7" ht="18.75">
      <c r="A22" s="29"/>
      <c r="B22" s="20"/>
      <c r="C22" s="33"/>
      <c r="D22" s="34"/>
      <c r="E22" s="51"/>
      <c r="F22" s="33"/>
      <c r="G22" s="34"/>
    </row>
    <row r="23" spans="1:7" ht="18.75">
      <c r="A23" s="29" t="s">
        <v>64</v>
      </c>
      <c r="B23" s="32" t="s">
        <v>65</v>
      </c>
      <c r="C23" s="42"/>
      <c r="D23" s="43"/>
      <c r="E23" s="126"/>
      <c r="F23" s="42"/>
      <c r="G23" s="34"/>
    </row>
    <row r="24" spans="1:7" ht="18.75">
      <c r="A24" s="29"/>
      <c r="B24" s="32" t="s">
        <v>66</v>
      </c>
      <c r="C24" s="33"/>
      <c r="D24" s="34"/>
      <c r="E24" s="51"/>
      <c r="F24" s="33"/>
      <c r="G24" s="34"/>
    </row>
    <row r="25" spans="1:7" ht="18.75">
      <c r="A25" s="29"/>
      <c r="B25" s="20" t="s">
        <v>67</v>
      </c>
      <c r="C25" s="33"/>
      <c r="D25" s="34"/>
      <c r="E25" s="51"/>
      <c r="F25" s="33"/>
      <c r="G25" s="34"/>
    </row>
    <row r="26" spans="1:7" ht="18.75">
      <c r="A26" s="29"/>
      <c r="B26" s="20" t="s">
        <v>68</v>
      </c>
      <c r="C26" s="33"/>
      <c r="D26" s="34"/>
      <c r="E26" s="51"/>
      <c r="F26" s="33"/>
      <c r="G26" s="34"/>
    </row>
    <row r="27" spans="1:7" ht="18.75">
      <c r="A27" s="36"/>
      <c r="B27" s="26" t="s">
        <v>69</v>
      </c>
      <c r="C27" s="37">
        <v>1383</v>
      </c>
      <c r="D27" s="38">
        <v>1133</v>
      </c>
      <c r="E27" s="121"/>
      <c r="F27" s="37">
        <v>2205</v>
      </c>
      <c r="G27" s="38">
        <v>1224</v>
      </c>
    </row>
    <row r="28" spans="1:7" ht="18.75">
      <c r="A28" s="36"/>
      <c r="B28" s="26"/>
      <c r="C28" s="37"/>
      <c r="D28" s="38"/>
      <c r="E28" s="121"/>
      <c r="F28" s="37"/>
      <c r="G28" s="38"/>
    </row>
    <row r="29" spans="1:7" ht="18.75">
      <c r="A29" s="36" t="s">
        <v>60</v>
      </c>
      <c r="B29" s="45" t="s">
        <v>70</v>
      </c>
      <c r="C29" s="37">
        <v>420</v>
      </c>
      <c r="D29" s="38">
        <v>1639</v>
      </c>
      <c r="E29" s="121"/>
      <c r="F29" s="37">
        <v>578</v>
      </c>
      <c r="G29" s="38">
        <v>3263</v>
      </c>
    </row>
    <row r="30" spans="1:7" ht="18.75">
      <c r="A30" s="36"/>
      <c r="B30" s="45"/>
      <c r="C30" s="37"/>
      <c r="D30" s="38"/>
      <c r="E30" s="121"/>
      <c r="F30" s="37"/>
      <c r="G30" s="38"/>
    </row>
    <row r="31" spans="1:7" ht="18.75">
      <c r="A31" s="46" t="s">
        <v>62</v>
      </c>
      <c r="B31" s="45" t="s">
        <v>71</v>
      </c>
      <c r="C31" s="37">
        <v>494</v>
      </c>
      <c r="D31" s="38">
        <v>1181</v>
      </c>
      <c r="E31" s="121"/>
      <c r="F31" s="37">
        <v>1045</v>
      </c>
      <c r="G31" s="38">
        <v>2383</v>
      </c>
    </row>
    <row r="32" spans="1:7" ht="18.75">
      <c r="A32" s="46"/>
      <c r="B32" s="26"/>
      <c r="C32" s="37"/>
      <c r="D32" s="38"/>
      <c r="E32" s="121"/>
      <c r="F32" s="37"/>
      <c r="G32" s="38"/>
    </row>
    <row r="33" spans="1:7" ht="18.75">
      <c r="A33" s="36" t="s">
        <v>72</v>
      </c>
      <c r="B33" s="26" t="s">
        <v>73</v>
      </c>
      <c r="C33" s="37">
        <v>0</v>
      </c>
      <c r="D33" s="38">
        <v>0</v>
      </c>
      <c r="E33" s="121"/>
      <c r="F33" s="37">
        <v>0</v>
      </c>
      <c r="G33" s="38">
        <v>0</v>
      </c>
    </row>
    <row r="34" spans="1:7" ht="18.75">
      <c r="A34" s="29"/>
      <c r="B34" s="20"/>
      <c r="C34" s="33"/>
      <c r="D34" s="34"/>
      <c r="E34" s="51"/>
      <c r="F34" s="33"/>
      <c r="G34" s="34"/>
    </row>
    <row r="35" spans="1:7" ht="18.75">
      <c r="A35" s="29" t="s">
        <v>74</v>
      </c>
      <c r="B35" s="32" t="s">
        <v>75</v>
      </c>
      <c r="C35" s="42"/>
      <c r="D35" s="43"/>
      <c r="E35" s="126"/>
      <c r="F35" s="42" t="s">
        <v>8</v>
      </c>
      <c r="G35" s="34"/>
    </row>
    <row r="36" spans="1:7" ht="18.75">
      <c r="A36" s="29"/>
      <c r="B36" s="32" t="s">
        <v>169</v>
      </c>
      <c r="C36" s="33">
        <v>469</v>
      </c>
      <c r="D36" s="34">
        <v>-1687</v>
      </c>
      <c r="E36" s="51"/>
      <c r="F36" s="33">
        <v>582</v>
      </c>
      <c r="G36" s="34">
        <v>-4422</v>
      </c>
    </row>
    <row r="37" spans="1:7" ht="18.75">
      <c r="A37" s="36"/>
      <c r="B37" s="45" t="s">
        <v>76</v>
      </c>
      <c r="C37" s="37"/>
      <c r="D37" s="38"/>
      <c r="E37" s="121"/>
      <c r="F37" s="37"/>
      <c r="G37" s="38"/>
    </row>
    <row r="38" spans="1:7" ht="18.75">
      <c r="A38" s="29" t="s">
        <v>77</v>
      </c>
      <c r="B38" s="32" t="s">
        <v>113</v>
      </c>
      <c r="C38" s="33">
        <v>-331</v>
      </c>
      <c r="D38" s="34">
        <v>0</v>
      </c>
      <c r="E38" s="51"/>
      <c r="F38" s="33">
        <v>-250</v>
      </c>
      <c r="G38" s="34">
        <v>0</v>
      </c>
    </row>
    <row r="39" spans="1:7" ht="18.75">
      <c r="A39" s="36"/>
      <c r="B39" s="45" t="s">
        <v>78</v>
      </c>
      <c r="C39" s="37"/>
      <c r="D39" s="38"/>
      <c r="E39" s="121"/>
      <c r="F39" s="37" t="s">
        <v>8</v>
      </c>
      <c r="G39" s="38"/>
    </row>
    <row r="40" spans="1:7" ht="18.75">
      <c r="A40" s="29"/>
      <c r="B40" s="32"/>
      <c r="C40" s="33"/>
      <c r="D40" s="34"/>
      <c r="E40" s="51"/>
      <c r="F40" s="33"/>
      <c r="G40" s="34"/>
    </row>
    <row r="41" spans="1:7" ht="18.75">
      <c r="A41" s="29" t="s">
        <v>79</v>
      </c>
      <c r="B41" s="32" t="s">
        <v>114</v>
      </c>
      <c r="C41" s="42"/>
      <c r="D41" s="43"/>
      <c r="E41" s="126"/>
      <c r="F41" s="42"/>
      <c r="G41" s="34"/>
    </row>
    <row r="42" spans="1:7" ht="18.75">
      <c r="A42" s="29"/>
      <c r="B42" s="32" t="s">
        <v>115</v>
      </c>
      <c r="C42" s="33">
        <v>138</v>
      </c>
      <c r="D42" s="34">
        <v>-1687</v>
      </c>
      <c r="E42" s="51"/>
      <c r="F42" s="33">
        <v>333</v>
      </c>
      <c r="G42" s="34">
        <v>-4422</v>
      </c>
    </row>
    <row r="43" spans="1:7" ht="18.75">
      <c r="A43" s="36"/>
      <c r="B43" s="26"/>
      <c r="C43" s="37"/>
      <c r="D43" s="38"/>
      <c r="E43" s="121"/>
      <c r="F43" s="37"/>
      <c r="G43" s="38"/>
    </row>
    <row r="44" spans="1:7" ht="18.75">
      <c r="A44" s="36" t="s">
        <v>80</v>
      </c>
      <c r="B44" s="26" t="s">
        <v>81</v>
      </c>
      <c r="C44" s="47">
        <v>0</v>
      </c>
      <c r="D44" s="38">
        <v>0</v>
      </c>
      <c r="E44" s="121"/>
      <c r="F44" s="47">
        <v>0</v>
      </c>
      <c r="G44" s="38">
        <v>0</v>
      </c>
    </row>
    <row r="45" spans="1:7" ht="18.75">
      <c r="A45" s="29"/>
      <c r="B45" s="20"/>
      <c r="C45" s="48"/>
      <c r="D45" s="34"/>
      <c r="E45" s="51"/>
      <c r="F45" s="48"/>
      <c r="G45" s="34"/>
    </row>
    <row r="46" spans="1:7" ht="18.75">
      <c r="A46" s="31" t="s">
        <v>82</v>
      </c>
      <c r="B46" s="32" t="s">
        <v>83</v>
      </c>
      <c r="C46" s="42"/>
      <c r="D46" s="43"/>
      <c r="E46" s="126"/>
      <c r="F46" s="42"/>
      <c r="G46" s="34"/>
    </row>
    <row r="47" spans="1:7" ht="18.75">
      <c r="A47" s="49"/>
      <c r="B47" s="32" t="s">
        <v>84</v>
      </c>
      <c r="C47" s="33">
        <v>138</v>
      </c>
      <c r="D47" s="34">
        <v>-1687</v>
      </c>
      <c r="E47" s="51"/>
      <c r="F47" s="33">
        <v>333</v>
      </c>
      <c r="G47" s="34">
        <v>-4422</v>
      </c>
    </row>
    <row r="48" spans="1:7" ht="18.75">
      <c r="A48" s="36"/>
      <c r="B48" s="26"/>
      <c r="C48" s="37"/>
      <c r="D48" s="38"/>
      <c r="E48" s="121"/>
      <c r="F48" s="37"/>
      <c r="G48" s="38"/>
    </row>
    <row r="49" spans="1:7" ht="18.75">
      <c r="A49" s="50" t="s">
        <v>85</v>
      </c>
      <c r="B49" s="45" t="s">
        <v>86</v>
      </c>
      <c r="C49" s="37">
        <v>15</v>
      </c>
      <c r="D49" s="38">
        <v>-19</v>
      </c>
      <c r="E49" s="121"/>
      <c r="F49" s="37">
        <v>-139</v>
      </c>
      <c r="G49" s="38">
        <v>-37</v>
      </c>
    </row>
    <row r="50" spans="1:7" ht="18.75">
      <c r="A50" s="31"/>
      <c r="B50" s="20"/>
      <c r="C50" s="33"/>
      <c r="D50" s="34"/>
      <c r="E50" s="51"/>
      <c r="F50" s="33"/>
      <c r="G50" s="34"/>
    </row>
    <row r="51" spans="1:7" ht="18.75">
      <c r="A51" s="29" t="s">
        <v>87</v>
      </c>
      <c r="B51" s="20" t="s">
        <v>88</v>
      </c>
      <c r="C51" s="33"/>
      <c r="D51" s="34"/>
      <c r="E51" s="51"/>
      <c r="F51" s="33"/>
      <c r="G51" s="34"/>
    </row>
    <row r="52" spans="1:7" ht="18.75">
      <c r="A52" s="31"/>
      <c r="B52" s="20" t="s">
        <v>89</v>
      </c>
      <c r="C52" s="33">
        <v>0</v>
      </c>
      <c r="D52" s="34">
        <v>0</v>
      </c>
      <c r="E52" s="51"/>
      <c r="F52" s="33">
        <v>0</v>
      </c>
      <c r="G52" s="34">
        <v>0</v>
      </c>
    </row>
    <row r="53" spans="1:7" ht="18.75">
      <c r="A53" s="46"/>
      <c r="B53" s="26"/>
      <c r="C53" s="37"/>
      <c r="D53" s="38"/>
      <c r="E53" s="121"/>
      <c r="F53" s="37"/>
      <c r="G53" s="38"/>
    </row>
    <row r="54" spans="1:7" ht="18.75">
      <c r="A54" s="29" t="s">
        <v>90</v>
      </c>
      <c r="B54" s="20" t="s">
        <v>91</v>
      </c>
      <c r="C54" s="42"/>
      <c r="D54" s="43" t="s">
        <v>8</v>
      </c>
      <c r="E54" s="126"/>
      <c r="F54" s="42"/>
      <c r="G54" s="34"/>
    </row>
    <row r="55" spans="1:7" ht="18.75">
      <c r="A55" s="36"/>
      <c r="B55" s="45" t="s">
        <v>92</v>
      </c>
      <c r="C55" s="37">
        <v>153</v>
      </c>
      <c r="D55" s="38">
        <v>-1706</v>
      </c>
      <c r="E55" s="121"/>
      <c r="F55" s="130">
        <v>194</v>
      </c>
      <c r="G55" s="38">
        <v>-4459</v>
      </c>
    </row>
    <row r="56" spans="1:7" ht="18.75">
      <c r="A56" s="36"/>
      <c r="B56" s="45"/>
      <c r="C56" s="37"/>
      <c r="D56" s="38"/>
      <c r="E56" s="121"/>
      <c r="F56" s="37"/>
      <c r="G56" s="38"/>
    </row>
    <row r="57" spans="1:7" ht="18.75">
      <c r="A57" s="46" t="s">
        <v>93</v>
      </c>
      <c r="B57" s="26" t="s">
        <v>94</v>
      </c>
      <c r="C57" s="37">
        <v>0</v>
      </c>
      <c r="D57" s="38">
        <v>0</v>
      </c>
      <c r="E57" s="121"/>
      <c r="F57" s="37">
        <v>0</v>
      </c>
      <c r="G57" s="38">
        <v>0</v>
      </c>
    </row>
    <row r="58" spans="1:7" ht="18.75">
      <c r="A58" s="46"/>
      <c r="B58" s="26"/>
      <c r="C58" s="37"/>
      <c r="D58" s="38"/>
      <c r="E58" s="121"/>
      <c r="F58" s="37"/>
      <c r="G58" s="38"/>
    </row>
    <row r="59" spans="1:7" ht="18.75">
      <c r="A59" s="31" t="s">
        <v>95</v>
      </c>
      <c r="B59" s="20" t="s">
        <v>96</v>
      </c>
      <c r="C59" s="33">
        <v>0</v>
      </c>
      <c r="D59" s="34">
        <v>0</v>
      </c>
      <c r="E59" s="51"/>
      <c r="F59" s="33">
        <v>0</v>
      </c>
      <c r="G59" s="34">
        <v>0</v>
      </c>
    </row>
    <row r="60" spans="1:7" ht="19.5" thickBot="1">
      <c r="A60" s="52"/>
      <c r="B60" s="53"/>
      <c r="C60" s="54"/>
      <c r="D60" s="55"/>
      <c r="E60" s="127"/>
      <c r="F60" s="54"/>
      <c r="G60" s="55"/>
    </row>
    <row r="61" spans="1:7" ht="18.75">
      <c r="A61" s="29" t="s">
        <v>97</v>
      </c>
      <c r="B61" s="20" t="s">
        <v>98</v>
      </c>
      <c r="C61" s="35"/>
      <c r="D61" s="34"/>
      <c r="E61" s="34"/>
      <c r="F61" s="35"/>
      <c r="G61" s="34"/>
    </row>
    <row r="62" spans="1:7" ht="18.75">
      <c r="A62" s="36"/>
      <c r="B62" s="26" t="s">
        <v>99</v>
      </c>
      <c r="C62" s="39">
        <v>0</v>
      </c>
      <c r="D62" s="38">
        <v>0</v>
      </c>
      <c r="E62" s="38"/>
      <c r="F62" s="39">
        <v>0</v>
      </c>
      <c r="G62" s="38">
        <v>0</v>
      </c>
    </row>
    <row r="63" spans="1:7" ht="18.75">
      <c r="A63" s="29"/>
      <c r="B63" s="20"/>
      <c r="C63" s="35" t="s">
        <v>8</v>
      </c>
      <c r="D63" s="34"/>
      <c r="E63" s="34"/>
      <c r="F63" s="35"/>
      <c r="G63" s="34"/>
    </row>
    <row r="64" spans="1:7" ht="18.75">
      <c r="A64" s="29" t="s">
        <v>100</v>
      </c>
      <c r="B64" s="32" t="s">
        <v>101</v>
      </c>
      <c r="C64" s="44"/>
      <c r="D64" s="43"/>
      <c r="E64" s="43"/>
      <c r="F64" s="44"/>
      <c r="G64" s="34"/>
    </row>
    <row r="65" spans="1:7" ht="18.75">
      <c r="A65" s="36"/>
      <c r="B65" s="26" t="s">
        <v>99</v>
      </c>
      <c r="C65" s="39">
        <v>153</v>
      </c>
      <c r="D65" s="38">
        <v>-1706</v>
      </c>
      <c r="E65" s="38"/>
      <c r="F65" s="39">
        <v>194</v>
      </c>
      <c r="G65" s="38">
        <v>-4459</v>
      </c>
    </row>
    <row r="66" spans="1:7" ht="18.75">
      <c r="A66" s="29"/>
      <c r="B66" s="20"/>
      <c r="C66" s="35"/>
      <c r="D66" s="34"/>
      <c r="E66" s="34"/>
      <c r="F66" s="35"/>
      <c r="G66" s="34"/>
    </row>
    <row r="67" spans="1:7" ht="18.75">
      <c r="A67" s="29" t="s">
        <v>102</v>
      </c>
      <c r="B67" s="32" t="s">
        <v>103</v>
      </c>
      <c r="C67" s="35"/>
      <c r="D67" s="34"/>
      <c r="E67" s="34"/>
      <c r="F67" s="35" t="s">
        <v>8</v>
      </c>
      <c r="G67" s="34"/>
    </row>
    <row r="68" spans="1:7" ht="18.75">
      <c r="A68" s="29"/>
      <c r="B68" s="20" t="s">
        <v>104</v>
      </c>
      <c r="C68" s="35"/>
      <c r="D68" s="34"/>
      <c r="E68" s="34"/>
      <c r="F68" s="35"/>
      <c r="G68" s="34"/>
    </row>
    <row r="69" spans="1:7" ht="18.75">
      <c r="A69" s="36"/>
      <c r="B69" s="26" t="s">
        <v>105</v>
      </c>
      <c r="C69" s="39"/>
      <c r="D69" s="38"/>
      <c r="E69" s="38"/>
      <c r="F69" s="39"/>
      <c r="G69" s="38"/>
    </row>
    <row r="70" spans="1:7" ht="18.75">
      <c r="A70" s="36" t="s">
        <v>106</v>
      </c>
      <c r="B70" s="26" t="s">
        <v>107</v>
      </c>
      <c r="C70" s="57">
        <v>0.69</v>
      </c>
      <c r="D70" s="117">
        <v>-8.54</v>
      </c>
      <c r="E70" s="58"/>
      <c r="F70" s="59">
        <v>0.69</v>
      </c>
      <c r="G70" s="117">
        <v>-22.33</v>
      </c>
    </row>
    <row r="71" spans="1:7" ht="18.75">
      <c r="A71" s="31" t="s">
        <v>95</v>
      </c>
      <c r="B71" s="20" t="s">
        <v>108</v>
      </c>
      <c r="C71" s="60"/>
      <c r="D71" s="61"/>
      <c r="E71" s="61"/>
      <c r="F71" s="60"/>
      <c r="G71" s="61"/>
    </row>
    <row r="72" spans="1:7" ht="18.75">
      <c r="A72" s="36"/>
      <c r="B72" s="45" t="s">
        <v>109</v>
      </c>
      <c r="C72" s="118">
        <v>1.98</v>
      </c>
      <c r="D72" s="38">
        <v>0</v>
      </c>
      <c r="E72" s="38"/>
      <c r="F72" s="118">
        <v>1.98</v>
      </c>
      <c r="G72" s="38">
        <v>0</v>
      </c>
    </row>
    <row r="73" spans="1:7" ht="19.5" thickBot="1">
      <c r="A73" s="62"/>
      <c r="B73" s="53"/>
      <c r="C73" s="56"/>
      <c r="D73" s="55"/>
      <c r="E73" s="55"/>
      <c r="F73" s="56"/>
      <c r="G73" s="55"/>
    </row>
    <row r="74" spans="1:7" ht="18.75">
      <c r="A74" s="1"/>
      <c r="B74" s="9"/>
      <c r="C74" s="51"/>
      <c r="D74" s="51"/>
      <c r="E74" s="51"/>
      <c r="F74" s="51"/>
      <c r="G74" s="51"/>
    </row>
    <row r="75" spans="1:7" ht="18.75">
      <c r="A75" s="1"/>
      <c r="B75" s="9" t="s">
        <v>110</v>
      </c>
      <c r="C75" s="59"/>
      <c r="D75" s="51"/>
      <c r="E75" s="51"/>
      <c r="F75" s="51"/>
      <c r="G75" s="51"/>
    </row>
    <row r="76" spans="1:7" ht="18.75">
      <c r="A76" s="1"/>
      <c r="C76" s="3"/>
      <c r="D76" s="3">
        <v>19970000</v>
      </c>
      <c r="E76" s="3"/>
      <c r="F76" s="3"/>
      <c r="G76" s="3"/>
    </row>
    <row r="77" spans="1:7" ht="18.75">
      <c r="A77" s="1"/>
      <c r="B77" s="9" t="s">
        <v>111</v>
      </c>
      <c r="C77" s="3"/>
      <c r="D77" s="63">
        <v>1908994</v>
      </c>
      <c r="E77" s="3"/>
      <c r="F77" s="3"/>
      <c r="G77" s="3"/>
    </row>
    <row r="78" spans="1:7" ht="18.75">
      <c r="A78" s="1"/>
      <c r="C78" s="3"/>
      <c r="D78" s="3">
        <v>21878994</v>
      </c>
      <c r="E78" s="3"/>
      <c r="F78" s="3"/>
      <c r="G78" s="3"/>
    </row>
    <row r="79" spans="1:7" ht="18.75">
      <c r="A79" s="1"/>
      <c r="B79" s="9" t="s">
        <v>112</v>
      </c>
      <c r="C79" s="3"/>
      <c r="D79" s="3">
        <v>1357260</v>
      </c>
      <c r="E79" s="3"/>
      <c r="F79" s="3"/>
      <c r="G79" s="3"/>
    </row>
    <row r="80" spans="1:7" ht="19.5" thickBot="1">
      <c r="A80" s="1"/>
      <c r="B80" s="9"/>
      <c r="C80" s="3"/>
      <c r="D80" s="64">
        <v>23236254</v>
      </c>
      <c r="E80" s="3"/>
      <c r="F80" s="3"/>
      <c r="G80" s="3"/>
    </row>
    <row r="81" ht="13.5" thickTop="1"/>
  </sheetData>
  <printOptions/>
  <pageMargins left="0.6299212598425197" right="0" top="0.2362204724409449" bottom="0" header="0.2362204724409449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A43">
      <selection activeCell="A3" sqref="A3"/>
    </sheetView>
  </sheetViews>
  <sheetFormatPr defaultColWidth="9.140625" defaultRowHeight="12.75"/>
  <cols>
    <col min="1" max="1" width="60.7109375" style="0" customWidth="1"/>
    <col min="2" max="2" width="18.7109375" style="0" customWidth="1"/>
    <col min="3" max="3" width="2.7109375" style="0" customWidth="1"/>
    <col min="4" max="4" width="18.7109375" style="0" customWidth="1"/>
  </cols>
  <sheetData>
    <row r="1" spans="1:4" ht="18.75">
      <c r="A1" s="65" t="s">
        <v>0</v>
      </c>
      <c r="B1" s="66"/>
      <c r="C1" s="67"/>
      <c r="D1" s="66"/>
    </row>
    <row r="2" spans="1:4" ht="18.75">
      <c r="A2" s="65" t="s">
        <v>1</v>
      </c>
      <c r="B2" s="66"/>
      <c r="C2" s="67"/>
      <c r="D2" s="66"/>
    </row>
    <row r="3" spans="1:4" ht="18.75">
      <c r="A3" s="65"/>
      <c r="B3" s="66"/>
      <c r="C3" s="67"/>
      <c r="D3" s="66"/>
    </row>
    <row r="4" spans="1:4" ht="18.75">
      <c r="A4" s="68" t="s">
        <v>187</v>
      </c>
      <c r="B4" s="66"/>
      <c r="C4" s="67"/>
      <c r="D4" s="66"/>
    </row>
    <row r="5" spans="1:4" ht="18.75">
      <c r="A5" s="69"/>
      <c r="B5" s="66"/>
      <c r="C5" s="67"/>
      <c r="D5" s="66"/>
    </row>
    <row r="6" spans="1:4" ht="18.75">
      <c r="A6" s="69" t="s">
        <v>2</v>
      </c>
      <c r="B6" s="66"/>
      <c r="C6" s="67"/>
      <c r="D6" s="66"/>
    </row>
    <row r="7" spans="1:4" ht="18.75">
      <c r="A7" s="69"/>
      <c r="B7" s="66"/>
      <c r="C7" s="67"/>
      <c r="D7" s="66"/>
    </row>
    <row r="8" spans="1:4" ht="18.75">
      <c r="A8" s="70"/>
      <c r="B8" s="71" t="s">
        <v>3</v>
      </c>
      <c r="C8" s="72"/>
      <c r="D8" s="71" t="s">
        <v>4</v>
      </c>
    </row>
    <row r="9" spans="1:4" ht="18.75">
      <c r="A9" s="73"/>
      <c r="B9" s="119" t="s">
        <v>5</v>
      </c>
      <c r="C9" s="74"/>
      <c r="D9" s="119" t="s">
        <v>6</v>
      </c>
    </row>
    <row r="10" spans="1:4" ht="18.75">
      <c r="A10" s="73"/>
      <c r="B10" s="120" t="s">
        <v>190</v>
      </c>
      <c r="C10" s="74"/>
      <c r="D10" s="119" t="s">
        <v>7</v>
      </c>
    </row>
    <row r="11" spans="1:4" ht="18.75">
      <c r="A11" s="73"/>
      <c r="B11" s="98" t="s">
        <v>191</v>
      </c>
      <c r="C11" s="73"/>
      <c r="D11" s="98" t="s">
        <v>192</v>
      </c>
    </row>
    <row r="12" spans="1:4" ht="18.75">
      <c r="A12" s="73"/>
      <c r="B12" s="98" t="s">
        <v>193</v>
      </c>
      <c r="C12" s="73"/>
      <c r="D12" s="98" t="s">
        <v>193</v>
      </c>
    </row>
    <row r="13" spans="1:4" ht="18.75">
      <c r="A13" s="73"/>
      <c r="B13" s="75"/>
      <c r="C13" s="73"/>
      <c r="D13" s="75"/>
    </row>
    <row r="14" spans="1:4" ht="18.75">
      <c r="A14" s="65" t="s">
        <v>9</v>
      </c>
      <c r="B14" s="76">
        <v>5998</v>
      </c>
      <c r="C14" s="77"/>
      <c r="D14" s="76">
        <v>6225</v>
      </c>
    </row>
    <row r="15" spans="1:4" ht="18.75">
      <c r="A15" s="65"/>
      <c r="B15" s="76"/>
      <c r="C15" s="77"/>
      <c r="D15" s="76"/>
    </row>
    <row r="16" spans="1:4" ht="18.75">
      <c r="A16" s="78" t="s">
        <v>10</v>
      </c>
      <c r="B16" s="76">
        <v>15932</v>
      </c>
      <c r="C16" s="77"/>
      <c r="D16" s="76">
        <v>16182</v>
      </c>
    </row>
    <row r="17" spans="1:4" ht="18.75">
      <c r="A17" s="65"/>
      <c r="B17" s="76"/>
      <c r="C17" s="77"/>
      <c r="D17" s="76"/>
    </row>
    <row r="18" spans="1:4" ht="18.75">
      <c r="A18" s="65" t="s">
        <v>11</v>
      </c>
      <c r="B18" s="76">
        <v>3244</v>
      </c>
      <c r="C18" s="77"/>
      <c r="D18" s="76">
        <v>3349</v>
      </c>
    </row>
    <row r="19" spans="1:4" ht="18.75">
      <c r="A19" s="65"/>
      <c r="B19" s="76"/>
      <c r="C19" s="77"/>
      <c r="D19" s="76"/>
    </row>
    <row r="20" spans="1:4" ht="18.75">
      <c r="A20" s="65" t="s">
        <v>12</v>
      </c>
      <c r="B20" s="76">
        <v>1698</v>
      </c>
      <c r="C20" s="77"/>
      <c r="D20" s="76">
        <v>2001</v>
      </c>
    </row>
    <row r="21" spans="1:4" ht="18.75">
      <c r="A21" s="65"/>
      <c r="B21" s="76"/>
      <c r="C21" s="77"/>
      <c r="D21" s="76"/>
    </row>
    <row r="22" spans="1:4" ht="18.75">
      <c r="A22" s="78" t="s">
        <v>13</v>
      </c>
      <c r="B22" s="76">
        <v>28</v>
      </c>
      <c r="C22" s="77"/>
      <c r="D22" s="76">
        <v>28</v>
      </c>
    </row>
    <row r="23" spans="1:4" ht="18.75">
      <c r="A23" s="57"/>
      <c r="B23" s="76"/>
      <c r="C23" s="77"/>
      <c r="D23" s="76"/>
    </row>
    <row r="24" spans="1:4" ht="18.75">
      <c r="A24" s="79" t="s">
        <v>14</v>
      </c>
      <c r="B24" s="76"/>
      <c r="C24" s="77"/>
      <c r="D24" s="76"/>
    </row>
    <row r="25" spans="1:4" ht="18.75">
      <c r="A25" s="57" t="s">
        <v>15</v>
      </c>
      <c r="B25" s="76">
        <v>6145</v>
      </c>
      <c r="C25" s="77"/>
      <c r="D25" s="76">
        <v>4373</v>
      </c>
    </row>
    <row r="26" spans="1:4" ht="18.75">
      <c r="A26" s="57" t="s">
        <v>16</v>
      </c>
      <c r="B26" s="76">
        <v>12939</v>
      </c>
      <c r="C26" s="77"/>
      <c r="D26" s="76">
        <v>12781</v>
      </c>
    </row>
    <row r="27" spans="1:4" ht="18.75">
      <c r="A27" s="57" t="s">
        <v>17</v>
      </c>
      <c r="B27" s="76">
        <v>1949</v>
      </c>
      <c r="C27" s="77"/>
      <c r="D27" s="76">
        <v>4297</v>
      </c>
    </row>
    <row r="28" spans="1:4" ht="18.75">
      <c r="A28" s="57" t="s">
        <v>18</v>
      </c>
      <c r="B28" s="76">
        <v>188</v>
      </c>
      <c r="C28" s="77"/>
      <c r="D28" s="76">
        <v>2147</v>
      </c>
    </row>
    <row r="29" spans="1:4" ht="18.75">
      <c r="A29" s="57" t="s">
        <v>19</v>
      </c>
      <c r="B29" s="80">
        <v>1461</v>
      </c>
      <c r="C29" s="77"/>
      <c r="D29" s="80">
        <v>5802</v>
      </c>
    </row>
    <row r="30" spans="1:4" ht="18.75">
      <c r="A30" s="57" t="s">
        <v>20</v>
      </c>
      <c r="B30" s="81">
        <v>0</v>
      </c>
      <c r="C30" s="77"/>
      <c r="D30" s="81">
        <v>0</v>
      </c>
    </row>
    <row r="31" spans="1:4" ht="18.75">
      <c r="A31" s="82"/>
      <c r="B31" s="83">
        <v>22682</v>
      </c>
      <c r="C31" s="77"/>
      <c r="D31" s="83">
        <v>29399</v>
      </c>
    </row>
    <row r="32" spans="1:4" ht="18.75">
      <c r="A32" s="57"/>
      <c r="B32" s="76"/>
      <c r="C32" s="77"/>
      <c r="D32" s="76"/>
    </row>
    <row r="33" spans="1:4" ht="18.75">
      <c r="A33" s="79" t="s">
        <v>21</v>
      </c>
      <c r="B33" s="76"/>
      <c r="C33" s="77"/>
      <c r="D33" s="76" t="s">
        <v>8</v>
      </c>
    </row>
    <row r="34" spans="1:4" ht="18.75">
      <c r="A34" s="57" t="s">
        <v>22</v>
      </c>
      <c r="B34" s="76">
        <v>997</v>
      </c>
      <c r="C34" s="77"/>
      <c r="D34" s="76">
        <v>3957</v>
      </c>
    </row>
    <row r="35" spans="1:4" ht="18.75">
      <c r="A35" s="84" t="s">
        <v>23</v>
      </c>
      <c r="B35" s="76">
        <v>1050</v>
      </c>
      <c r="C35" s="77"/>
      <c r="D35" s="76">
        <v>7918</v>
      </c>
    </row>
    <row r="36" spans="1:4" ht="18.75">
      <c r="A36" s="57" t="s">
        <v>24</v>
      </c>
      <c r="B36" s="76">
        <v>123</v>
      </c>
      <c r="C36" s="77"/>
      <c r="D36" s="76">
        <v>243</v>
      </c>
    </row>
    <row r="37" spans="1:4" ht="18.75">
      <c r="A37" s="57" t="s">
        <v>25</v>
      </c>
      <c r="B37" s="76"/>
      <c r="C37" s="77"/>
      <c r="D37" s="76"/>
    </row>
    <row r="38" spans="1:4" ht="18.75">
      <c r="A38" s="84" t="s">
        <v>26</v>
      </c>
      <c r="B38" s="76">
        <v>103</v>
      </c>
      <c r="C38" s="77"/>
      <c r="D38" s="76">
        <v>104</v>
      </c>
    </row>
    <row r="39" spans="1:4" ht="18.75">
      <c r="A39" s="84" t="s">
        <v>27</v>
      </c>
      <c r="B39" s="76">
        <v>10</v>
      </c>
      <c r="C39" s="77"/>
      <c r="D39" s="76">
        <v>1</v>
      </c>
    </row>
    <row r="40" spans="1:4" ht="18.75">
      <c r="A40" s="57" t="s">
        <v>28</v>
      </c>
      <c r="B40" s="76">
        <v>1</v>
      </c>
      <c r="C40" s="77"/>
      <c r="D40" s="76">
        <v>1.297</v>
      </c>
    </row>
    <row r="41" spans="1:4" ht="18.75">
      <c r="A41" s="57"/>
      <c r="B41" s="85">
        <v>2284</v>
      </c>
      <c r="C41" s="77"/>
      <c r="D41" s="85">
        <v>12224</v>
      </c>
    </row>
    <row r="42" spans="1:4" ht="18.75">
      <c r="A42" s="57"/>
      <c r="B42" s="76"/>
      <c r="C42" s="77"/>
      <c r="D42" s="76"/>
    </row>
    <row r="43" spans="1:4" ht="18.75">
      <c r="A43" s="79" t="s">
        <v>29</v>
      </c>
      <c r="B43" s="86">
        <v>20398</v>
      </c>
      <c r="C43" s="77"/>
      <c r="D43" s="86">
        <v>17175</v>
      </c>
    </row>
    <row r="44" spans="1:4" ht="18.75">
      <c r="A44" s="57"/>
      <c r="B44" s="76" t="s">
        <v>8</v>
      </c>
      <c r="C44" s="77"/>
      <c r="D44" s="76" t="s">
        <v>8</v>
      </c>
    </row>
    <row r="45" spans="1:4" ht="19.5" thickBot="1">
      <c r="A45" s="79" t="s">
        <v>30</v>
      </c>
      <c r="B45" s="87">
        <v>47298</v>
      </c>
      <c r="C45" s="77"/>
      <c r="D45" s="88">
        <v>44960</v>
      </c>
    </row>
    <row r="46" spans="1:4" ht="19.5" thickTop="1">
      <c r="A46" s="79"/>
      <c r="B46" s="76"/>
      <c r="C46" s="77"/>
      <c r="D46" s="76"/>
    </row>
    <row r="47" spans="1:4" ht="18.75">
      <c r="A47" s="79"/>
      <c r="B47" s="76"/>
      <c r="C47" s="77"/>
      <c r="D47" s="76"/>
    </row>
    <row r="48" spans="1:4" ht="18.75">
      <c r="A48" s="89" t="s">
        <v>31</v>
      </c>
      <c r="B48" s="76"/>
      <c r="C48" s="77"/>
      <c r="D48" s="76"/>
    </row>
    <row r="49" spans="1:4" ht="18.75">
      <c r="A49" s="57" t="s">
        <v>32</v>
      </c>
      <c r="B49" s="76">
        <v>23236</v>
      </c>
      <c r="C49" s="77"/>
      <c r="D49" s="76">
        <v>23236</v>
      </c>
    </row>
    <row r="50" spans="1:4" ht="18.75">
      <c r="A50" s="90" t="s">
        <v>33</v>
      </c>
      <c r="B50" s="76"/>
      <c r="C50" s="77"/>
      <c r="D50" s="76"/>
    </row>
    <row r="51" spans="1:4" ht="18.75">
      <c r="A51" s="57" t="s">
        <v>34</v>
      </c>
      <c r="B51" s="80">
        <v>11826</v>
      </c>
      <c r="C51" s="77"/>
      <c r="D51" s="80">
        <v>11868</v>
      </c>
    </row>
    <row r="52" spans="1:4" ht="18.75">
      <c r="A52" s="57" t="s">
        <v>35</v>
      </c>
      <c r="B52" s="91">
        <v>0</v>
      </c>
      <c r="C52" s="77"/>
      <c r="D52" s="91">
        <v>0</v>
      </c>
    </row>
    <row r="53" spans="1:4" ht="18.75">
      <c r="A53" s="84" t="s">
        <v>36</v>
      </c>
      <c r="B53" s="91">
        <v>0</v>
      </c>
      <c r="C53" s="77"/>
      <c r="D53" s="91">
        <v>0</v>
      </c>
    </row>
    <row r="54" spans="1:4" ht="18.75">
      <c r="A54" s="92" t="s">
        <v>37</v>
      </c>
      <c r="B54" s="91">
        <v>0</v>
      </c>
      <c r="C54" s="77"/>
      <c r="D54" s="91">
        <v>0</v>
      </c>
    </row>
    <row r="55" spans="1:4" ht="18.75">
      <c r="A55" s="84" t="s">
        <v>38</v>
      </c>
      <c r="B55" s="116">
        <v>-25085</v>
      </c>
      <c r="C55" s="96"/>
      <c r="D55" s="116">
        <v>-25078</v>
      </c>
    </row>
    <row r="56" spans="1:4" ht="18.75">
      <c r="A56" s="84" t="s">
        <v>117</v>
      </c>
      <c r="B56" s="116">
        <v>-321</v>
      </c>
      <c r="C56" s="96"/>
      <c r="D56" s="116">
        <v>-201</v>
      </c>
    </row>
    <row r="57" spans="1:4" ht="18.75">
      <c r="A57" s="57" t="s">
        <v>118</v>
      </c>
      <c r="B57" s="80">
        <v>11505</v>
      </c>
      <c r="C57" s="77"/>
      <c r="D57" s="80">
        <v>11505</v>
      </c>
    </row>
    <row r="58" spans="1:4" ht="18.75">
      <c r="A58" s="57" t="s">
        <v>20</v>
      </c>
      <c r="B58" s="93">
        <v>0</v>
      </c>
      <c r="C58" s="77"/>
      <c r="D58" s="93">
        <v>0</v>
      </c>
    </row>
    <row r="59" spans="1:4" ht="18.75">
      <c r="A59" s="79"/>
      <c r="B59" s="91">
        <v>21161</v>
      </c>
      <c r="C59" s="77"/>
      <c r="D59" s="91">
        <v>21330</v>
      </c>
    </row>
    <row r="60" spans="1:4" ht="18.75">
      <c r="A60" s="57"/>
      <c r="B60" s="91"/>
      <c r="C60" s="77"/>
      <c r="D60" s="91"/>
    </row>
    <row r="61" spans="1:4" ht="18.75">
      <c r="A61" s="65" t="s">
        <v>39</v>
      </c>
      <c r="B61" s="91">
        <v>227</v>
      </c>
      <c r="C61" s="77"/>
      <c r="D61" s="91">
        <v>81</v>
      </c>
    </row>
    <row r="62" spans="1:4" ht="18.75">
      <c r="A62" s="57"/>
      <c r="B62" s="91"/>
      <c r="C62" s="77"/>
      <c r="D62" s="91"/>
    </row>
    <row r="63" spans="1:4" ht="18.75">
      <c r="A63" s="65" t="s">
        <v>40</v>
      </c>
      <c r="B63" s="91"/>
      <c r="C63" s="77"/>
      <c r="D63" s="91"/>
    </row>
    <row r="64" spans="1:4" ht="18.75">
      <c r="A64" s="57" t="s">
        <v>41</v>
      </c>
      <c r="B64" s="76">
        <v>25826</v>
      </c>
      <c r="C64" s="77"/>
      <c r="D64" s="76">
        <v>23465</v>
      </c>
    </row>
    <row r="65" spans="1:4" ht="18.75">
      <c r="A65" s="57"/>
      <c r="B65" s="91"/>
      <c r="C65" s="77"/>
      <c r="D65" s="91"/>
    </row>
    <row r="66" spans="1:4" ht="18.75">
      <c r="A66" s="65" t="s">
        <v>42</v>
      </c>
      <c r="B66" s="91"/>
      <c r="C66" s="77"/>
      <c r="D66" s="91"/>
    </row>
    <row r="67" spans="1:4" ht="18.75">
      <c r="A67" s="57" t="s">
        <v>43</v>
      </c>
      <c r="B67" s="76">
        <v>80.261</v>
      </c>
      <c r="C67" s="77"/>
      <c r="D67" s="76">
        <v>80</v>
      </c>
    </row>
    <row r="68" spans="1:4" ht="18.75">
      <c r="A68" s="57"/>
      <c r="B68" s="76"/>
      <c r="C68" s="77"/>
      <c r="D68" s="76"/>
    </row>
    <row r="69" spans="1:4" ht="18.75">
      <c r="A69" s="65" t="s">
        <v>44</v>
      </c>
      <c r="B69" s="76">
        <v>4</v>
      </c>
      <c r="C69" s="77"/>
      <c r="D69" s="76">
        <v>4</v>
      </c>
    </row>
    <row r="70" spans="1:4" ht="18.75">
      <c r="A70" s="57"/>
      <c r="B70" s="94"/>
      <c r="C70" s="77"/>
      <c r="D70" s="94"/>
    </row>
    <row r="71" spans="1:4" ht="19.5" thickBot="1">
      <c r="A71" s="79"/>
      <c r="B71" s="87">
        <v>47298</v>
      </c>
      <c r="C71" s="77"/>
      <c r="D71" s="87">
        <v>44960</v>
      </c>
    </row>
    <row r="72" spans="1:4" ht="19.5" thickTop="1">
      <c r="A72" s="57"/>
      <c r="B72" s="91"/>
      <c r="C72" s="77"/>
      <c r="D72" s="91"/>
    </row>
    <row r="73" spans="1:4" ht="18.75">
      <c r="A73" s="84" t="s">
        <v>45</v>
      </c>
      <c r="B73" s="95">
        <v>4.999994416721165E-06</v>
      </c>
      <c r="C73" s="77"/>
      <c r="D73" s="95">
        <v>-2.319211489520967E-11</v>
      </c>
    </row>
    <row r="74" spans="1:4" ht="18.75">
      <c r="A74" s="57"/>
      <c r="B74" s="66"/>
      <c r="C74" s="96"/>
      <c r="D74" s="66"/>
    </row>
    <row r="75" spans="1:4" ht="18.75">
      <c r="A75" s="65" t="s">
        <v>46</v>
      </c>
      <c r="B75" s="66">
        <v>0.7</v>
      </c>
      <c r="C75" s="96"/>
      <c r="D75" s="66">
        <v>0.69</v>
      </c>
    </row>
  </sheetData>
  <printOptions/>
  <pageMargins left="0.8267716535433072" right="0" top="0.5118110236220472" bottom="0.5118110236220472" header="0.2362204724409449" footer="0.2362204724409449"/>
  <pageSetup horizontalDpi="600" verticalDpi="600" orientation="portrait" paperSize="9" scale="85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tabSelected="1" workbookViewId="0" topLeftCell="A1">
      <selection activeCell="A80" sqref="A80:IV80"/>
    </sheetView>
  </sheetViews>
  <sheetFormatPr defaultColWidth="9.140625" defaultRowHeight="12.75"/>
  <cols>
    <col min="1" max="1" width="50.7109375" style="0" customWidth="1"/>
    <col min="2" max="2" width="15.7109375" style="0" customWidth="1"/>
    <col min="3" max="3" width="3.7109375" style="0" customWidth="1"/>
    <col min="4" max="4" width="15.7109375" style="0" customWidth="1"/>
  </cols>
  <sheetData>
    <row r="1" ht="18.75">
      <c r="A1" s="65" t="s">
        <v>0</v>
      </c>
    </row>
    <row r="2" ht="18.75">
      <c r="A2" s="65" t="s">
        <v>1</v>
      </c>
    </row>
    <row r="3" ht="18.75">
      <c r="A3" s="65"/>
    </row>
    <row r="4" ht="18.75">
      <c r="A4" s="68" t="s">
        <v>168</v>
      </c>
    </row>
    <row r="5" ht="18.75">
      <c r="A5" s="68" t="s">
        <v>194</v>
      </c>
    </row>
    <row r="7" ht="12.75">
      <c r="D7" s="114" t="s">
        <v>167</v>
      </c>
    </row>
    <row r="8" spans="2:4" ht="18.75">
      <c r="B8" s="98" t="s">
        <v>191</v>
      </c>
      <c r="C8" s="73"/>
      <c r="D8" s="98" t="s">
        <v>192</v>
      </c>
    </row>
    <row r="9" spans="2:4" ht="18.75">
      <c r="B9" s="98" t="s">
        <v>119</v>
      </c>
      <c r="C9" s="73"/>
      <c r="D9" s="98" t="s">
        <v>119</v>
      </c>
    </row>
    <row r="11" ht="12.75">
      <c r="A11" s="99" t="s">
        <v>120</v>
      </c>
    </row>
    <row r="12" spans="1:4" ht="12.75">
      <c r="A12" t="s">
        <v>121</v>
      </c>
      <c r="B12" s="100">
        <v>137751</v>
      </c>
      <c r="D12" s="100">
        <v>18504714</v>
      </c>
    </row>
    <row r="13" spans="1:4" ht="12.75">
      <c r="A13" s="101" t="s">
        <v>122</v>
      </c>
      <c r="B13" s="100"/>
      <c r="D13" s="100"/>
    </row>
    <row r="14" spans="1:4" ht="12.75">
      <c r="A14" t="s">
        <v>123</v>
      </c>
      <c r="B14" s="100">
        <f>-'[1]CPL 09'!L29</f>
        <v>0</v>
      </c>
      <c r="D14" s="100">
        <v>12386404</v>
      </c>
    </row>
    <row r="15" spans="1:4" ht="12.75">
      <c r="A15" t="s">
        <v>124</v>
      </c>
      <c r="B15" s="100">
        <v>420497</v>
      </c>
      <c r="D15" s="100">
        <v>4967546</v>
      </c>
    </row>
    <row r="16" spans="1:4" ht="12.75">
      <c r="A16" t="s">
        <v>125</v>
      </c>
      <c r="B16" s="100">
        <v>0</v>
      </c>
      <c r="D16" s="100">
        <v>2275031</v>
      </c>
    </row>
    <row r="17" spans="1:4" ht="12.75">
      <c r="A17" t="s">
        <v>126</v>
      </c>
      <c r="B17" s="100">
        <v>0</v>
      </c>
      <c r="D17" s="100">
        <v>2211602</v>
      </c>
    </row>
    <row r="18" spans="1:4" ht="12.75">
      <c r="A18" s="102" t="s">
        <v>127</v>
      </c>
      <c r="B18" s="100">
        <v>314295</v>
      </c>
      <c r="D18" s="100">
        <v>1759542</v>
      </c>
    </row>
    <row r="19" spans="1:4" ht="12.75">
      <c r="A19" t="s">
        <v>128</v>
      </c>
      <c r="B19" s="100">
        <v>0</v>
      </c>
      <c r="D19" s="100">
        <v>710035</v>
      </c>
    </row>
    <row r="20" spans="1:4" ht="12.75">
      <c r="A20" s="102" t="s">
        <v>129</v>
      </c>
      <c r="B20" s="100">
        <v>0</v>
      </c>
      <c r="D20" s="100">
        <v>973595</v>
      </c>
    </row>
    <row r="21" spans="1:4" ht="12.75">
      <c r="A21" t="s">
        <v>130</v>
      </c>
      <c r="B21" s="100">
        <v>127221</v>
      </c>
      <c r="D21" s="100">
        <v>609546</v>
      </c>
    </row>
    <row r="22" spans="1:4" ht="12.75">
      <c r="A22" t="s">
        <v>131</v>
      </c>
      <c r="B22" s="100">
        <v>52274</v>
      </c>
      <c r="D22" s="100">
        <v>209096</v>
      </c>
    </row>
    <row r="23" spans="1:4" ht="12.75">
      <c r="A23" s="102" t="s">
        <v>132</v>
      </c>
      <c r="B23" s="100">
        <v>0</v>
      </c>
      <c r="D23" s="100">
        <v>81751</v>
      </c>
    </row>
    <row r="24" spans="1:4" ht="12.75">
      <c r="A24" s="102" t="s">
        <v>133</v>
      </c>
      <c r="B24" s="100">
        <v>331095</v>
      </c>
      <c r="D24" s="100">
        <v>442894</v>
      </c>
    </row>
    <row r="25" spans="1:4" ht="12.75">
      <c r="A25" t="s">
        <v>134</v>
      </c>
      <c r="B25" s="100"/>
      <c r="D25" s="100"/>
    </row>
    <row r="26" spans="1:4" ht="12.75">
      <c r="A26" t="s">
        <v>135</v>
      </c>
      <c r="B26" s="100">
        <v>0</v>
      </c>
      <c r="D26" s="100">
        <v>25000</v>
      </c>
    </row>
    <row r="27" spans="1:4" ht="12.75">
      <c r="A27" t="s">
        <v>136</v>
      </c>
      <c r="B27" s="100">
        <v>-3530</v>
      </c>
      <c r="D27" s="100">
        <v>-5907</v>
      </c>
    </row>
    <row r="28" spans="1:4" ht="12.75">
      <c r="A28" s="102" t="s">
        <v>137</v>
      </c>
      <c r="B28" s="100"/>
      <c r="D28" s="100"/>
    </row>
    <row r="29" spans="1:4" ht="12.75">
      <c r="A29" t="s">
        <v>138</v>
      </c>
      <c r="B29" s="100">
        <v>0</v>
      </c>
      <c r="D29" s="100">
        <v>-161739</v>
      </c>
    </row>
    <row r="30" spans="1:4" ht="12.75">
      <c r="A30" t="s">
        <v>139</v>
      </c>
      <c r="B30" s="100">
        <v>0</v>
      </c>
      <c r="D30" s="100">
        <v>-7822751</v>
      </c>
    </row>
    <row r="31" spans="1:4" ht="12.75">
      <c r="A31" s="102" t="s">
        <v>140</v>
      </c>
      <c r="B31" s="100">
        <v>-83450</v>
      </c>
      <c r="D31" s="100">
        <v>-37153069</v>
      </c>
    </row>
    <row r="32" spans="2:4" ht="12.75">
      <c r="B32" s="103"/>
      <c r="D32" s="103"/>
    </row>
    <row r="33" spans="1:4" ht="12.75">
      <c r="A33" t="s">
        <v>141</v>
      </c>
      <c r="B33" s="100">
        <f>SUM(B12:B32)</f>
        <v>1296153</v>
      </c>
      <c r="D33" s="104">
        <f>SUM(D12:D32)</f>
        <v>13290</v>
      </c>
    </row>
    <row r="34" spans="2:4" ht="12.75">
      <c r="B34" s="100"/>
      <c r="D34" s="100"/>
    </row>
    <row r="35" spans="1:4" ht="12.75">
      <c r="A35" s="99" t="s">
        <v>142</v>
      </c>
      <c r="B35" s="100"/>
      <c r="D35" s="100"/>
    </row>
    <row r="36" spans="1:4" ht="12.75">
      <c r="A36" t="s">
        <v>15</v>
      </c>
      <c r="B36" s="100">
        <v>-658115</v>
      </c>
      <c r="D36" s="100">
        <v>3507956</v>
      </c>
    </row>
    <row r="37" spans="1:4" ht="12.75">
      <c r="A37" t="s">
        <v>16</v>
      </c>
      <c r="B37" s="100">
        <v>-1183755</v>
      </c>
      <c r="D37" s="100">
        <v>532960</v>
      </c>
    </row>
    <row r="38" spans="1:4" ht="12.75">
      <c r="A38" t="s">
        <v>143</v>
      </c>
      <c r="B38" s="100">
        <v>-957773</v>
      </c>
      <c r="D38" s="100">
        <v>-1495812</v>
      </c>
    </row>
    <row r="39" spans="2:4" ht="12.75">
      <c r="B39" s="100"/>
      <c r="D39" s="100"/>
    </row>
    <row r="40" spans="1:4" ht="12.75">
      <c r="A40" s="99" t="s">
        <v>144</v>
      </c>
      <c r="B40" s="100"/>
      <c r="D40" s="100"/>
    </row>
    <row r="41" spans="1:4" ht="12.75">
      <c r="A41" t="s">
        <v>22</v>
      </c>
      <c r="B41" s="100">
        <v>26329</v>
      </c>
      <c r="D41" s="100">
        <v>-3598201</v>
      </c>
    </row>
    <row r="42" spans="1:4" ht="12.75">
      <c r="A42" s="102" t="s">
        <v>145</v>
      </c>
      <c r="B42" s="100">
        <v>-1163596</v>
      </c>
      <c r="D42" s="100">
        <v>-565721</v>
      </c>
    </row>
    <row r="43" spans="1:4" ht="12.75">
      <c r="A43" s="102" t="s">
        <v>116</v>
      </c>
      <c r="B43" s="100">
        <v>198842</v>
      </c>
      <c r="D43" s="100">
        <v>2987038</v>
      </c>
    </row>
    <row r="44" spans="1:4" ht="12.75">
      <c r="A44" t="s">
        <v>24</v>
      </c>
      <c r="B44" s="100">
        <v>0</v>
      </c>
      <c r="D44" s="100">
        <v>63000</v>
      </c>
    </row>
    <row r="45" spans="2:4" ht="12.75">
      <c r="B45" s="103"/>
      <c r="D45" s="103"/>
    </row>
    <row r="46" spans="1:4" ht="12.75">
      <c r="A46" s="99" t="s">
        <v>146</v>
      </c>
      <c r="B46" s="100">
        <f>SUM(B33:B45)</f>
        <v>-2441915</v>
      </c>
      <c r="D46" s="105">
        <f>SUM(D33:D45)</f>
        <v>1444510</v>
      </c>
    </row>
    <row r="47" spans="1:4" ht="12.75">
      <c r="A47" t="s">
        <v>147</v>
      </c>
      <c r="B47" s="100"/>
      <c r="D47" s="100">
        <v>-593392</v>
      </c>
    </row>
    <row r="48" spans="1:4" ht="12.75">
      <c r="A48" t="s">
        <v>148</v>
      </c>
      <c r="B48" s="100">
        <v>0</v>
      </c>
      <c r="D48" s="100">
        <v>0</v>
      </c>
    </row>
    <row r="49" spans="1:4" ht="12.75">
      <c r="A49" t="s">
        <v>149</v>
      </c>
      <c r="B49" s="100">
        <v>0</v>
      </c>
      <c r="D49" s="100">
        <v>18332</v>
      </c>
    </row>
    <row r="50" spans="1:4" ht="12.75">
      <c r="A50" t="s">
        <v>136</v>
      </c>
      <c r="B50" s="100">
        <f>-B27</f>
        <v>3530</v>
      </c>
      <c r="D50" s="100">
        <v>5907</v>
      </c>
    </row>
    <row r="51" spans="1:4" ht="12.75">
      <c r="A51" s="102" t="s">
        <v>150</v>
      </c>
      <c r="B51" s="100">
        <v>0</v>
      </c>
      <c r="D51" s="100">
        <v>-2313352</v>
      </c>
    </row>
    <row r="52" spans="2:4" ht="12.75">
      <c r="B52" s="103"/>
      <c r="D52" s="103"/>
    </row>
    <row r="53" spans="1:4" ht="12.75">
      <c r="A53" t="s">
        <v>151</v>
      </c>
      <c r="B53" s="100">
        <f>SUM(B46:B52)</f>
        <v>-2438385</v>
      </c>
      <c r="D53" s="105">
        <f>SUM(D46:D52)</f>
        <v>-1437995</v>
      </c>
    </row>
    <row r="54" spans="2:4" ht="12.75">
      <c r="B54" s="100"/>
      <c r="D54" s="100"/>
    </row>
    <row r="55" spans="1:4" ht="12.75">
      <c r="A55" s="106" t="s">
        <v>152</v>
      </c>
      <c r="B55" s="100"/>
      <c r="D55" s="100"/>
    </row>
    <row r="56" spans="1:4" ht="12.75">
      <c r="A56" s="102" t="s">
        <v>153</v>
      </c>
      <c r="B56" s="100">
        <v>83450</v>
      </c>
      <c r="D56" s="100">
        <v>66655500</v>
      </c>
    </row>
    <row r="57" spans="1:4" ht="12.75">
      <c r="A57" s="102" t="s">
        <v>154</v>
      </c>
      <c r="B57" s="100">
        <v>-239937</v>
      </c>
      <c r="D57" s="100">
        <v>-372519</v>
      </c>
    </row>
    <row r="58" spans="2:4" ht="12.75">
      <c r="B58" s="100"/>
      <c r="D58" s="100"/>
    </row>
    <row r="59" spans="1:4" ht="12.75">
      <c r="A59" t="s">
        <v>155</v>
      </c>
      <c r="B59" s="107">
        <f>SUM(B56:B57)</f>
        <v>-156487</v>
      </c>
      <c r="D59" s="107">
        <f>SUM(D56:D57)</f>
        <v>66282981</v>
      </c>
    </row>
    <row r="60" spans="2:4" ht="12.75">
      <c r="B60" s="100"/>
      <c r="D60" s="100"/>
    </row>
    <row r="61" spans="1:4" ht="12.75">
      <c r="A61" s="99" t="s">
        <v>156</v>
      </c>
      <c r="B61" s="100"/>
      <c r="D61" s="100"/>
    </row>
    <row r="62" spans="1:4" ht="12.75">
      <c r="A62" t="s">
        <v>157</v>
      </c>
      <c r="B62" s="100">
        <v>-138889</v>
      </c>
      <c r="D62" s="100">
        <v>-8073168</v>
      </c>
    </row>
    <row r="63" spans="1:4" ht="12.75">
      <c r="A63" t="s">
        <v>158</v>
      </c>
      <c r="B63" s="100">
        <f>-B15</f>
        <v>-420497</v>
      </c>
      <c r="D63" s="100">
        <v>-331158</v>
      </c>
    </row>
    <row r="64" spans="1:4" ht="12.75">
      <c r="A64" t="s">
        <v>159</v>
      </c>
      <c r="B64" s="100">
        <v>-320735</v>
      </c>
      <c r="D64" s="100">
        <v>-29450642</v>
      </c>
    </row>
    <row r="65" spans="1:4" ht="12.75">
      <c r="A65" t="s">
        <v>206</v>
      </c>
      <c r="B65" s="100">
        <v>-42000</v>
      </c>
      <c r="D65" s="100"/>
    </row>
    <row r="66" spans="1:4" ht="12.75">
      <c r="A66" t="s">
        <v>160</v>
      </c>
      <c r="B66" s="100">
        <v>-335</v>
      </c>
      <c r="D66" s="100">
        <v>-9759262</v>
      </c>
    </row>
    <row r="67" spans="1:4" ht="12.75">
      <c r="A67" t="s">
        <v>161</v>
      </c>
      <c r="B67" s="100">
        <v>0</v>
      </c>
      <c r="D67" s="100">
        <v>-1436902</v>
      </c>
    </row>
    <row r="68" spans="2:4" ht="12.75">
      <c r="B68" s="100"/>
      <c r="D68" s="100"/>
    </row>
    <row r="69" spans="1:4" ht="12.75">
      <c r="A69" t="s">
        <v>162</v>
      </c>
      <c r="B69" s="107">
        <f>SUM(B62:B68)</f>
        <v>-922456</v>
      </c>
      <c r="D69" s="108">
        <f>SUM(D62:D68)</f>
        <v>-49051132</v>
      </c>
    </row>
    <row r="70" spans="2:4" ht="12.75">
      <c r="B70" s="109"/>
      <c r="D70" s="110"/>
    </row>
    <row r="71" spans="1:4" ht="12.75">
      <c r="A71" s="99" t="s">
        <v>163</v>
      </c>
      <c r="B71" s="100"/>
      <c r="D71" s="100"/>
    </row>
    <row r="72" spans="1:4" ht="12.75">
      <c r="A72" s="99" t="s">
        <v>164</v>
      </c>
      <c r="B72" s="100">
        <v>-3517329</v>
      </c>
      <c r="D72" s="111">
        <f>D53+D59++D69</f>
        <v>15793854</v>
      </c>
    </row>
    <row r="73" spans="1:4" ht="12.75">
      <c r="A73" s="99"/>
      <c r="B73" s="100"/>
      <c r="D73" s="111"/>
    </row>
    <row r="74" spans="1:4" ht="12.75">
      <c r="A74" s="99" t="s">
        <v>165</v>
      </c>
      <c r="B74" s="100"/>
      <c r="D74" s="100"/>
    </row>
    <row r="75" spans="1:4" ht="12.75">
      <c r="A75" s="106" t="s">
        <v>166</v>
      </c>
      <c r="B75" s="100">
        <v>5156082</v>
      </c>
      <c r="D75" s="100">
        <v>-7845548</v>
      </c>
    </row>
    <row r="76" spans="1:4" ht="12.75">
      <c r="A76" s="99"/>
      <c r="B76" s="103"/>
      <c r="D76" s="103"/>
    </row>
    <row r="77" spans="1:4" ht="12.75">
      <c r="A77" s="106" t="s">
        <v>165</v>
      </c>
      <c r="B77" s="109"/>
      <c r="D77" s="109"/>
    </row>
    <row r="78" spans="1:4" ht="13.5" thickBot="1">
      <c r="A78" s="106" t="s">
        <v>195</v>
      </c>
      <c r="B78" s="112">
        <f>B72+B75</f>
        <v>1638753</v>
      </c>
      <c r="D78" s="113">
        <f>D72+D75</f>
        <v>7948306</v>
      </c>
    </row>
    <row r="79" ht="13.5" thickTop="1">
      <c r="D79" s="10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Artwright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Submission-Dec02</dc:title>
  <dc:subject/>
  <dc:creator>Artwright</dc:creator>
  <cp:keywords/>
  <dc:description/>
  <cp:lastModifiedBy>Archer Corp</cp:lastModifiedBy>
  <cp:lastPrinted>2003-02-19T00:58:38Z</cp:lastPrinted>
  <dcterms:created xsi:type="dcterms:W3CDTF">2002-10-11T05:37:02Z</dcterms:created>
  <dcterms:modified xsi:type="dcterms:W3CDTF">2003-02-26T05:31:53Z</dcterms:modified>
  <cp:category/>
  <cp:version/>
  <cp:contentType/>
  <cp:contentStatus/>
</cp:coreProperties>
</file>