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240" activeTab="0"/>
  </bookViews>
  <sheets>
    <sheet name="PL" sheetId="1" r:id="rId1"/>
    <sheet name="BS" sheetId="2" r:id="rId2"/>
  </sheets>
  <definedNames>
    <definedName name="_xlnm.Print_Titles" localSheetId="0">'PL'!$7:$7</definedName>
  </definedNames>
  <calcPr fullCalcOnLoad="1"/>
</workbook>
</file>

<file path=xl/sharedStrings.xml><?xml version="1.0" encoding="utf-8"?>
<sst xmlns="http://schemas.openxmlformats.org/spreadsheetml/2006/main" count="158" uniqueCount="123">
  <si>
    <t>Artwright Holdings Berhad (274909-A)</t>
  </si>
  <si>
    <t>And its Subsidiary Companies</t>
  </si>
  <si>
    <t>Quarterly report on consolidated results for the financial quarter ended 30 June 2001</t>
  </si>
  <si>
    <t>The figures have not been audited.</t>
  </si>
  <si>
    <t>CONSOLIDATED INCOME STATEMENT</t>
  </si>
  <si>
    <t>INDIVIDUAL PERIOD</t>
  </si>
  <si>
    <t>CUMULATIVE PERIOD</t>
  </si>
  <si>
    <t>CURRENT YEAR</t>
  </si>
  <si>
    <t>PRECEDING YR</t>
  </si>
  <si>
    <t>QUARTER</t>
  </si>
  <si>
    <t>CORRESPOND.</t>
  </si>
  <si>
    <t>TO DATE</t>
  </si>
  <si>
    <t>PERIOD</t>
  </si>
  <si>
    <t xml:space="preserve">     30/06/2001      </t>
  </si>
  <si>
    <t xml:space="preserve">     30/06/2000</t>
  </si>
  <si>
    <t>RM'000</t>
  </si>
  <si>
    <t>1(a)</t>
  </si>
  <si>
    <t xml:space="preserve">  Turnover</t>
  </si>
  <si>
    <t xml:space="preserve">  (b)</t>
  </si>
  <si>
    <t xml:space="preserve">  Investment income</t>
  </si>
  <si>
    <t xml:space="preserve">  (c)</t>
  </si>
  <si>
    <t xml:space="preserve">  Other income including</t>
  </si>
  <si>
    <t xml:space="preserve">  interest income</t>
  </si>
  <si>
    <t>2 (a)</t>
  </si>
  <si>
    <t xml:space="preserve">  Profit/(loss) before</t>
  </si>
  <si>
    <t xml:space="preserve"> </t>
  </si>
  <si>
    <t xml:space="preserve">  finance cost,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</si>
  <si>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</si>
  <si>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</si>
  <si>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</si>
  <si>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Less finance cost</t>
  </si>
  <si>
    <t xml:space="preserve">  Less depreciation and amortisation</t>
  </si>
  <si>
    <t xml:space="preserve">  (d)</t>
  </si>
  <si>
    <t xml:space="preserve">  (e)</t>
  </si>
  <si>
    <t>'Profit/(loss) before income tax,</t>
  </si>
  <si>
    <t>minority interests and extraord items</t>
  </si>
  <si>
    <t xml:space="preserve">  </t>
  </si>
  <si>
    <t xml:space="preserve">  (f)</t>
  </si>
  <si>
    <t xml:space="preserve">  Share of profits &amp; losses of </t>
  </si>
  <si>
    <t>associated companies</t>
  </si>
  <si>
    <t xml:space="preserve">  (g)</t>
  </si>
  <si>
    <t xml:space="preserve">  Profit/(loss) before income tax, minority</t>
  </si>
  <si>
    <t xml:space="preserve">  interest and extraordinary items</t>
  </si>
  <si>
    <t>(h)</t>
  </si>
  <si>
    <t>Income tax</t>
  </si>
  <si>
    <t>(i)</t>
  </si>
  <si>
    <t xml:space="preserve">    i</t>
  </si>
  <si>
    <t xml:space="preserve">  Profit/(loss) after income tax</t>
  </si>
  <si>
    <t xml:space="preserve">  before deductiong minority interests</t>
  </si>
  <si>
    <t xml:space="preserve">   ii</t>
  </si>
  <si>
    <t xml:space="preserve">  Less minority interests</t>
  </si>
  <si>
    <t>(j)</t>
  </si>
  <si>
    <t xml:space="preserve">Pre-acquisition profit/(loss), if </t>
  </si>
  <si>
    <t>applicable</t>
  </si>
  <si>
    <t>(k)</t>
  </si>
  <si>
    <t>Net profit/(loss) from ordinary activities</t>
  </si>
  <si>
    <t xml:space="preserve"> attributable to member of the company</t>
  </si>
  <si>
    <t>(l)(i)</t>
  </si>
  <si>
    <t xml:space="preserve">  Extraordinary items</t>
  </si>
  <si>
    <t xml:space="preserve">    ii</t>
  </si>
  <si>
    <t xml:space="preserve">   iii</t>
  </si>
  <si>
    <t xml:space="preserve">  Extraordinary items attributable to</t>
  </si>
  <si>
    <t xml:space="preserve">  members of the company</t>
  </si>
  <si>
    <t>(m)</t>
  </si>
  <si>
    <t xml:space="preserve">  Profit/(loss) 'attributable to</t>
  </si>
  <si>
    <t>3 (a)</t>
  </si>
  <si>
    <t xml:space="preserve">  Earnings per share based on 2(m)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</si>
  <si>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</si>
  <si>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</si>
  <si>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</si>
  <si>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</si>
  <si>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 xml:space="preserve">  Fully diluted (based on ordinary</t>
  </si>
  <si>
    <t xml:space="preserve">  shares-sen)</t>
  </si>
  <si>
    <t>CONSOLIDATED BALANCE SHEETS</t>
  </si>
  <si>
    <t>As At End of</t>
  </si>
  <si>
    <t xml:space="preserve">As At Preceding </t>
  </si>
  <si>
    <t>Current Quarter</t>
  </si>
  <si>
    <t>Financial Year End</t>
  </si>
  <si>
    <t>30.06.2001</t>
  </si>
  <si>
    <t>30.06.2000</t>
  </si>
  <si>
    <t>RM</t>
  </si>
  <si>
    <t>PROPERTY, PLANT AND EQUIPMENT</t>
  </si>
  <si>
    <t>INVESTMENT PROPERTIES</t>
  </si>
  <si>
    <t>INVESTMENT IN ASSOCIATED COS</t>
  </si>
  <si>
    <t>GOODWILL ON CONSOLIDATION</t>
  </si>
  <si>
    <t>LONG TERM INVESTMENTS</t>
  </si>
  <si>
    <t>INTANGIBLES ASSETS</t>
  </si>
  <si>
    <t>OTHER INVESTMENTS</t>
  </si>
  <si>
    <t>CURRENT ASSETS</t>
  </si>
  <si>
    <t>Inventories</t>
  </si>
  <si>
    <t>Trade receivables</t>
  </si>
  <si>
    <t>Other receivables, deposits &amp; prepayments</t>
  </si>
  <si>
    <t>Cash and bank balances</t>
  </si>
  <si>
    <t>Others</t>
  </si>
  <si>
    <t>CURRENT LIABILITIES</t>
  </si>
  <si>
    <t>Trade payables</t>
  </si>
  <si>
    <t>Other payables &amp; accrued expenses</t>
  </si>
  <si>
    <t>Amount owing to directors</t>
  </si>
  <si>
    <t>Hire-Purchase and lease obligations</t>
  </si>
  <si>
    <t>-Current portion</t>
  </si>
  <si>
    <t>Long-term loans - Current portions</t>
  </si>
  <si>
    <t>Short term Bank borrowings</t>
  </si>
  <si>
    <t>Tax liabilities</t>
  </si>
  <si>
    <t>NET CURRENT ASSETS /  (LIABILITIES)</t>
  </si>
  <si>
    <t>NET ASSETS/(LIABILITIES)</t>
  </si>
  <si>
    <t>SHAREHOLDERS' FUNDS</t>
  </si>
  <si>
    <t>Reserves:-</t>
  </si>
  <si>
    <t>Share capital</t>
  </si>
  <si>
    <t>Revaluation Reserve</t>
  </si>
  <si>
    <t>Capital Reserve</t>
  </si>
  <si>
    <t>Statutory Reserve</t>
  </si>
  <si>
    <t>Share premium</t>
  </si>
  <si>
    <t>Accumulated Losses</t>
  </si>
  <si>
    <t>Shareholders' Equity/ (Capital Deficiency)</t>
  </si>
  <si>
    <t>Minority interests</t>
  </si>
  <si>
    <t>Long Term Borrowings</t>
  </si>
  <si>
    <t xml:space="preserve">Long-term loans </t>
  </si>
  <si>
    <t>Other Long Term Liabilities</t>
  </si>
  <si>
    <t>Hire-purchase and lease obligations</t>
  </si>
  <si>
    <t>DEFERRED TAXATION</t>
  </si>
  <si>
    <t>control total</t>
  </si>
  <si>
    <t>NET TANGIBLE ASSETS PER SHARE (RM)</t>
  </si>
  <si>
    <t xml:space="preserve">  Less exceptional items</t>
  </si>
</sst>
</file>

<file path=xl/styles.xml><?xml version="1.0" encoding="utf-8"?>
<styleSheet xmlns="http://schemas.openxmlformats.org/spreadsheetml/2006/main">
  <numFmts count="3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 * #,##0.00_ ;_ * \-#,##0.00_ ;_ * &quot;-&quot;??_ ;_ @_ "/>
    <numFmt numFmtId="180" formatCode="_ * #,##0_ ;_ * \-#,##0_ ;_ * &quot;-&quot;_ ;_ @_ "/>
    <numFmt numFmtId="181" formatCode="_ * #,##0_ ;_ * \-#,##0_ ;_ * &quot;-&quot;??_ ;_ @_ 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14"/>
      <name val="Times New Roman"/>
      <family val="0"/>
    </font>
    <font>
      <sz val="10"/>
      <color indexed="10"/>
      <name val="Times New Roman"/>
      <family val="0"/>
    </font>
    <font>
      <b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3" fontId="4" fillId="0" borderId="0" xfId="16" applyFont="1" applyAlignment="1">
      <alignment/>
    </xf>
    <xf numFmtId="43" fontId="4" fillId="0" borderId="0" xfId="16" applyFont="1" applyBorder="1" applyAlignment="1">
      <alignment/>
    </xf>
    <xf numFmtId="43" fontId="8" fillId="0" borderId="0" xfId="16" applyFont="1" applyAlignment="1">
      <alignment/>
    </xf>
    <xf numFmtId="43" fontId="8" fillId="0" borderId="0" xfId="16" applyFont="1" applyFill="1" applyBorder="1" applyAlignment="1">
      <alignment/>
    </xf>
    <xf numFmtId="180" fontId="4" fillId="0" borderId="0" xfId="16" applyNumberFormat="1" applyFont="1" applyAlignment="1">
      <alignment/>
    </xf>
    <xf numFmtId="43" fontId="9" fillId="0" borderId="0" xfId="16" applyFont="1" applyAlignment="1">
      <alignment/>
    </xf>
    <xf numFmtId="169" fontId="4" fillId="0" borderId="0" xfId="16" applyNumberFormat="1" applyFont="1" applyBorder="1" applyAlignment="1">
      <alignment/>
    </xf>
    <xf numFmtId="180" fontId="4" fillId="0" borderId="0" xfId="16" applyNumberFormat="1" applyFont="1" applyBorder="1" applyAlignment="1">
      <alignment/>
    </xf>
    <xf numFmtId="43" fontId="8" fillId="0" borderId="0" xfId="16" applyFont="1" applyFill="1" applyBorder="1" applyAlignment="1">
      <alignment horizontal="center"/>
    </xf>
    <xf numFmtId="43" fontId="8" fillId="0" borderId="0" xfId="16" applyFont="1" applyAlignment="1">
      <alignment/>
    </xf>
    <xf numFmtId="43" fontId="4" fillId="0" borderId="0" xfId="16" applyFont="1" applyAlignment="1">
      <alignment/>
    </xf>
    <xf numFmtId="169" fontId="4" fillId="0" borderId="0" xfId="16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16" applyFont="1" applyAlignment="1" quotePrefix="1">
      <alignment horizontal="left"/>
    </xf>
    <xf numFmtId="180" fontId="4" fillId="0" borderId="0" xfId="16" applyNumberFormat="1" applyFont="1" applyAlignment="1">
      <alignment/>
    </xf>
    <xf numFmtId="39" fontId="4" fillId="0" borderId="0" xfId="0" applyNumberFormat="1" applyFont="1" applyBorder="1" applyAlignment="1">
      <alignment/>
    </xf>
    <xf numFmtId="43" fontId="4" fillId="0" borderId="0" xfId="16" applyFont="1" applyAlignment="1" quotePrefix="1">
      <alignment horizontal="left"/>
    </xf>
    <xf numFmtId="39" fontId="4" fillId="0" borderId="0" xfId="16" applyNumberFormat="1" applyFont="1" applyAlignment="1">
      <alignment/>
    </xf>
    <xf numFmtId="39" fontId="4" fillId="0" borderId="0" xfId="16" applyNumberFormat="1" applyFont="1" applyFill="1" applyBorder="1" applyAlignment="1">
      <alignment horizontal="center"/>
    </xf>
    <xf numFmtId="39" fontId="4" fillId="0" borderId="0" xfId="16" applyNumberFormat="1" applyFont="1" applyFill="1" applyBorder="1" applyAlignment="1" quotePrefix="1">
      <alignment horizontal="center"/>
    </xf>
    <xf numFmtId="39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4" fillId="0" borderId="1" xfId="0" applyNumberFormat="1" applyFont="1" applyBorder="1" applyAlignment="1">
      <alignment/>
    </xf>
    <xf numFmtId="39" fontId="4" fillId="0" borderId="1" xfId="16" applyNumberFormat="1" applyFont="1" applyBorder="1" applyAlignment="1">
      <alignment/>
    </xf>
    <xf numFmtId="39" fontId="4" fillId="0" borderId="0" xfId="16" applyNumberFormat="1" applyFont="1" applyBorder="1" applyAlignment="1">
      <alignment/>
    </xf>
    <xf numFmtId="39" fontId="4" fillId="0" borderId="2" xfId="0" applyNumberFormat="1" applyFont="1" applyBorder="1" applyAlignment="1">
      <alignment/>
    </xf>
    <xf numFmtId="39" fontId="4" fillId="0" borderId="2" xfId="16" applyNumberFormat="1" applyFont="1" applyBorder="1" applyAlignment="1">
      <alignment/>
    </xf>
    <xf numFmtId="39" fontId="12" fillId="0" borderId="0" xfId="16" applyNumberFormat="1" applyFont="1" applyAlignment="1">
      <alignment/>
    </xf>
    <xf numFmtId="39" fontId="11" fillId="0" borderId="0" xfId="16" applyNumberFormat="1" applyFont="1" applyAlignment="1">
      <alignment/>
    </xf>
    <xf numFmtId="43" fontId="4" fillId="0" borderId="0" xfId="16" applyFont="1" applyAlignment="1">
      <alignment horizontal="left"/>
    </xf>
    <xf numFmtId="43" fontId="8" fillId="0" borderId="0" xfId="16" applyFont="1" applyAlignment="1" quotePrefix="1">
      <alignment horizontal="left"/>
    </xf>
    <xf numFmtId="43" fontId="8" fillId="0" borderId="0" xfId="16" applyFont="1" applyAlignment="1">
      <alignment horizontal="left"/>
    </xf>
    <xf numFmtId="39" fontId="8" fillId="0" borderId="3" xfId="16" applyNumberFormat="1" applyFont="1" applyBorder="1" applyAlignment="1">
      <alignment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 quotePrefix="1">
      <alignment horizontal="left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69" fontId="5" fillId="2" borderId="0" xfId="0" applyNumberFormat="1" applyFont="1" applyFill="1" applyAlignment="1">
      <alignment horizontal="centerContinuous"/>
    </xf>
    <xf numFmtId="169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69" fontId="4" fillId="2" borderId="6" xfId="0" applyNumberFormat="1" applyFont="1" applyFill="1" applyBorder="1" applyAlignment="1">
      <alignment horizontal="centerContinuous"/>
    </xf>
    <xf numFmtId="169" fontId="4" fillId="2" borderId="7" xfId="0" applyNumberFormat="1" applyFont="1" applyFill="1" applyBorder="1" applyAlignment="1">
      <alignment horizontal="centerContinuous"/>
    </xf>
    <xf numFmtId="169" fontId="4" fillId="2" borderId="8" xfId="0" applyNumberFormat="1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169" fontId="7" fillId="2" borderId="5" xfId="0" applyNumberFormat="1" applyFont="1" applyFill="1" applyBorder="1" applyAlignment="1">
      <alignment horizontal="center"/>
    </xf>
    <xf numFmtId="169" fontId="7" fillId="2" borderId="5" xfId="0" applyNumberFormat="1" applyFont="1" applyFill="1" applyBorder="1" applyAlignment="1" quotePrefix="1">
      <alignment horizontal="center"/>
    </xf>
    <xf numFmtId="169" fontId="7" fillId="2" borderId="9" xfId="0" applyNumberFormat="1" applyFont="1" applyFill="1" applyBorder="1" applyAlignment="1" quotePrefix="1">
      <alignment horizontal="center"/>
    </xf>
    <xf numFmtId="169" fontId="7" fillId="2" borderId="1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169" fontId="7" fillId="2" borderId="11" xfId="0" applyNumberFormat="1" applyFont="1" applyFill="1" applyBorder="1" applyAlignment="1">
      <alignment horizontal="center"/>
    </xf>
    <xf numFmtId="169" fontId="7" fillId="2" borderId="11" xfId="0" applyNumberFormat="1" applyFont="1" applyFill="1" applyBorder="1" applyAlignment="1" quotePrefix="1">
      <alignment horizontal="center"/>
    </xf>
    <xf numFmtId="169" fontId="7" fillId="2" borderId="0" xfId="0" applyNumberFormat="1" applyFont="1" applyFill="1" applyAlignment="1">
      <alignment/>
    </xf>
    <xf numFmtId="169" fontId="7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169" fontId="4" fillId="2" borderId="11" xfId="0" applyNumberFormat="1" applyFont="1" applyFill="1" applyBorder="1" applyAlignment="1">
      <alignment/>
    </xf>
    <xf numFmtId="169" fontId="4" fillId="2" borderId="9" xfId="0" applyNumberFormat="1" applyFont="1" applyFill="1" applyBorder="1" applyAlignment="1">
      <alignment/>
    </xf>
    <xf numFmtId="169" fontId="4" fillId="2" borderId="11" xfId="0" applyNumberFormat="1" applyFont="1" applyFill="1" applyBorder="1" applyAlignment="1" quotePrefix="1">
      <alignment horizontal="left"/>
    </xf>
    <xf numFmtId="169" fontId="4" fillId="2" borderId="9" xfId="0" applyNumberFormat="1" applyFont="1" applyFill="1" applyBorder="1" applyAlignment="1" quotePrefix="1">
      <alignment horizontal="left"/>
    </xf>
    <xf numFmtId="169" fontId="4" fillId="2" borderId="0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9" fontId="4" fillId="2" borderId="13" xfId="0" applyNumberFormat="1" applyFont="1" applyFill="1" applyBorder="1" applyAlignment="1">
      <alignment horizontal="center"/>
    </xf>
    <xf numFmtId="169" fontId="4" fillId="2" borderId="13" xfId="0" applyNumberFormat="1" applyFont="1" applyFill="1" applyBorder="1" applyAlignment="1" quotePrefix="1">
      <alignment horizontal="center"/>
    </xf>
    <xf numFmtId="169" fontId="4" fillId="2" borderId="14" xfId="0" applyNumberFormat="1" applyFont="1" applyFill="1" applyBorder="1" applyAlignment="1" quotePrefix="1">
      <alignment horizontal="center"/>
    </xf>
    <xf numFmtId="0" fontId="4" fillId="2" borderId="15" xfId="0" applyFont="1" applyFill="1" applyBorder="1" applyAlignment="1">
      <alignment/>
    </xf>
    <xf numFmtId="169" fontId="4" fillId="2" borderId="11" xfId="0" applyNumberFormat="1" applyFont="1" applyFill="1" applyBorder="1" applyAlignment="1">
      <alignment horizontal="center"/>
    </xf>
    <xf numFmtId="169" fontId="4" fillId="2" borderId="11" xfId="0" applyNumberFormat="1" applyFont="1" applyFill="1" applyBorder="1" applyAlignment="1" quotePrefix="1">
      <alignment horizontal="center"/>
    </xf>
    <xf numFmtId="169" fontId="4" fillId="2" borderId="9" xfId="0" applyNumberFormat="1" applyFont="1" applyFill="1" applyBorder="1" applyAlignment="1" quotePrefix="1">
      <alignment horizontal="center"/>
    </xf>
    <xf numFmtId="0" fontId="4" fillId="2" borderId="16" xfId="0" applyFont="1" applyFill="1" applyBorder="1" applyAlignment="1" quotePrefix="1">
      <alignment horizontal="center"/>
    </xf>
    <xf numFmtId="169" fontId="4" fillId="2" borderId="11" xfId="16" applyNumberFormat="1" applyFont="1" applyFill="1" applyBorder="1" applyAlignment="1">
      <alignment/>
    </xf>
    <xf numFmtId="169" fontId="4" fillId="2" borderId="9" xfId="16" applyNumberFormat="1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169" fontId="4" fillId="2" borderId="13" xfId="16" applyNumberFormat="1" applyFont="1" applyFill="1" applyBorder="1" applyAlignment="1">
      <alignment/>
    </xf>
    <xf numFmtId="169" fontId="4" fillId="2" borderId="14" xfId="16" applyNumberFormat="1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11" xfId="0" applyFont="1" applyFill="1" applyBorder="1" applyAlignment="1" quotePrefix="1">
      <alignment horizontal="left"/>
    </xf>
    <xf numFmtId="0" fontId="4" fillId="2" borderId="13" xfId="0" applyFont="1" applyFill="1" applyBorder="1" applyAlignment="1" quotePrefix="1">
      <alignment horizontal="left"/>
    </xf>
    <xf numFmtId="0" fontId="4" fillId="2" borderId="17" xfId="0" applyFont="1" applyFill="1" applyBorder="1" applyAlignment="1" quotePrefix="1">
      <alignment horizontal="center"/>
    </xf>
    <xf numFmtId="169" fontId="4" fillId="2" borderId="13" xfId="16" applyNumberFormat="1" applyFont="1" applyFill="1" applyBorder="1" applyAlignment="1">
      <alignment horizontal="center"/>
    </xf>
    <xf numFmtId="169" fontId="4" fillId="2" borderId="11" xfId="16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169" fontId="4" fillId="2" borderId="0" xfId="16" applyNumberFormat="1" applyFont="1" applyFill="1" applyBorder="1" applyAlignment="1">
      <alignment/>
    </xf>
    <xf numFmtId="39" fontId="4" fillId="2" borderId="13" xfId="16" applyNumberFormat="1" applyFont="1" applyFill="1" applyBorder="1" applyAlignment="1">
      <alignment/>
    </xf>
    <xf numFmtId="39" fontId="4" fillId="2" borderId="14" xfId="16" applyNumberFormat="1" applyFont="1" applyFill="1" applyBorder="1" applyAlignment="1">
      <alignment/>
    </xf>
    <xf numFmtId="186" fontId="4" fillId="2" borderId="11" xfId="16" applyNumberFormat="1" applyFont="1" applyFill="1" applyBorder="1" applyAlignment="1">
      <alignment/>
    </xf>
    <xf numFmtId="186" fontId="4" fillId="2" borderId="9" xfId="16" applyNumberFormat="1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/>
    </xf>
    <xf numFmtId="169" fontId="4" fillId="2" borderId="19" xfId="16" applyNumberFormat="1" applyFont="1" applyFill="1" applyBorder="1" applyAlignment="1">
      <alignment/>
    </xf>
    <xf numFmtId="169" fontId="4" fillId="2" borderId="20" xfId="16" applyNumberFormat="1" applyFont="1" applyFill="1" applyBorder="1" applyAlignment="1">
      <alignment/>
    </xf>
    <xf numFmtId="169" fontId="4" fillId="2" borderId="0" xfId="16" applyNumberFormat="1" applyFont="1" applyFill="1" applyAlignment="1">
      <alignment/>
    </xf>
    <xf numFmtId="0" fontId="8" fillId="0" borderId="0" xfId="15" applyFont="1" applyAlignment="1" quotePrefix="1">
      <alignment horizontal="left"/>
      <protection/>
    </xf>
    <xf numFmtId="0" fontId="8" fillId="0" borderId="0" xfId="0" applyFont="1" applyAlignment="1">
      <alignment/>
    </xf>
    <xf numFmtId="0" fontId="13" fillId="0" borderId="0" xfId="0" applyFont="1" applyAlignment="1">
      <alignment/>
    </xf>
  </cellXfs>
  <cellStyles count="7">
    <cellStyle name="Normal" xfId="0"/>
    <cellStyle name="??_Sheet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tabSelected="1" zoomScale="75" zoomScaleNormal="75" workbookViewId="0" topLeftCell="B25">
      <selection activeCell="D34" sqref="D34"/>
    </sheetView>
  </sheetViews>
  <sheetFormatPr defaultColWidth="9.140625" defaultRowHeight="12.75"/>
  <cols>
    <col min="1" max="1" width="9.140625" style="39" customWidth="1"/>
    <col min="2" max="2" width="5.421875" style="39" customWidth="1"/>
    <col min="3" max="3" width="5.140625" style="35" customWidth="1"/>
    <col min="4" max="4" width="30.7109375" style="39" customWidth="1"/>
    <col min="5" max="7" width="15.7109375" style="37" customWidth="1"/>
    <col min="8" max="8" width="17.28125" style="37" customWidth="1"/>
    <col min="9" max="9" width="9.140625" style="37" customWidth="1"/>
    <col min="10" max="11" width="9.140625" style="38" customWidth="1"/>
    <col min="12" max="16384" width="9.140625" style="39" customWidth="1"/>
  </cols>
  <sheetData>
    <row r="1" ht="12.75">
      <c r="D1" s="36" t="s">
        <v>0</v>
      </c>
    </row>
    <row r="2" ht="12.75">
      <c r="D2" s="36" t="s">
        <v>1</v>
      </c>
    </row>
    <row r="4" ht="12.75">
      <c r="D4" s="40" t="s">
        <v>2</v>
      </c>
    </row>
    <row r="5" ht="12.75">
      <c r="D5" s="41" t="s">
        <v>3</v>
      </c>
    </row>
    <row r="7" spans="3:11" s="46" customFormat="1" ht="15.75">
      <c r="C7" s="42"/>
      <c r="D7" s="43" t="s">
        <v>4</v>
      </c>
      <c r="E7" s="44"/>
      <c r="F7" s="44"/>
      <c r="G7" s="44"/>
      <c r="H7" s="44"/>
      <c r="I7" s="45"/>
      <c r="J7" s="38"/>
      <c r="K7" s="38"/>
    </row>
    <row r="8" ht="13.5" thickBot="1"/>
    <row r="9" spans="3:8" ht="13.5" thickBot="1">
      <c r="C9" s="47"/>
      <c r="D9" s="48"/>
      <c r="E9" s="49" t="s">
        <v>5</v>
      </c>
      <c r="F9" s="50"/>
      <c r="G9" s="49" t="s">
        <v>6</v>
      </c>
      <c r="H9" s="51"/>
    </row>
    <row r="10" spans="3:11" s="58" customFormat="1" ht="12.75">
      <c r="C10" s="52"/>
      <c r="D10" s="53"/>
      <c r="E10" s="54" t="s">
        <v>7</v>
      </c>
      <c r="F10" s="55" t="s">
        <v>8</v>
      </c>
      <c r="G10" s="54" t="s">
        <v>7</v>
      </c>
      <c r="H10" s="56" t="s">
        <v>8</v>
      </c>
      <c r="I10" s="57"/>
      <c r="J10" s="38"/>
      <c r="K10" s="38"/>
    </row>
    <row r="11" spans="3:11" s="58" customFormat="1" ht="12.75">
      <c r="C11" s="59"/>
      <c r="D11" s="60"/>
      <c r="E11" s="61" t="s">
        <v>9</v>
      </c>
      <c r="F11" s="62" t="s">
        <v>10</v>
      </c>
      <c r="G11" s="61" t="s">
        <v>11</v>
      </c>
      <c r="H11" s="56" t="s">
        <v>10</v>
      </c>
      <c r="I11" s="63"/>
      <c r="J11" s="38"/>
      <c r="K11" s="38"/>
    </row>
    <row r="12" spans="3:11" s="58" customFormat="1" ht="12.75">
      <c r="C12" s="59"/>
      <c r="D12" s="60"/>
      <c r="E12" s="61"/>
      <c r="F12" s="61" t="s">
        <v>9</v>
      </c>
      <c r="G12" s="61"/>
      <c r="H12" s="64" t="s">
        <v>12</v>
      </c>
      <c r="I12" s="63"/>
      <c r="J12" s="38"/>
      <c r="K12" s="38"/>
    </row>
    <row r="13" spans="3:8" ht="12.75">
      <c r="C13" s="65"/>
      <c r="D13" s="66"/>
      <c r="E13" s="67"/>
      <c r="F13" s="67"/>
      <c r="G13" s="67"/>
      <c r="H13" s="68"/>
    </row>
    <row r="14" spans="3:9" ht="12.75">
      <c r="C14" s="65"/>
      <c r="D14" s="66"/>
      <c r="E14" s="69" t="s">
        <v>13</v>
      </c>
      <c r="F14" s="69" t="s">
        <v>14</v>
      </c>
      <c r="G14" s="69" t="s">
        <v>13</v>
      </c>
      <c r="H14" s="70" t="s">
        <v>14</v>
      </c>
      <c r="I14" s="71"/>
    </row>
    <row r="15" spans="3:8" ht="12.75">
      <c r="C15" s="72"/>
      <c r="D15" s="73"/>
      <c r="E15" s="74" t="s">
        <v>15</v>
      </c>
      <c r="F15" s="75" t="s">
        <v>15</v>
      </c>
      <c r="G15" s="75" t="s">
        <v>15</v>
      </c>
      <c r="H15" s="76" t="s">
        <v>15</v>
      </c>
    </row>
    <row r="16" spans="3:8" ht="12.75">
      <c r="C16" s="65"/>
      <c r="D16" s="77"/>
      <c r="E16" s="78"/>
      <c r="F16" s="79"/>
      <c r="G16" s="79"/>
      <c r="H16" s="80"/>
    </row>
    <row r="17" spans="3:8" ht="12.75">
      <c r="C17" s="81" t="s">
        <v>16</v>
      </c>
      <c r="D17" s="66" t="s">
        <v>17</v>
      </c>
      <c r="E17" s="82">
        <v>9691</v>
      </c>
      <c r="F17" s="82">
        <v>7515</v>
      </c>
      <c r="G17" s="82">
        <v>39214</v>
      </c>
      <c r="H17" s="83">
        <v>37229</v>
      </c>
    </row>
    <row r="18" spans="3:8" ht="12.75">
      <c r="C18" s="84"/>
      <c r="D18" s="73"/>
      <c r="E18" s="85"/>
      <c r="F18" s="85"/>
      <c r="G18" s="85"/>
      <c r="H18" s="86"/>
    </row>
    <row r="19" spans="3:8" ht="12.75">
      <c r="C19" s="84" t="s">
        <v>18</v>
      </c>
      <c r="D19" s="73" t="s">
        <v>19</v>
      </c>
      <c r="E19" s="85">
        <v>0</v>
      </c>
      <c r="F19" s="85">
        <v>0</v>
      </c>
      <c r="G19" s="85">
        <v>0</v>
      </c>
      <c r="H19" s="86">
        <v>0</v>
      </c>
    </row>
    <row r="20" spans="3:8" ht="12.75">
      <c r="C20" s="87"/>
      <c r="D20" s="66"/>
      <c r="E20" s="82"/>
      <c r="F20" s="82"/>
      <c r="G20" s="82"/>
      <c r="H20" s="83"/>
    </row>
    <row r="21" spans="3:8" ht="12.75">
      <c r="C21" s="87" t="s">
        <v>20</v>
      </c>
      <c r="D21" s="66" t="s">
        <v>21</v>
      </c>
      <c r="E21" s="88"/>
      <c r="F21" s="82"/>
      <c r="G21" s="88"/>
      <c r="H21" s="83"/>
    </row>
    <row r="22" spans="3:8" ht="12.75">
      <c r="C22" s="84"/>
      <c r="D22" s="73" t="s">
        <v>22</v>
      </c>
      <c r="E22" s="85">
        <v>214</v>
      </c>
      <c r="F22" s="85">
        <v>0</v>
      </c>
      <c r="G22" s="85">
        <v>1098</v>
      </c>
      <c r="H22" s="86">
        <v>205</v>
      </c>
    </row>
    <row r="23" spans="3:8" ht="12.75">
      <c r="C23" s="87"/>
      <c r="D23" s="66"/>
      <c r="E23" s="82"/>
      <c r="F23" s="82"/>
      <c r="G23" s="82"/>
      <c r="H23" s="83"/>
    </row>
    <row r="24" spans="3:10" ht="12.75">
      <c r="C24" s="87" t="s">
        <v>23</v>
      </c>
      <c r="D24" s="89" t="s">
        <v>24</v>
      </c>
      <c r="E24" s="88"/>
      <c r="F24" s="88"/>
      <c r="G24" s="88"/>
      <c r="H24" s="83"/>
      <c r="J24" s="38" t="s">
        <v>25</v>
      </c>
    </row>
    <row r="25" spans="3:8" ht="12.75">
      <c r="C25" s="87"/>
      <c r="D25" s="89" t="s">
        <v>26</v>
      </c>
      <c r="E25" s="82"/>
      <c r="F25" s="82"/>
      <c r="G25" s="82"/>
      <c r="H25" s="83"/>
    </row>
    <row r="26" spans="3:8" ht="12.75">
      <c r="C26" s="87"/>
      <c r="D26" s="66" t="s">
        <v>27</v>
      </c>
      <c r="E26" s="82"/>
      <c r="F26" s="82"/>
      <c r="G26" s="82"/>
      <c r="H26" s="83"/>
    </row>
    <row r="27" spans="3:8" ht="12.75">
      <c r="C27" s="87"/>
      <c r="D27" s="66" t="s">
        <v>28</v>
      </c>
      <c r="E27" s="82"/>
      <c r="F27" s="82"/>
      <c r="G27" s="82"/>
      <c r="H27" s="83"/>
    </row>
    <row r="28" spans="3:8" ht="12.75">
      <c r="C28" s="84"/>
      <c r="D28" s="73" t="s">
        <v>29</v>
      </c>
      <c r="E28" s="85">
        <v>544</v>
      </c>
      <c r="F28" s="85">
        <v>-880</v>
      </c>
      <c r="G28" s="85">
        <v>2944</v>
      </c>
      <c r="H28" s="86">
        <v>-1250</v>
      </c>
    </row>
    <row r="29" spans="3:8" ht="12.75">
      <c r="C29" s="84"/>
      <c r="D29" s="73"/>
      <c r="E29" s="85"/>
      <c r="F29" s="85"/>
      <c r="G29" s="85"/>
      <c r="H29" s="86"/>
    </row>
    <row r="30" spans="3:8" ht="12.75">
      <c r="C30" s="84" t="s">
        <v>18</v>
      </c>
      <c r="D30" s="90" t="s">
        <v>30</v>
      </c>
      <c r="E30" s="85">
        <v>2380</v>
      </c>
      <c r="F30" s="85">
        <v>1606</v>
      </c>
      <c r="G30" s="85">
        <v>6468</v>
      </c>
      <c r="H30" s="86">
        <v>5451</v>
      </c>
    </row>
    <row r="31" spans="3:8" ht="12.75">
      <c r="C31" s="84"/>
      <c r="D31" s="90"/>
      <c r="E31" s="85"/>
      <c r="F31" s="85"/>
      <c r="G31" s="85"/>
      <c r="H31" s="86"/>
    </row>
    <row r="32" spans="3:8" ht="12.75">
      <c r="C32" s="91" t="s">
        <v>20</v>
      </c>
      <c r="D32" s="73" t="s">
        <v>31</v>
      </c>
      <c r="E32" s="85">
        <v>1241</v>
      </c>
      <c r="F32" s="85">
        <v>1076</v>
      </c>
      <c r="G32" s="85">
        <v>5023</v>
      </c>
      <c r="H32" s="86">
        <v>5096</v>
      </c>
    </row>
    <row r="33" spans="3:8" ht="12.75">
      <c r="C33" s="91"/>
      <c r="D33" s="73"/>
      <c r="E33" s="85"/>
      <c r="F33" s="85"/>
      <c r="G33" s="85"/>
      <c r="H33" s="86"/>
    </row>
    <row r="34" spans="3:8" ht="12.75">
      <c r="C34" s="84" t="s">
        <v>32</v>
      </c>
      <c r="D34" s="73" t="s">
        <v>122</v>
      </c>
      <c r="E34" s="85">
        <v>966</v>
      </c>
      <c r="F34" s="85">
        <v>0</v>
      </c>
      <c r="G34" s="85">
        <v>966</v>
      </c>
      <c r="H34" s="86">
        <v>493</v>
      </c>
    </row>
    <row r="35" spans="3:8" ht="12.75">
      <c r="C35" s="87"/>
      <c r="D35" s="66"/>
      <c r="E35" s="82"/>
      <c r="F35" s="82"/>
      <c r="G35" s="82"/>
      <c r="H35" s="83"/>
    </row>
    <row r="36" spans="3:10" ht="12.75">
      <c r="C36" s="87" t="s">
        <v>33</v>
      </c>
      <c r="D36" s="89" t="s">
        <v>34</v>
      </c>
      <c r="E36" s="88"/>
      <c r="F36" s="88"/>
      <c r="G36" s="88"/>
      <c r="H36" s="83"/>
      <c r="J36" s="38" t="s">
        <v>25</v>
      </c>
    </row>
    <row r="37" spans="3:8" ht="12.75">
      <c r="C37" s="87"/>
      <c r="D37" s="89" t="s">
        <v>35</v>
      </c>
      <c r="E37" s="82">
        <f>+E28-E30-E32-E34</f>
        <v>-4043</v>
      </c>
      <c r="F37" s="82">
        <f>+F28-F30-F32+F34</f>
        <v>-3562</v>
      </c>
      <c r="G37" s="82">
        <f>+G28-G30-G32-G34</f>
        <v>-9513</v>
      </c>
      <c r="H37" s="83">
        <f>+H28-H30-H32-H34</f>
        <v>-12290</v>
      </c>
    </row>
    <row r="38" spans="3:8" ht="12.75">
      <c r="C38" s="84"/>
      <c r="D38" s="90" t="s">
        <v>36</v>
      </c>
      <c r="E38" s="85"/>
      <c r="F38" s="85"/>
      <c r="G38" s="85"/>
      <c r="H38" s="86"/>
    </row>
    <row r="39" spans="3:8" ht="12.75">
      <c r="C39" s="87" t="s">
        <v>37</v>
      </c>
      <c r="D39" s="89" t="s">
        <v>38</v>
      </c>
      <c r="E39" s="82">
        <v>0</v>
      </c>
      <c r="F39" s="82">
        <v>0</v>
      </c>
      <c r="G39" s="82">
        <v>0</v>
      </c>
      <c r="H39" s="83">
        <v>0</v>
      </c>
    </row>
    <row r="40" spans="3:8" ht="12.75">
      <c r="C40" s="84"/>
      <c r="D40" s="90" t="s">
        <v>39</v>
      </c>
      <c r="E40" s="85"/>
      <c r="F40" s="85"/>
      <c r="G40" s="85" t="s">
        <v>25</v>
      </c>
      <c r="H40" s="86"/>
    </row>
    <row r="41" spans="3:8" ht="12.75">
      <c r="C41" s="87"/>
      <c r="D41" s="89"/>
      <c r="E41" s="82"/>
      <c r="F41" s="82"/>
      <c r="G41" s="82"/>
      <c r="H41" s="83"/>
    </row>
    <row r="42" spans="3:10" ht="12.75">
      <c r="C42" s="87" t="s">
        <v>40</v>
      </c>
      <c r="D42" s="89" t="s">
        <v>41</v>
      </c>
      <c r="E42" s="88"/>
      <c r="F42" s="88"/>
      <c r="G42" s="88"/>
      <c r="H42" s="83"/>
      <c r="J42" s="38" t="s">
        <v>25</v>
      </c>
    </row>
    <row r="43" spans="3:9" ht="12.75">
      <c r="C43" s="87"/>
      <c r="D43" s="66" t="s">
        <v>42</v>
      </c>
      <c r="E43" s="82">
        <f>SUM(E37:E40)</f>
        <v>-4043</v>
      </c>
      <c r="F43" s="82">
        <f>SUM(F37:F40)</f>
        <v>-3562</v>
      </c>
      <c r="G43" s="82">
        <f>SUM(G37:G40)</f>
        <v>-9513</v>
      </c>
      <c r="H43" s="83">
        <f>SUM(H37:H40)</f>
        <v>-12290</v>
      </c>
      <c r="I43" s="37" t="s">
        <v>25</v>
      </c>
    </row>
    <row r="44" spans="3:8" ht="12.75">
      <c r="C44" s="84"/>
      <c r="D44" s="73"/>
      <c r="E44" s="85"/>
      <c r="F44" s="85"/>
      <c r="G44" s="85"/>
      <c r="H44" s="86"/>
    </row>
    <row r="45" spans="3:8" ht="12.75">
      <c r="C45" s="84" t="s">
        <v>43</v>
      </c>
      <c r="D45" s="73" t="s">
        <v>44</v>
      </c>
      <c r="E45" s="92">
        <v>0</v>
      </c>
      <c r="F45" s="85">
        <v>0</v>
      </c>
      <c r="G45" s="92">
        <v>0</v>
      </c>
      <c r="H45" s="86">
        <v>0</v>
      </c>
    </row>
    <row r="46" spans="3:8" ht="12.75">
      <c r="C46" s="87"/>
      <c r="D46" s="66"/>
      <c r="E46" s="93"/>
      <c r="F46" s="82"/>
      <c r="G46" s="93"/>
      <c r="H46" s="83"/>
    </row>
    <row r="47" spans="3:8" ht="12.75">
      <c r="C47" s="87" t="s">
        <v>45</v>
      </c>
      <c r="D47" s="66"/>
      <c r="E47" s="93"/>
      <c r="F47" s="82"/>
      <c r="G47" s="93"/>
      <c r="H47" s="83"/>
    </row>
    <row r="48" spans="3:9" ht="12.75">
      <c r="C48" s="87" t="s">
        <v>46</v>
      </c>
      <c r="D48" s="89" t="s">
        <v>47</v>
      </c>
      <c r="E48" s="88"/>
      <c r="F48" s="88"/>
      <c r="G48" s="88"/>
      <c r="H48" s="83"/>
      <c r="I48" s="37" t="s">
        <v>25</v>
      </c>
    </row>
    <row r="49" spans="2:8" ht="12.75">
      <c r="B49" s="94"/>
      <c r="C49" s="38"/>
      <c r="D49" s="77" t="s">
        <v>48</v>
      </c>
      <c r="E49" s="82">
        <f>+E43-E45</f>
        <v>-4043</v>
      </c>
      <c r="F49" s="82">
        <f>+F43-F45</f>
        <v>-3562</v>
      </c>
      <c r="G49" s="82">
        <f>+G43-G45</f>
        <v>-9513</v>
      </c>
      <c r="H49" s="83">
        <f>+H43-H45</f>
        <v>-12290</v>
      </c>
    </row>
    <row r="50" spans="3:8" ht="12.75">
      <c r="C50" s="84"/>
      <c r="D50" s="73"/>
      <c r="E50" s="85"/>
      <c r="F50" s="85"/>
      <c r="G50" s="85"/>
      <c r="H50" s="86"/>
    </row>
    <row r="51" spans="3:8" ht="12.75">
      <c r="C51" s="91" t="s">
        <v>49</v>
      </c>
      <c r="D51" s="73" t="s">
        <v>50</v>
      </c>
      <c r="E51" s="85">
        <v>-48</v>
      </c>
      <c r="F51" s="85">
        <v>124</v>
      </c>
      <c r="G51" s="85">
        <v>-13</v>
      </c>
      <c r="H51" s="86">
        <v>27</v>
      </c>
    </row>
    <row r="52" spans="3:8" ht="12.75">
      <c r="C52" s="81"/>
      <c r="D52" s="66"/>
      <c r="E52" s="82"/>
      <c r="F52" s="82"/>
      <c r="G52" s="82"/>
      <c r="H52" s="83"/>
    </row>
    <row r="53" spans="3:8" ht="12.75">
      <c r="C53" s="87" t="s">
        <v>51</v>
      </c>
      <c r="D53" s="66" t="s">
        <v>52</v>
      </c>
      <c r="E53" s="82"/>
      <c r="F53" s="82"/>
      <c r="G53" s="82"/>
      <c r="H53" s="83"/>
    </row>
    <row r="54" spans="3:8" ht="12.75">
      <c r="C54" s="81"/>
      <c r="D54" s="66" t="s">
        <v>53</v>
      </c>
      <c r="E54" s="82">
        <v>0</v>
      </c>
      <c r="F54" s="82">
        <v>0</v>
      </c>
      <c r="G54" s="82">
        <v>0</v>
      </c>
      <c r="H54" s="83">
        <v>0</v>
      </c>
    </row>
    <row r="55" spans="3:8" ht="12.75">
      <c r="C55" s="91"/>
      <c r="D55" s="73"/>
      <c r="E55" s="85"/>
      <c r="F55" s="85"/>
      <c r="G55" s="85"/>
      <c r="H55" s="86"/>
    </row>
    <row r="56" spans="3:9" ht="12.75">
      <c r="C56" s="87" t="s">
        <v>54</v>
      </c>
      <c r="D56" s="66" t="s">
        <v>55</v>
      </c>
      <c r="E56" s="88"/>
      <c r="F56" s="88"/>
      <c r="G56" s="88"/>
      <c r="H56" s="83"/>
      <c r="I56" s="37" t="s">
        <v>25</v>
      </c>
    </row>
    <row r="57" spans="3:8" ht="12.75">
      <c r="C57" s="84"/>
      <c r="D57" s="90" t="s">
        <v>56</v>
      </c>
      <c r="E57" s="85">
        <f>SUM(E49:E51)</f>
        <v>-4091</v>
      </c>
      <c r="F57" s="85">
        <f>SUM(F49:F51)</f>
        <v>-3438</v>
      </c>
      <c r="G57" s="85">
        <f>SUM(G49:G51)</f>
        <v>-9526</v>
      </c>
      <c r="H57" s="86">
        <f>SUM(H49:H51)</f>
        <v>-12263</v>
      </c>
    </row>
    <row r="58" spans="3:8" ht="12.75">
      <c r="C58" s="84"/>
      <c r="D58" s="90"/>
      <c r="E58" s="85"/>
      <c r="F58" s="85"/>
      <c r="G58" s="85"/>
      <c r="H58" s="86"/>
    </row>
    <row r="59" spans="3:8" ht="12.75">
      <c r="C59" s="91" t="s">
        <v>57</v>
      </c>
      <c r="D59" s="73" t="s">
        <v>58</v>
      </c>
      <c r="E59" s="85">
        <v>0</v>
      </c>
      <c r="F59" s="85">
        <v>0</v>
      </c>
      <c r="G59" s="85">
        <v>0</v>
      </c>
      <c r="H59" s="86">
        <v>0</v>
      </c>
    </row>
    <row r="60" spans="3:8" ht="12.75">
      <c r="C60" s="91"/>
      <c r="D60" s="73"/>
      <c r="E60" s="85"/>
      <c r="F60" s="85"/>
      <c r="G60" s="85"/>
      <c r="H60" s="86"/>
    </row>
    <row r="61" spans="3:8" ht="12.75">
      <c r="C61" s="91" t="s">
        <v>59</v>
      </c>
      <c r="D61" s="73" t="s">
        <v>50</v>
      </c>
      <c r="E61" s="85">
        <v>0</v>
      </c>
      <c r="F61" s="85">
        <v>0</v>
      </c>
      <c r="G61" s="85">
        <v>0</v>
      </c>
      <c r="H61" s="86">
        <v>0</v>
      </c>
    </row>
    <row r="62" spans="3:8" ht="12.75">
      <c r="C62" s="81"/>
      <c r="D62" s="66"/>
      <c r="E62" s="82"/>
      <c r="F62" s="82"/>
      <c r="G62" s="82"/>
      <c r="H62" s="83"/>
    </row>
    <row r="63" spans="3:8" ht="12.75">
      <c r="C63" s="87" t="s">
        <v>60</v>
      </c>
      <c r="D63" s="66" t="s">
        <v>61</v>
      </c>
      <c r="E63" s="82"/>
      <c r="F63" s="82"/>
      <c r="G63" s="82"/>
      <c r="H63" s="83"/>
    </row>
    <row r="64" spans="3:8" ht="12.75">
      <c r="C64" s="84"/>
      <c r="D64" s="73" t="s">
        <v>62</v>
      </c>
      <c r="E64" s="85">
        <v>0</v>
      </c>
      <c r="F64" s="85">
        <v>0</v>
      </c>
      <c r="G64" s="85">
        <v>0</v>
      </c>
      <c r="H64" s="86">
        <v>0</v>
      </c>
    </row>
    <row r="65" spans="3:8" ht="12.75">
      <c r="C65" s="87"/>
      <c r="D65" s="66"/>
      <c r="E65" s="82" t="s">
        <v>25</v>
      </c>
      <c r="F65" s="82"/>
      <c r="G65" s="82"/>
      <c r="H65" s="83"/>
    </row>
    <row r="66" spans="3:9" ht="12.75">
      <c r="C66" s="87" t="s">
        <v>63</v>
      </c>
      <c r="D66" s="89" t="s">
        <v>64</v>
      </c>
      <c r="E66" s="88"/>
      <c r="F66" s="88"/>
      <c r="G66" s="88"/>
      <c r="H66" s="83"/>
      <c r="I66" s="95"/>
    </row>
    <row r="67" spans="3:8" ht="12.75">
      <c r="C67" s="84"/>
      <c r="D67" s="73" t="s">
        <v>62</v>
      </c>
      <c r="E67" s="85">
        <f>SUM(E57:E64)</f>
        <v>-4091</v>
      </c>
      <c r="F67" s="85">
        <f>SUM(F57:F64)</f>
        <v>-3438</v>
      </c>
      <c r="G67" s="85">
        <f>SUM(G57:G64)</f>
        <v>-9526</v>
      </c>
      <c r="H67" s="86">
        <f>SUM(H57:H64)</f>
        <v>-12263</v>
      </c>
    </row>
    <row r="68" spans="3:8" ht="12.75">
      <c r="C68" s="87"/>
      <c r="D68" s="66"/>
      <c r="E68" s="82"/>
      <c r="F68" s="82"/>
      <c r="G68" s="82"/>
      <c r="H68" s="83"/>
    </row>
    <row r="69" spans="3:8" ht="12.75">
      <c r="C69" s="87" t="s">
        <v>65</v>
      </c>
      <c r="D69" s="89" t="s">
        <v>66</v>
      </c>
      <c r="E69" s="82"/>
      <c r="F69" s="82"/>
      <c r="G69" s="82" t="s">
        <v>25</v>
      </c>
      <c r="H69" s="83"/>
    </row>
    <row r="70" spans="3:8" ht="12.75">
      <c r="C70" s="87"/>
      <c r="D70" s="66" t="s">
        <v>67</v>
      </c>
      <c r="E70" s="82"/>
      <c r="F70" s="82"/>
      <c r="G70" s="82"/>
      <c r="H70" s="83"/>
    </row>
    <row r="71" spans="3:8" ht="12.75">
      <c r="C71" s="84"/>
      <c r="D71" s="73" t="s">
        <v>68</v>
      </c>
      <c r="E71" s="85"/>
      <c r="F71" s="85"/>
      <c r="G71" s="85"/>
      <c r="H71" s="86"/>
    </row>
    <row r="72" spans="3:9" ht="12.75">
      <c r="C72" s="84" t="s">
        <v>69</v>
      </c>
      <c r="D72" s="73" t="s">
        <v>70</v>
      </c>
      <c r="E72" s="96">
        <f>ROUND(+E67/19970*100,2)</f>
        <v>-20.49</v>
      </c>
      <c r="F72" s="96">
        <f>ROUND(+F67/19970*100,2)</f>
        <v>-17.22</v>
      </c>
      <c r="G72" s="96">
        <f>ROUND(+G67/19970*100,2)</f>
        <v>-47.7</v>
      </c>
      <c r="H72" s="97">
        <f>ROUND(+H67/19970*100,2)</f>
        <v>-61.41</v>
      </c>
      <c r="I72" s="37" t="s">
        <v>25</v>
      </c>
    </row>
    <row r="73" spans="3:8" ht="12.75">
      <c r="C73" s="81" t="s">
        <v>59</v>
      </c>
      <c r="D73" s="66" t="s">
        <v>71</v>
      </c>
      <c r="E73" s="98"/>
      <c r="F73" s="98"/>
      <c r="G73" s="98"/>
      <c r="H73" s="99"/>
    </row>
    <row r="74" spans="3:8" ht="12.75">
      <c r="C74" s="84"/>
      <c r="D74" s="90" t="s">
        <v>72</v>
      </c>
      <c r="E74" s="85">
        <v>0</v>
      </c>
      <c r="F74" s="85">
        <v>0</v>
      </c>
      <c r="G74" s="85">
        <v>0</v>
      </c>
      <c r="H74" s="86">
        <v>0</v>
      </c>
    </row>
    <row r="75" spans="3:8" ht="13.5" thickBot="1">
      <c r="C75" s="100"/>
      <c r="D75" s="101"/>
      <c r="E75" s="102"/>
      <c r="F75" s="102"/>
      <c r="G75" s="102"/>
      <c r="H75" s="103"/>
    </row>
    <row r="76" spans="5:8" ht="12.75">
      <c r="E76" s="104"/>
      <c r="F76" s="104"/>
      <c r="G76" s="104"/>
      <c r="H76" s="104"/>
    </row>
    <row r="77" spans="5:8" ht="12.75">
      <c r="E77" s="104"/>
      <c r="F77" s="104"/>
      <c r="G77" s="104"/>
      <c r="H77" s="104"/>
    </row>
  </sheetData>
  <printOptions/>
  <pageMargins left="0.15748031496062992" right="0.15748031496062992" top="0.7874015748031497" bottom="0.7874015748031497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="75" zoomScaleNormal="75" workbookViewId="0" topLeftCell="A8">
      <selection activeCell="B7" sqref="B7"/>
    </sheetView>
  </sheetViews>
  <sheetFormatPr defaultColWidth="9.140625" defaultRowHeight="12.75"/>
  <cols>
    <col min="1" max="1" width="43.7109375" style="1" customWidth="1"/>
    <col min="2" max="2" width="19.00390625" style="19" customWidth="1"/>
    <col min="3" max="3" width="9.28125" style="2" customWidth="1"/>
    <col min="4" max="4" width="17.7109375" style="19" customWidth="1"/>
    <col min="5" max="5" width="1.8515625" style="1" customWidth="1"/>
    <col min="6" max="6" width="11.7109375" style="2" customWidth="1"/>
    <col min="7" max="16384" width="9.140625" style="1" customWidth="1"/>
  </cols>
  <sheetData>
    <row r="1" ht="12.75">
      <c r="A1" s="10" t="s">
        <v>0</v>
      </c>
    </row>
    <row r="2" ht="12.75">
      <c r="A2" s="10" t="s">
        <v>1</v>
      </c>
    </row>
    <row r="3" ht="12.75">
      <c r="A3" s="10"/>
    </row>
    <row r="4" ht="12.75">
      <c r="A4" s="105" t="s">
        <v>2</v>
      </c>
    </row>
    <row r="5" ht="12.75">
      <c r="A5" s="106" t="s">
        <v>3</v>
      </c>
    </row>
    <row r="6" ht="12.75">
      <c r="A6" s="106"/>
    </row>
    <row r="7" ht="14.25">
      <c r="A7" s="107" t="s">
        <v>73</v>
      </c>
    </row>
    <row r="8" spans="1:4" ht="12.75">
      <c r="A8" s="11"/>
      <c r="D8" s="30"/>
    </row>
    <row r="9" spans="1:4" ht="12.75">
      <c r="A9" s="4"/>
      <c r="B9" s="20" t="s">
        <v>74</v>
      </c>
      <c r="C9" s="9"/>
      <c r="D9" s="20" t="s">
        <v>75</v>
      </c>
    </row>
    <row r="10" spans="1:4" ht="12.75">
      <c r="A10" s="4"/>
      <c r="B10" s="20" t="s">
        <v>76</v>
      </c>
      <c r="C10" s="9"/>
      <c r="D10" s="20" t="s">
        <v>77</v>
      </c>
    </row>
    <row r="11" spans="1:4" ht="12.75">
      <c r="A11" s="4"/>
      <c r="B11" s="21" t="s">
        <v>78</v>
      </c>
      <c r="C11" s="4"/>
      <c r="D11" s="20" t="s">
        <v>79</v>
      </c>
    </row>
    <row r="12" spans="1:4" ht="12.75">
      <c r="A12" s="4"/>
      <c r="B12" s="20" t="s">
        <v>80</v>
      </c>
      <c r="C12" s="4"/>
      <c r="D12" s="20" t="s">
        <v>80</v>
      </c>
    </row>
    <row r="13" spans="1:6" ht="12.75">
      <c r="A13" s="4"/>
      <c r="B13" s="20"/>
      <c r="C13" s="4"/>
      <c r="D13" s="20"/>
      <c r="F13" s="13"/>
    </row>
    <row r="14" spans="1:6" ht="12.75">
      <c r="A14" s="10" t="s">
        <v>81</v>
      </c>
      <c r="B14" s="22">
        <v>38088026</v>
      </c>
      <c r="C14" s="7"/>
      <c r="D14" s="19">
        <v>43353712</v>
      </c>
      <c r="E14" s="5"/>
      <c r="F14" s="13"/>
    </row>
    <row r="15" spans="1:6" ht="12.75">
      <c r="A15" s="10"/>
      <c r="B15" s="22"/>
      <c r="C15" s="7"/>
      <c r="E15" s="5"/>
      <c r="F15" s="13"/>
    </row>
    <row r="16" spans="1:6" ht="12.75">
      <c r="A16" s="10" t="s">
        <v>82</v>
      </c>
      <c r="B16" s="22">
        <v>0</v>
      </c>
      <c r="C16" s="7"/>
      <c r="D16" s="19">
        <v>0</v>
      </c>
      <c r="E16" s="5"/>
      <c r="F16" s="13"/>
    </row>
    <row r="17" spans="1:6" ht="12.75">
      <c r="A17" s="10"/>
      <c r="B17" s="22"/>
      <c r="C17" s="7"/>
      <c r="E17" s="5"/>
      <c r="F17" s="13"/>
    </row>
    <row r="18" spans="1:6" ht="12.75">
      <c r="A18" s="32" t="s">
        <v>83</v>
      </c>
      <c r="B18" s="22">
        <v>0</v>
      </c>
      <c r="C18" s="7"/>
      <c r="D18" s="19">
        <v>0</v>
      </c>
      <c r="E18" s="5"/>
      <c r="F18" s="13"/>
    </row>
    <row r="19" spans="1:6" ht="12.75">
      <c r="A19" s="10"/>
      <c r="B19" s="22"/>
      <c r="C19" s="7"/>
      <c r="E19" s="5"/>
      <c r="F19" s="13"/>
    </row>
    <row r="20" spans="1:6" ht="12.75">
      <c r="A20" s="10" t="s">
        <v>84</v>
      </c>
      <c r="B20" s="22">
        <v>3557842</v>
      </c>
      <c r="C20" s="7"/>
      <c r="D20" s="19">
        <v>3766938</v>
      </c>
      <c r="E20" s="5"/>
      <c r="F20" s="13"/>
    </row>
    <row r="21" spans="1:6" ht="12.75">
      <c r="A21" s="10"/>
      <c r="B21" s="22"/>
      <c r="C21" s="7"/>
      <c r="E21" s="5"/>
      <c r="F21" s="13"/>
    </row>
    <row r="22" spans="1:6" ht="12.75">
      <c r="A22" s="10" t="s">
        <v>85</v>
      </c>
      <c r="B22" s="22">
        <v>0</v>
      </c>
      <c r="C22" s="7"/>
      <c r="D22" s="19">
        <v>0</v>
      </c>
      <c r="E22" s="5"/>
      <c r="F22" s="13"/>
    </row>
    <row r="23" spans="1:6" ht="12.75">
      <c r="A23" s="10"/>
      <c r="B23" s="22"/>
      <c r="C23" s="7"/>
      <c r="E23" s="5"/>
      <c r="F23" s="13"/>
    </row>
    <row r="24" spans="1:6" ht="12.75">
      <c r="A24" s="10" t="s">
        <v>86</v>
      </c>
      <c r="B24" s="22">
        <v>2099044</v>
      </c>
      <c r="C24" s="7"/>
      <c r="D24" s="19">
        <v>2291326</v>
      </c>
      <c r="E24" s="5"/>
      <c r="F24" s="13"/>
    </row>
    <row r="25" spans="1:6" ht="12.75">
      <c r="A25" s="10"/>
      <c r="B25" s="22"/>
      <c r="C25" s="7"/>
      <c r="E25" s="5"/>
      <c r="F25" s="14"/>
    </row>
    <row r="26" spans="1:6" ht="12.75">
      <c r="A26" s="10" t="s">
        <v>87</v>
      </c>
      <c r="B26" s="22">
        <v>53000</v>
      </c>
      <c r="C26" s="7"/>
      <c r="D26" s="19">
        <v>53000</v>
      </c>
      <c r="E26" s="5"/>
      <c r="F26" s="14"/>
    </row>
    <row r="27" spans="2:6" ht="12.75">
      <c r="B27" s="22"/>
      <c r="C27" s="7"/>
      <c r="E27" s="5"/>
      <c r="F27" s="13"/>
    </row>
    <row r="28" spans="1:6" ht="12.75">
      <c r="A28" s="3" t="s">
        <v>88</v>
      </c>
      <c r="B28" s="22"/>
      <c r="C28" s="7"/>
      <c r="E28" s="5"/>
      <c r="F28" s="13"/>
    </row>
    <row r="29" spans="1:6" ht="12.75">
      <c r="A29" s="1" t="s">
        <v>89</v>
      </c>
      <c r="B29" s="22">
        <v>12367200</v>
      </c>
      <c r="C29" s="7"/>
      <c r="D29" s="19">
        <v>14870750</v>
      </c>
      <c r="E29" s="5"/>
      <c r="F29" s="13"/>
    </row>
    <row r="30" spans="1:6" ht="12.75">
      <c r="A30" s="1" t="s">
        <v>90</v>
      </c>
      <c r="B30" s="22">
        <v>25994277</v>
      </c>
      <c r="C30" s="7"/>
      <c r="D30" s="19">
        <v>25716953</v>
      </c>
      <c r="E30" s="5"/>
      <c r="F30" s="13"/>
    </row>
    <row r="31" spans="1:6" ht="12.75">
      <c r="A31" s="1" t="s">
        <v>91</v>
      </c>
      <c r="B31" s="22">
        <v>2563797</v>
      </c>
      <c r="C31" s="7"/>
      <c r="D31" s="19">
        <v>2866312</v>
      </c>
      <c r="E31" s="5"/>
      <c r="F31" s="13"/>
    </row>
    <row r="32" spans="1:6" ht="12.75">
      <c r="A32" s="1" t="s">
        <v>92</v>
      </c>
      <c r="B32" s="17">
        <v>1624092</v>
      </c>
      <c r="C32" s="7"/>
      <c r="D32" s="19">
        <v>455766</v>
      </c>
      <c r="E32" s="5"/>
      <c r="F32" s="13"/>
    </row>
    <row r="33" spans="1:6" ht="12.75">
      <c r="A33" s="1" t="s">
        <v>93</v>
      </c>
      <c r="B33" s="23">
        <v>0</v>
      </c>
      <c r="C33" s="7"/>
      <c r="D33" s="19">
        <v>0</v>
      </c>
      <c r="E33" s="5"/>
      <c r="F33" s="13"/>
    </row>
    <row r="34" spans="1:6" ht="12.75">
      <c r="A34" s="6"/>
      <c r="B34" s="24">
        <f>SUM(B27:B32)</f>
        <v>42549366</v>
      </c>
      <c r="C34" s="7"/>
      <c r="D34" s="25">
        <f>SUM(D29:D33)</f>
        <v>43909781</v>
      </c>
      <c r="E34" s="5"/>
      <c r="F34" s="14"/>
    </row>
    <row r="35" spans="2:6" ht="12.75">
      <c r="B35" s="22"/>
      <c r="C35" s="7"/>
      <c r="E35" s="5"/>
      <c r="F35" s="14"/>
    </row>
    <row r="36" spans="1:6" ht="12.75">
      <c r="A36" s="3" t="s">
        <v>94</v>
      </c>
      <c r="B36" s="22"/>
      <c r="C36" s="7"/>
      <c r="E36" s="5"/>
      <c r="F36" s="13"/>
    </row>
    <row r="37" spans="1:6" ht="12.75">
      <c r="A37" s="1" t="s">
        <v>95</v>
      </c>
      <c r="B37" s="22">
        <v>7555655</v>
      </c>
      <c r="C37" s="7"/>
      <c r="D37" s="19">
        <v>9476216</v>
      </c>
      <c r="E37" s="5"/>
      <c r="F37" s="13"/>
    </row>
    <row r="38" spans="1:6" ht="12.75">
      <c r="A38" s="15" t="s">
        <v>96</v>
      </c>
      <c r="B38" s="22">
        <v>16706725</v>
      </c>
      <c r="C38" s="7"/>
      <c r="D38" s="19">
        <v>12237673</v>
      </c>
      <c r="E38" s="5"/>
      <c r="F38" s="13"/>
    </row>
    <row r="39" spans="1:6" ht="12.75">
      <c r="A39" s="1" t="s">
        <v>97</v>
      </c>
      <c r="B39" s="22">
        <v>60000</v>
      </c>
      <c r="C39" s="7"/>
      <c r="D39" s="19">
        <v>60000</v>
      </c>
      <c r="E39" s="5"/>
      <c r="F39" s="13"/>
    </row>
    <row r="40" spans="1:6" ht="12.75">
      <c r="A40" s="1" t="s">
        <v>98</v>
      </c>
      <c r="B40" s="22"/>
      <c r="C40" s="7"/>
      <c r="E40" s="5"/>
      <c r="F40" s="13"/>
    </row>
    <row r="41" spans="1:6" ht="12.75">
      <c r="A41" s="15" t="s">
        <v>99</v>
      </c>
      <c r="B41" s="22">
        <v>9391539</v>
      </c>
      <c r="C41" s="7"/>
      <c r="D41" s="19">
        <v>7540283</v>
      </c>
      <c r="E41" s="5"/>
      <c r="F41" s="13"/>
    </row>
    <row r="42" spans="1:6" ht="12.75">
      <c r="A42" s="15" t="s">
        <v>100</v>
      </c>
      <c r="B42" s="22">
        <v>10263082</v>
      </c>
      <c r="C42" s="7"/>
      <c r="D42" s="19">
        <v>6508000</v>
      </c>
      <c r="E42" s="5"/>
      <c r="F42" s="13"/>
    </row>
    <row r="43" spans="1:6" ht="12.75">
      <c r="A43" s="15" t="s">
        <v>101</v>
      </c>
      <c r="B43" s="22">
        <v>45932099</v>
      </c>
      <c r="C43" s="7"/>
      <c r="D43" s="19">
        <v>45971083</v>
      </c>
      <c r="E43" s="5"/>
      <c r="F43" s="13"/>
    </row>
    <row r="44" spans="1:6" ht="12.75">
      <c r="A44" s="1" t="s">
        <v>102</v>
      </c>
      <c r="B44" s="22">
        <v>1297</v>
      </c>
      <c r="C44" s="7"/>
      <c r="D44" s="19">
        <v>1297</v>
      </c>
      <c r="E44" s="5"/>
      <c r="F44" s="13"/>
    </row>
    <row r="45" spans="2:6" ht="12.75">
      <c r="B45" s="22" t="s">
        <v>25</v>
      </c>
      <c r="C45" s="7"/>
      <c r="E45" s="5"/>
      <c r="F45" s="13"/>
    </row>
    <row r="46" spans="2:6" ht="12.75">
      <c r="B46" s="25">
        <f>SUM(B37:B45)</f>
        <v>89910397</v>
      </c>
      <c r="C46" s="7"/>
      <c r="D46" s="25">
        <f>SUM(D37:D45)</f>
        <v>81794552</v>
      </c>
      <c r="E46" s="5"/>
      <c r="F46" s="13"/>
    </row>
    <row r="47" spans="2:6" ht="12.75">
      <c r="B47" s="22"/>
      <c r="C47" s="7"/>
      <c r="D47" s="26"/>
      <c r="E47" s="5"/>
      <c r="F47" s="13"/>
    </row>
    <row r="48" spans="1:6" ht="12.75">
      <c r="A48" s="3" t="s">
        <v>103</v>
      </c>
      <c r="B48" s="26">
        <f>-B46+B34</f>
        <v>-47361031</v>
      </c>
      <c r="C48" s="7"/>
      <c r="D48" s="26">
        <f>-D46+D34</f>
        <v>-37884771</v>
      </c>
      <c r="E48" s="5"/>
      <c r="F48" s="14"/>
    </row>
    <row r="49" spans="2:6" ht="12.75">
      <c r="B49" s="22" t="s">
        <v>25</v>
      </c>
      <c r="C49" s="7"/>
      <c r="E49" s="5"/>
      <c r="F49" s="14"/>
    </row>
    <row r="50" spans="1:6" ht="13.5" thickBot="1">
      <c r="A50" s="3" t="s">
        <v>104</v>
      </c>
      <c r="B50" s="34">
        <f>SUM(B14:B26)+B48</f>
        <v>-3563119</v>
      </c>
      <c r="C50" s="7"/>
      <c r="D50" s="34">
        <f>SUM(D14:D26)+D48</f>
        <v>11580205</v>
      </c>
      <c r="E50" s="5"/>
      <c r="F50" s="13"/>
    </row>
    <row r="51" spans="1:6" ht="13.5" thickTop="1">
      <c r="A51" s="3"/>
      <c r="B51" s="22"/>
      <c r="C51" s="7"/>
      <c r="D51" s="26" t="s">
        <v>25</v>
      </c>
      <c r="E51" s="5"/>
      <c r="F51" s="14"/>
    </row>
    <row r="52" spans="2:6" ht="12.75">
      <c r="B52" s="22" t="s">
        <v>25</v>
      </c>
      <c r="C52" s="7"/>
      <c r="D52" s="26"/>
      <c r="E52" s="5"/>
      <c r="F52" s="14"/>
    </row>
    <row r="53" spans="1:6" ht="12.75">
      <c r="A53" s="33" t="s">
        <v>105</v>
      </c>
      <c r="B53" s="22"/>
      <c r="C53" s="7"/>
      <c r="E53" s="5"/>
      <c r="F53" s="14"/>
    </row>
    <row r="54" spans="1:6" s="11" customFormat="1" ht="12.75">
      <c r="A54" s="18" t="s">
        <v>106</v>
      </c>
      <c r="B54" s="22"/>
      <c r="C54" s="12"/>
      <c r="D54" s="19"/>
      <c r="E54" s="16"/>
      <c r="F54" s="17"/>
    </row>
    <row r="55" spans="1:6" ht="12.75">
      <c r="A55" s="1" t="s">
        <v>107</v>
      </c>
      <c r="B55" s="22">
        <v>19970000</v>
      </c>
      <c r="C55" s="7"/>
      <c r="D55" s="19">
        <v>19970000</v>
      </c>
      <c r="E55" s="5"/>
      <c r="F55" s="13"/>
    </row>
    <row r="56" spans="1:6" ht="12.75">
      <c r="A56" s="1" t="s">
        <v>108</v>
      </c>
      <c r="B56" s="19">
        <v>0</v>
      </c>
      <c r="C56" s="7"/>
      <c r="D56" s="19">
        <v>0</v>
      </c>
      <c r="E56" s="5"/>
      <c r="F56" s="13"/>
    </row>
    <row r="57" spans="1:6" ht="12.75">
      <c r="A57" s="15" t="s">
        <v>109</v>
      </c>
      <c r="B57" s="19">
        <v>0</v>
      </c>
      <c r="C57" s="7"/>
      <c r="D57" s="19">
        <v>0</v>
      </c>
      <c r="E57" s="5"/>
      <c r="F57" s="13"/>
    </row>
    <row r="58" spans="1:6" ht="12.75">
      <c r="A58" s="31" t="s">
        <v>110</v>
      </c>
      <c r="B58" s="19">
        <v>0</v>
      </c>
      <c r="C58" s="7"/>
      <c r="D58" s="19">
        <v>0</v>
      </c>
      <c r="E58" s="5"/>
      <c r="F58" s="13"/>
    </row>
    <row r="59" spans="1:6" ht="12.75">
      <c r="A59" s="1" t="s">
        <v>111</v>
      </c>
      <c r="B59" s="17">
        <v>10935362</v>
      </c>
      <c r="C59" s="7"/>
      <c r="D59" s="19">
        <v>10935362</v>
      </c>
      <c r="E59" s="5"/>
      <c r="F59" s="13"/>
    </row>
    <row r="60" spans="1:6" ht="12.75">
      <c r="A60" s="1" t="s">
        <v>112</v>
      </c>
      <c r="B60" s="17">
        <v>-43546600</v>
      </c>
      <c r="C60" s="7"/>
      <c r="D60" s="19">
        <f>-34071927+51400</f>
        <v>-34020527</v>
      </c>
      <c r="E60" s="5"/>
      <c r="F60" s="13"/>
    </row>
    <row r="61" spans="1:6" ht="12.75">
      <c r="A61" s="1" t="s">
        <v>93</v>
      </c>
      <c r="B61" s="27">
        <v>0</v>
      </c>
      <c r="C61" s="7"/>
      <c r="D61" s="28">
        <v>0</v>
      </c>
      <c r="E61" s="5"/>
      <c r="F61" s="14"/>
    </row>
    <row r="62" spans="3:5" ht="12.75">
      <c r="C62" s="7"/>
      <c r="E62" s="5"/>
    </row>
    <row r="63" spans="1:5" ht="12.75">
      <c r="A63" s="3" t="s">
        <v>113</v>
      </c>
      <c r="B63" s="19">
        <f>SUM(B55:B61)</f>
        <v>-12641238</v>
      </c>
      <c r="C63" s="7"/>
      <c r="D63" s="19">
        <f>SUM(D55:D61)</f>
        <v>-3115165</v>
      </c>
      <c r="E63" s="5"/>
    </row>
    <row r="64" spans="3:5" ht="12.75">
      <c r="C64" s="7"/>
      <c r="E64" s="5"/>
    </row>
    <row r="65" spans="1:5" ht="12.75">
      <c r="A65" s="10" t="s">
        <v>114</v>
      </c>
      <c r="B65" s="19">
        <v>47859</v>
      </c>
      <c r="C65" s="7"/>
      <c r="D65" s="19">
        <v>35213</v>
      </c>
      <c r="E65" s="5"/>
    </row>
    <row r="66" spans="3:5" ht="12.75">
      <c r="C66" s="7"/>
      <c r="E66" s="5"/>
    </row>
    <row r="67" spans="1:5" ht="12.75">
      <c r="A67" s="10" t="s">
        <v>115</v>
      </c>
      <c r="C67" s="7"/>
      <c r="E67" s="5"/>
    </row>
    <row r="68" spans="1:6" ht="12.75">
      <c r="A68" s="1" t="s">
        <v>116</v>
      </c>
      <c r="B68" s="22">
        <v>7041646</v>
      </c>
      <c r="C68" s="7"/>
      <c r="D68" s="26">
        <v>10167646</v>
      </c>
      <c r="E68" s="5"/>
      <c r="F68" s="13"/>
    </row>
    <row r="69" spans="3:5" ht="12.75">
      <c r="C69" s="7"/>
      <c r="E69" s="5"/>
    </row>
    <row r="70" spans="1:5" ht="12.75">
      <c r="A70" s="10" t="s">
        <v>117</v>
      </c>
      <c r="C70" s="7"/>
      <c r="E70" s="5"/>
    </row>
    <row r="71" spans="1:6" ht="12.75">
      <c r="A71" s="1" t="s">
        <v>118</v>
      </c>
      <c r="B71" s="22">
        <v>1988614</v>
      </c>
      <c r="C71" s="7"/>
      <c r="D71" s="26">
        <v>4492511</v>
      </c>
      <c r="E71" s="5"/>
      <c r="F71" s="14"/>
    </row>
    <row r="72" spans="2:6" ht="12.75">
      <c r="B72" s="22"/>
      <c r="C72" s="7"/>
      <c r="D72" s="26"/>
      <c r="E72" s="5"/>
      <c r="F72" s="14"/>
    </row>
    <row r="73" spans="1:6" ht="12.75">
      <c r="A73" s="10" t="s">
        <v>119</v>
      </c>
      <c r="B73" s="22">
        <v>0</v>
      </c>
      <c r="C73" s="7"/>
      <c r="D73" s="26">
        <v>0</v>
      </c>
      <c r="E73" s="5"/>
      <c r="F73" s="14"/>
    </row>
    <row r="74" spans="2:5" ht="12.75">
      <c r="B74" s="28"/>
      <c r="C74" s="7"/>
      <c r="D74" s="28"/>
      <c r="E74" s="5"/>
    </row>
    <row r="75" spans="1:5" ht="13.5" thickBot="1">
      <c r="A75" s="3"/>
      <c r="B75" s="34">
        <f>SUM(B63:B74)</f>
        <v>-3563119</v>
      </c>
      <c r="C75" s="7"/>
      <c r="D75" s="34">
        <f>SUM(D63:D74)</f>
        <v>11580205</v>
      </c>
      <c r="E75" s="8"/>
    </row>
    <row r="76" spans="3:5" ht="13.5" thickTop="1">
      <c r="C76" s="7"/>
      <c r="E76" s="5"/>
    </row>
    <row r="77" spans="1:5" ht="12.75">
      <c r="A77" s="15" t="s">
        <v>120</v>
      </c>
      <c r="B77" s="29">
        <f>+B50-B75</f>
        <v>0</v>
      </c>
      <c r="C77" s="7"/>
      <c r="D77" s="29">
        <f>+D50-D75</f>
        <v>0</v>
      </c>
      <c r="E77" s="5" t="s">
        <v>25</v>
      </c>
    </row>
    <row r="78" spans="3:5" ht="12.75">
      <c r="C78" s="7"/>
      <c r="E78" s="5"/>
    </row>
    <row r="79" spans="3:5" ht="12.75">
      <c r="C79" s="7"/>
      <c r="D79" s="30"/>
      <c r="E79" s="5"/>
    </row>
    <row r="80" spans="1:4" ht="12.75">
      <c r="A80" s="10" t="s">
        <v>121</v>
      </c>
      <c r="B80" s="19">
        <f>+(B63-B20-B24)/B55</f>
        <v>-0.9162806209313971</v>
      </c>
      <c r="C80" s="7"/>
      <c r="D80" s="19">
        <f>+(D63-D20-D24)/D55</f>
        <v>-0.45936049073610413</v>
      </c>
    </row>
    <row r="82" ht="12.75">
      <c r="D82" s="19" t="s">
        <v>25</v>
      </c>
    </row>
  </sheetData>
  <printOptions/>
  <pageMargins left="0.75" right="0.75" top="1" bottom="1" header="0.5" footer="0.5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income statement</dc:title>
  <dc:subject/>
  <dc:creator>Artwright</dc:creator>
  <cp:keywords/>
  <dc:description/>
  <cp:lastModifiedBy>User</cp:lastModifiedBy>
  <cp:lastPrinted>2001-08-29T05:32:33Z</cp:lastPrinted>
  <dcterms:created xsi:type="dcterms:W3CDTF">2001-08-29T01:19:35Z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