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0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Statement'!$A$1:$H$39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<sst xmlns="http://schemas.openxmlformats.org/spreadsheetml/2006/main" count="143" uniqueCount="110">
  <si>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</si>
  <si>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</si>
  <si>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</si>
  <si>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</si>
  <si>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</si>
  <si>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UNAUDITED</t>
  </si>
  <si>
    <t>AUDITED</t>
  </si>
  <si>
    <t>AS AT</t>
  </si>
  <si>
    <t>NON-CURRENT ASSETS</t>
  </si>
  <si>
    <t xml:space="preserve"> </t>
  </si>
  <si>
    <t>Property, plant and equipment</t>
  </si>
  <si>
    <t>CURRENT ASSETS</t>
  </si>
  <si>
    <t>Trade receivables</t>
  </si>
  <si>
    <t>Other receivables</t>
  </si>
  <si>
    <t>Inventories</t>
  </si>
  <si>
    <t>Cash and bank balances</t>
  </si>
  <si>
    <t>CURRENT LIABILITIES</t>
  </si>
  <si>
    <t>Short term borrowings</t>
  </si>
  <si>
    <t>Trade payables</t>
  </si>
  <si>
    <t>Other payables</t>
  </si>
  <si>
    <t>FINANCED BY:</t>
  </si>
  <si>
    <t>Share capital</t>
  </si>
  <si>
    <t>Share premium</t>
  </si>
  <si>
    <t>Retained profits</t>
  </si>
  <si>
    <t xml:space="preserve">(The Condensed Consolidated Balance Sheet should be read in conjunction with the Annual 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</si>
  <si>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</si>
  <si>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</si>
  <si>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</si>
  <si>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</si>
  <si>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</si>
  <si>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</si>
  <si>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</si>
  <si>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</si>
  <si>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</si>
  <si>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</si>
  <si>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</si>
  <si>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</si>
  <si>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</si>
  <si>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</si>
  <si>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</si>
  <si>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</si>
  <si>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</si>
  <si>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</si>
  <si>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</si>
  <si>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Taxation</t>
  </si>
  <si>
    <t xml:space="preserve">(The Condensed Consolidated Statement of Changes in Equity should be read in conjunction with </t>
  </si>
  <si>
    <t>CASH FLOWS FROM INVESTING ACTIVITIES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</si>
  <si>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</si>
  <si>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</si>
  <si>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</si>
  <si>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</si>
  <si>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</si>
  <si>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</si>
  <si>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</si>
  <si>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</si>
  <si>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</si>
  <si>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Current</t>
  </si>
  <si>
    <t>Tax recoverable</t>
  </si>
  <si>
    <t>Non-operating items</t>
  </si>
  <si>
    <t>Interest paid</t>
  </si>
  <si>
    <t xml:space="preserve">(The Condensed Consolidated Income Statement should be read in conjunction with the Annual Financial </t>
  </si>
  <si>
    <t>Net cash from financing activities</t>
  </si>
  <si>
    <t>NET CURRENT LIABILITIES</t>
  </si>
  <si>
    <t>Deferred tax asset</t>
  </si>
  <si>
    <t xml:space="preserve">Profit after taxation and before minority interest </t>
  </si>
  <si>
    <t>Profit before taxation and minority interest</t>
  </si>
  <si>
    <t>(The figures have not been audited)</t>
  </si>
  <si>
    <t xml:space="preserve">Other operating income </t>
  </si>
  <si>
    <t>Proceeds from issuance of shares</t>
  </si>
  <si>
    <t>Issuance of share capital</t>
  </si>
  <si>
    <t>Investment in associated companies</t>
  </si>
  <si>
    <t>Other investment</t>
  </si>
  <si>
    <t>At 1 February 2004</t>
  </si>
  <si>
    <t>Deferred tax liabilities</t>
  </si>
  <si>
    <t>Tax payables</t>
  </si>
  <si>
    <t>- Diluted (sen)</t>
  </si>
  <si>
    <t>Earnings per share</t>
  </si>
  <si>
    <t>Proceeds from disposal of plant &amp; equipment</t>
  </si>
  <si>
    <t>31.01.2005</t>
  </si>
  <si>
    <t>Net profit for the year</t>
  </si>
  <si>
    <t>Marketable securities</t>
  </si>
  <si>
    <t>At 1 February 2005</t>
  </si>
  <si>
    <t>the Annual Financial Report for the year ended 31 January 2005)</t>
  </si>
  <si>
    <t>Financial Report for the year ended 31 January 2005)</t>
  </si>
  <si>
    <t>Report for the year ended 31 January 2005)</t>
  </si>
  <si>
    <t xml:space="preserve"> - Basic (sen)</t>
  </si>
  <si>
    <t>Long term borrowings</t>
  </si>
  <si>
    <t>Cash and cash equivalents at beginning of period</t>
  </si>
  <si>
    <t>Cash and cash equivalents at end of period</t>
  </si>
  <si>
    <t>(The Condensed Consolidated Cash Flow Statement should be read in conjunction with the Annual</t>
  </si>
  <si>
    <t>Finance costs</t>
  </si>
  <si>
    <t>Net increase in cash and cash equivalents</t>
  </si>
  <si>
    <t>FOR THE PERIOD ENDED 31 OCTOBER  2005</t>
  </si>
  <si>
    <t>31.10.2005</t>
  </si>
  <si>
    <t>31.10.2004</t>
  </si>
  <si>
    <t xml:space="preserve">9 months </t>
  </si>
  <si>
    <t>CONDENSED CONSOLIDATED BALANCE SHEET AS AT 31 OCTOBER 2005</t>
  </si>
  <si>
    <t xml:space="preserve">9 MONTHS PERIOD ENDED </t>
  </si>
  <si>
    <t>31 OCTOBER 2005</t>
  </si>
  <si>
    <t>31 OCTOBER 2004</t>
  </si>
  <si>
    <t>FOR THE PERIOD ENDED 31 OCTOBER 2005</t>
  </si>
  <si>
    <t>CONDENSED  CONSOLIDATED  CASH FLOW  STATEMENT  FOR  THE 9 MONTHS</t>
  </si>
  <si>
    <t>ENDED  31 OCTOBER 2005</t>
  </si>
  <si>
    <t>At 31 October 2005</t>
  </si>
  <si>
    <t>Dividend</t>
  </si>
  <si>
    <t>At 31 October 2004</t>
  </si>
  <si>
    <t>Dividend paid</t>
  </si>
  <si>
    <t>Net cash used in operating activities</t>
  </si>
  <si>
    <t>Net profit for the period</t>
  </si>
  <si>
    <t>Cash generated (used in)/generated from operations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</si>
</sst>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172" fontId="3" fillId="0" borderId="3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43" fontId="4" fillId="0" borderId="0" xfId="15" applyFont="1" applyAlignment="1">
      <alignment horizontal="right"/>
    </xf>
    <xf numFmtId="43" fontId="4" fillId="0" borderId="0" xfId="15" applyFont="1" applyAlignment="1">
      <alignment horizontal="left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15" applyNumberFormat="1" applyFont="1" applyAlignment="1">
      <alignment horizontal="left"/>
    </xf>
    <xf numFmtId="185" fontId="0" fillId="0" borderId="0" xfId="15" applyNumberFormat="1" applyFont="1" applyBorder="1" applyAlignment="1">
      <alignment horizontal="left"/>
    </xf>
    <xf numFmtId="43" fontId="4" fillId="0" borderId="0" xfId="15" applyFont="1" applyAlignment="1" quotePrefix="1">
      <alignment horizontal="left"/>
    </xf>
    <xf numFmtId="41" fontId="0" fillId="0" borderId="0" xfId="15" applyNumberFormat="1" applyFont="1" applyAlignment="1">
      <alignment horizontal="left"/>
    </xf>
    <xf numFmtId="172" fontId="0" fillId="0" borderId="0" xfId="15" applyNumberFormat="1" applyFont="1" applyAlignment="1">
      <alignment horizontal="left"/>
    </xf>
    <xf numFmtId="172" fontId="0" fillId="0" borderId="3" xfId="15" applyNumberFormat="1" applyFont="1" applyBorder="1" applyAlignment="1">
      <alignment horizontal="left"/>
    </xf>
    <xf numFmtId="172" fontId="0" fillId="0" borderId="1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72" fontId="3" fillId="0" borderId="0" xfId="15" applyNumberFormat="1" applyFont="1" applyFill="1" applyAlignment="1">
      <alignment horizontal="right"/>
    </xf>
    <xf numFmtId="172" fontId="3" fillId="0" borderId="3" xfId="15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3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43" fontId="4" fillId="0" borderId="0" xfId="15" applyFont="1" applyFill="1" applyAlignment="1">
      <alignment horizontal="right"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 horizontal="left"/>
    </xf>
    <xf numFmtId="172" fontId="4" fillId="0" borderId="5" xfId="15" applyNumberFormat="1" applyFont="1" applyFill="1" applyBorder="1" applyAlignment="1">
      <alignment/>
    </xf>
    <xf numFmtId="172" fontId="0" fillId="0" borderId="2" xfId="15" applyNumberFormat="1" applyFont="1" applyBorder="1" applyAlignment="1">
      <alignment horizontal="left"/>
    </xf>
    <xf numFmtId="172" fontId="3" fillId="0" borderId="3" xfId="15" applyNumberFormat="1" applyFont="1" applyFill="1" applyBorder="1" applyAlignment="1">
      <alignment horizontal="left"/>
    </xf>
    <xf numFmtId="172" fontId="4" fillId="0" borderId="0" xfId="15" applyNumberFormat="1" applyFont="1" applyFill="1" applyBorder="1" applyAlignment="1">
      <alignment horizontal="right"/>
    </xf>
    <xf numFmtId="172" fontId="4" fillId="0" borderId="0" xfId="15" applyNumberFormat="1" applyFont="1" applyFill="1" applyAlignment="1">
      <alignment horizontal="left"/>
    </xf>
    <xf numFmtId="172" fontId="4" fillId="0" borderId="3" xfId="15" applyNumberFormat="1" applyFont="1" applyFill="1" applyBorder="1" applyAlignment="1">
      <alignment horizontal="left"/>
    </xf>
    <xf numFmtId="172" fontId="4" fillId="0" borderId="0" xfId="15" applyNumberFormat="1" applyFont="1" applyFill="1" applyAlignment="1">
      <alignment horizontal="right"/>
    </xf>
    <xf numFmtId="172" fontId="4" fillId="0" borderId="3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2" fillId="0" borderId="0" xfId="15" applyNumberFormat="1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6" xfId="15" applyNumberFormat="1" applyFont="1" applyBorder="1" applyAlignment="1">
      <alignment horizontal="right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1" fontId="0" fillId="0" borderId="0" xfId="15" applyNumberFormat="1" applyFont="1" applyAlignment="1">
      <alignment horizontal="center"/>
    </xf>
    <xf numFmtId="1" fontId="2" fillId="0" borderId="0" xfId="15" applyNumberFormat="1" applyFont="1" applyAlignment="1" quotePrefix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172" fontId="0" fillId="0" borderId="3" xfId="15" applyNumberForma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0" fontId="5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8" sqref="D8"/>
    </sheetView>
  </sheetViews>
  <sheetFormatPr defaultColWidth="9.140625" defaultRowHeight="12.75"/>
  <cols>
    <col min="1" max="1" width="16.00390625" style="0" customWidth="1"/>
    <col min="2" max="2" width="13.421875" style="0" customWidth="1"/>
    <col min="3" max="3" width="5.8515625" style="0" customWidth="1"/>
    <col min="4" max="4" width="10.00390625" style="50" bestFit="1" customWidth="1"/>
    <col min="5" max="5" width="4.8515625" style="0" customWidth="1"/>
    <col min="6" max="6" width="11.7109375" style="64" bestFit="1" customWidth="1"/>
    <col min="7" max="7" width="4.57421875" style="0" customWidth="1"/>
    <col min="8" max="8" width="10.00390625" style="50" bestFit="1" customWidth="1"/>
    <col min="9" max="9" width="4.7109375" style="0" customWidth="1"/>
    <col min="10" max="10" width="10.00390625" style="50" bestFit="1" customWidth="1"/>
  </cols>
  <sheetData>
    <row r="1" spans="1:6" ht="18">
      <c r="A1" s="1" t="s">
        <v>0</v>
      </c>
      <c r="B1" s="1"/>
      <c r="C1" s="1"/>
      <c r="F1" s="50"/>
    </row>
    <row r="2" spans="1:6" ht="12.75">
      <c r="A2" s="3" t="s">
        <v>1</v>
      </c>
      <c r="B2" s="3"/>
      <c r="C2" s="3"/>
      <c r="F2" s="50"/>
    </row>
    <row r="3" spans="1:6" ht="12.75">
      <c r="A3" s="4"/>
      <c r="B3" s="4"/>
      <c r="C3" s="4"/>
      <c r="F3" s="50"/>
    </row>
    <row r="4" spans="1:6" ht="15.75">
      <c r="A4" s="29" t="s">
        <v>48</v>
      </c>
      <c r="B4" s="29"/>
      <c r="C4" s="29"/>
      <c r="F4" s="50"/>
    </row>
    <row r="5" spans="1:6" ht="15.75">
      <c r="A5" s="29" t="s">
        <v>92</v>
      </c>
      <c r="B5" s="29"/>
      <c r="C5" s="29"/>
      <c r="F5" s="50"/>
    </row>
    <row r="6" spans="1:3" ht="12.75">
      <c r="A6" s="8" t="s">
        <v>66</v>
      </c>
      <c r="B6" s="8"/>
      <c r="C6" s="8"/>
    </row>
    <row r="7" spans="1:6" ht="12.75">
      <c r="A7" s="8"/>
      <c r="B7" s="8"/>
      <c r="C7" s="8"/>
      <c r="F7" s="50"/>
    </row>
    <row r="8" spans="4:10" ht="12.75">
      <c r="D8" s="85">
        <v>2005</v>
      </c>
      <c r="E8" s="86"/>
      <c r="F8" s="85">
        <v>2004</v>
      </c>
      <c r="G8" s="86"/>
      <c r="H8" s="85">
        <v>2005</v>
      </c>
      <c r="I8" s="15"/>
      <c r="J8" s="85">
        <v>2004</v>
      </c>
    </row>
    <row r="9" spans="4:10" ht="6.75" customHeight="1">
      <c r="D9" s="51"/>
      <c r="E9" s="77"/>
      <c r="F9" s="51"/>
      <c r="G9" s="77"/>
      <c r="H9" s="51"/>
      <c r="I9" s="17"/>
      <c r="J9" s="51"/>
    </row>
    <row r="10" spans="4:10" s="5" customFormat="1" ht="12">
      <c r="D10" s="52" t="s">
        <v>56</v>
      </c>
      <c r="F10" s="52" t="s">
        <v>49</v>
      </c>
      <c r="H10" s="52" t="s">
        <v>95</v>
      </c>
      <c r="J10" s="52" t="s">
        <v>95</v>
      </c>
    </row>
    <row r="11" spans="4:10" s="5" customFormat="1" ht="12">
      <c r="D11" s="52" t="s">
        <v>52</v>
      </c>
      <c r="F11" s="52" t="s">
        <v>54</v>
      </c>
      <c r="H11" s="52" t="s">
        <v>50</v>
      </c>
      <c r="J11" s="52" t="s">
        <v>50</v>
      </c>
    </row>
    <row r="12" spans="4:10" s="5" customFormat="1" ht="12">
      <c r="D12" s="52" t="s">
        <v>53</v>
      </c>
      <c r="F12" s="52" t="s">
        <v>53</v>
      </c>
      <c r="H12" s="52" t="s">
        <v>51</v>
      </c>
      <c r="J12" s="52" t="s">
        <v>51</v>
      </c>
    </row>
    <row r="13" spans="4:10" s="5" customFormat="1" ht="14.25" customHeight="1">
      <c r="D13" s="52" t="s">
        <v>93</v>
      </c>
      <c r="F13" s="52" t="s">
        <v>94</v>
      </c>
      <c r="H13" s="52" t="s">
        <v>93</v>
      </c>
      <c r="J13" s="52" t="s">
        <v>94</v>
      </c>
    </row>
    <row r="14" spans="4:10" s="5" customFormat="1" ht="20.25" customHeight="1">
      <c r="D14" s="53" t="s">
        <v>2</v>
      </c>
      <c r="E14" s="6"/>
      <c r="F14" s="53" t="s">
        <v>2</v>
      </c>
      <c r="G14" s="6"/>
      <c r="H14" s="53" t="s">
        <v>2</v>
      </c>
      <c r="I14" s="6"/>
      <c r="J14" s="53" t="s">
        <v>2</v>
      </c>
    </row>
    <row r="15" spans="1:10" s="7" customFormat="1" ht="8.25" customHeight="1">
      <c r="A15" s="30"/>
      <c r="B15" s="30"/>
      <c r="C15" s="30"/>
      <c r="D15" s="54"/>
      <c r="E15" s="31"/>
      <c r="F15" s="67"/>
      <c r="G15" s="31"/>
      <c r="H15" s="54"/>
      <c r="I15" s="31"/>
      <c r="J15" s="54"/>
    </row>
    <row r="16" spans="1:10" s="10" customFormat="1" ht="19.5" customHeight="1">
      <c r="A16" s="10" t="s">
        <v>3</v>
      </c>
      <c r="D16" s="55">
        <v>84290</v>
      </c>
      <c r="E16" s="11"/>
      <c r="F16" s="68">
        <v>92965</v>
      </c>
      <c r="G16" s="11"/>
      <c r="H16" s="55">
        <v>290043</v>
      </c>
      <c r="I16" s="11"/>
      <c r="J16" s="68">
        <v>285119</v>
      </c>
    </row>
    <row r="17" spans="1:10" s="8" customFormat="1" ht="19.5" customHeight="1">
      <c r="A17" s="8" t="s">
        <v>39</v>
      </c>
      <c r="D17" s="56">
        <v>-62050</v>
      </c>
      <c r="E17" s="9"/>
      <c r="F17" s="69">
        <v>-74124</v>
      </c>
      <c r="G17" s="9"/>
      <c r="H17" s="55">
        <v>-225580</v>
      </c>
      <c r="I17" s="9"/>
      <c r="J17" s="68">
        <v>-225937</v>
      </c>
    </row>
    <row r="18" spans="1:10" s="8" customFormat="1" ht="19.5" customHeight="1">
      <c r="A18" s="8" t="s">
        <v>40</v>
      </c>
      <c r="D18" s="56">
        <v>-15639</v>
      </c>
      <c r="E18" s="9"/>
      <c r="F18" s="69">
        <v>-12838</v>
      </c>
      <c r="G18" s="9"/>
      <c r="H18" s="55">
        <v>-43726</v>
      </c>
      <c r="I18" s="9"/>
      <c r="J18" s="68">
        <v>-38384</v>
      </c>
    </row>
    <row r="19" spans="4:10" s="8" customFormat="1" ht="13.5" customHeight="1">
      <c r="D19" s="57"/>
      <c r="E19" s="9"/>
      <c r="F19" s="70"/>
      <c r="G19" s="9"/>
      <c r="H19" s="57"/>
      <c r="I19" s="9"/>
      <c r="J19" s="72"/>
    </row>
    <row r="20" spans="1:10" s="8" customFormat="1" ht="19.5" customHeight="1">
      <c r="A20" s="8" t="s">
        <v>41</v>
      </c>
      <c r="D20" s="56">
        <f>SUM(D16:D19)</f>
        <v>6601</v>
      </c>
      <c r="E20" s="9"/>
      <c r="F20" s="56">
        <f>SUM(F16:F18)</f>
        <v>6003</v>
      </c>
      <c r="G20" s="9"/>
      <c r="H20" s="56">
        <f>SUM(H16:H19)</f>
        <v>20737</v>
      </c>
      <c r="I20" s="9"/>
      <c r="J20" s="56">
        <f>SUM(J16:J18)</f>
        <v>20798</v>
      </c>
    </row>
    <row r="21" spans="1:10" s="8" customFormat="1" ht="19.5" customHeight="1">
      <c r="A21" s="8" t="s">
        <v>67</v>
      </c>
      <c r="D21" s="56">
        <v>135</v>
      </c>
      <c r="E21" s="9"/>
      <c r="F21" s="56">
        <v>30</v>
      </c>
      <c r="G21" s="9"/>
      <c r="H21" s="56">
        <v>223</v>
      </c>
      <c r="I21" s="9"/>
      <c r="J21" s="56">
        <v>112</v>
      </c>
    </row>
    <row r="22" spans="1:10" s="8" customFormat="1" ht="19.5" customHeight="1">
      <c r="A22" s="8" t="s">
        <v>42</v>
      </c>
      <c r="D22" s="56">
        <v>-2480</v>
      </c>
      <c r="E22" s="9"/>
      <c r="F22" s="56">
        <v>-2686</v>
      </c>
      <c r="G22" s="9"/>
      <c r="H22" s="56">
        <v>-7790</v>
      </c>
      <c r="I22" s="9"/>
      <c r="J22" s="56">
        <v>-9176</v>
      </c>
    </row>
    <row r="23" spans="4:10" s="8" customFormat="1" ht="9.75" customHeight="1">
      <c r="D23" s="57"/>
      <c r="E23" s="9"/>
      <c r="F23" s="57"/>
      <c r="G23" s="9"/>
      <c r="H23" s="57"/>
      <c r="I23" s="9"/>
      <c r="J23" s="57"/>
    </row>
    <row r="24" spans="1:10" s="8" customFormat="1" ht="19.5" customHeight="1">
      <c r="A24" s="8" t="s">
        <v>43</v>
      </c>
      <c r="D24" s="55">
        <f>SUM(D20:D23)</f>
        <v>4256</v>
      </c>
      <c r="E24" s="11"/>
      <c r="F24" s="55">
        <f>SUM(F20:F22)</f>
        <v>3347</v>
      </c>
      <c r="G24" s="11"/>
      <c r="H24" s="55">
        <f>SUM(H20:H23)</f>
        <v>13170</v>
      </c>
      <c r="I24" s="11"/>
      <c r="J24" s="55">
        <f>SUM(J20:J22)</f>
        <v>11734</v>
      </c>
    </row>
    <row r="25" spans="1:10" s="8" customFormat="1" ht="19.5" customHeight="1">
      <c r="A25" s="8" t="s">
        <v>90</v>
      </c>
      <c r="D25" s="56">
        <v>-1418</v>
      </c>
      <c r="E25" s="9"/>
      <c r="F25" s="71">
        <v>-1223</v>
      </c>
      <c r="G25" s="9"/>
      <c r="H25" s="56">
        <v>-5032</v>
      </c>
      <c r="I25" s="9"/>
      <c r="J25" s="71">
        <v>-3274</v>
      </c>
    </row>
    <row r="26" spans="4:10" s="8" customFormat="1" ht="9" customHeight="1">
      <c r="D26" s="57"/>
      <c r="E26" s="9"/>
      <c r="F26" s="72"/>
      <c r="G26" s="9"/>
      <c r="H26" s="57"/>
      <c r="I26" s="9"/>
      <c r="J26" s="72"/>
    </row>
    <row r="27" spans="1:10" s="8" customFormat="1" ht="19.5" customHeight="1">
      <c r="A27" s="8" t="s">
        <v>65</v>
      </c>
      <c r="D27" s="56">
        <f>SUM(D24:D26)</f>
        <v>2838</v>
      </c>
      <c r="E27" s="9"/>
      <c r="F27" s="56">
        <f>SUM(F24:F26)</f>
        <v>2124</v>
      </c>
      <c r="G27" s="9"/>
      <c r="H27" s="56">
        <f>SUM(H24:H26)</f>
        <v>8138</v>
      </c>
      <c r="I27" s="9"/>
      <c r="J27" s="56">
        <f>SUM(J24:J25)</f>
        <v>8460</v>
      </c>
    </row>
    <row r="28" spans="1:10" s="8" customFormat="1" ht="19.5" customHeight="1">
      <c r="A28" s="8" t="s">
        <v>44</v>
      </c>
      <c r="D28" s="56">
        <v>-858</v>
      </c>
      <c r="E28" s="9"/>
      <c r="F28" s="71">
        <v>-605</v>
      </c>
      <c r="G28" s="9"/>
      <c r="H28" s="56">
        <v>-2519</v>
      </c>
      <c r="I28" s="9"/>
      <c r="J28" s="71">
        <v>-2454</v>
      </c>
    </row>
    <row r="29" spans="4:10" s="8" customFormat="1" ht="9.75" customHeight="1">
      <c r="D29" s="57"/>
      <c r="E29" s="9"/>
      <c r="F29" s="72"/>
      <c r="G29" s="9"/>
      <c r="H29" s="57"/>
      <c r="I29" s="9"/>
      <c r="J29" s="72"/>
    </row>
    <row r="30" spans="1:10" s="8" customFormat="1" ht="16.5" customHeight="1">
      <c r="A30" s="8" t="s">
        <v>64</v>
      </c>
      <c r="D30" s="56">
        <f>SUM(D27:D29)</f>
        <v>1980</v>
      </c>
      <c r="E30" s="9"/>
      <c r="F30" s="56">
        <f>SUM(F27:F29)</f>
        <v>1519</v>
      </c>
      <c r="G30" s="9"/>
      <c r="H30" s="56">
        <f>SUM(H27:H29)</f>
        <v>5619</v>
      </c>
      <c r="I30" s="9"/>
      <c r="J30" s="56">
        <f>SUM(J27:J29)</f>
        <v>6006</v>
      </c>
    </row>
    <row r="31" spans="1:10" s="8" customFormat="1" ht="19.5" customHeight="1">
      <c r="A31" s="8" t="s">
        <v>4</v>
      </c>
      <c r="D31" s="56">
        <v>0</v>
      </c>
      <c r="E31" s="9"/>
      <c r="F31" s="71">
        <v>0</v>
      </c>
      <c r="G31" s="9"/>
      <c r="H31" s="56">
        <v>0</v>
      </c>
      <c r="I31" s="9"/>
      <c r="J31" s="71">
        <v>0</v>
      </c>
    </row>
    <row r="32" spans="4:10" s="8" customFormat="1" ht="10.5" customHeight="1" thickBot="1">
      <c r="D32" s="59"/>
      <c r="E32" s="9"/>
      <c r="F32" s="59"/>
      <c r="G32" s="9"/>
      <c r="H32" s="58"/>
      <c r="I32" s="9"/>
      <c r="J32" s="59"/>
    </row>
    <row r="33" spans="1:10" s="8" customFormat="1" ht="19.5" customHeight="1" thickBot="1">
      <c r="A33" s="8" t="s">
        <v>79</v>
      </c>
      <c r="D33" s="58">
        <f>SUM(D30:D32)</f>
        <v>1980</v>
      </c>
      <c r="E33" s="9"/>
      <c r="F33" s="58">
        <f>SUM(F30:F32)</f>
        <v>1519</v>
      </c>
      <c r="G33" s="9"/>
      <c r="H33" s="65">
        <f>SUM(H30:H32)</f>
        <v>5619</v>
      </c>
      <c r="I33" s="9"/>
      <c r="J33" s="58">
        <f>SUM(J30:J32)</f>
        <v>6006</v>
      </c>
    </row>
    <row r="34" spans="4:10" s="8" customFormat="1" ht="12">
      <c r="D34" s="56"/>
      <c r="E34" s="9"/>
      <c r="F34" s="71"/>
      <c r="G34" s="9"/>
      <c r="H34" s="56"/>
      <c r="I34" s="9"/>
      <c r="J34" s="71"/>
    </row>
    <row r="35" spans="1:3" s="10" customFormat="1" ht="12" customHeight="1">
      <c r="A35"/>
      <c r="B35"/>
      <c r="C35" s="8"/>
    </row>
    <row r="36" spans="4:10" s="8" customFormat="1" ht="12">
      <c r="D36" s="61"/>
      <c r="F36" s="73"/>
      <c r="H36" s="60"/>
      <c r="J36" s="74"/>
    </row>
    <row r="37" spans="1:10" s="8" customFormat="1" ht="12">
      <c r="A37" s="8" t="s">
        <v>76</v>
      </c>
      <c r="B37" s="8" t="s">
        <v>85</v>
      </c>
      <c r="D37" s="61">
        <f>D33/43826.682*100</f>
        <v>4.51779580302246</v>
      </c>
      <c r="E37" s="39"/>
      <c r="F37" s="61">
        <f>F33/43742*100</f>
        <v>3.472634996113575</v>
      </c>
      <c r="G37" s="39"/>
      <c r="H37" s="61">
        <f>H33/43826.682*100</f>
        <v>12.820956877365255</v>
      </c>
      <c r="I37" s="39"/>
      <c r="J37" s="61">
        <f>J33/43742*100</f>
        <v>13.730510721960588</v>
      </c>
    </row>
    <row r="38" spans="1:10" s="35" customFormat="1" ht="15.75" customHeight="1">
      <c r="A38" s="36"/>
      <c r="B38" s="45" t="s">
        <v>75</v>
      </c>
      <c r="D38" s="62">
        <f>D33/46809*100</f>
        <v>4.229955777735051</v>
      </c>
      <c r="F38" s="62">
        <f>F33/47865*100</f>
        <v>3.1735088269090146</v>
      </c>
      <c r="H38" s="62">
        <f>H33/46809*100</f>
        <v>12.004101775299622</v>
      </c>
      <c r="J38" s="62">
        <v>12.54</v>
      </c>
    </row>
    <row r="42" spans="1:6" ht="12.75">
      <c r="A42" s="19" t="s">
        <v>60</v>
      </c>
      <c r="B42" s="19"/>
      <c r="C42" s="19"/>
      <c r="F42" s="50"/>
    </row>
    <row r="43" spans="1:6" ht="12.75">
      <c r="A43" t="s">
        <v>84</v>
      </c>
      <c r="F43" s="50"/>
    </row>
    <row r="45" spans="4:5" ht="12.75">
      <c r="D45" s="63"/>
      <c r="E45" s="13"/>
    </row>
  </sheetData>
  <printOptions/>
  <pageMargins left="0.748031496062992" right="0.354330708661417" top="1.84" bottom="0.234251969" header="0.511811023622047" footer="0.511811023622047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3" max="3" width="31.7109375" style="0" customWidth="1"/>
    <col min="4" max="4" width="14.421875" style="13" customWidth="1"/>
    <col min="5" max="5" width="12.00390625" style="21" customWidth="1"/>
    <col min="6" max="6" width="14.8515625" style="13" customWidth="1"/>
  </cols>
  <sheetData>
    <row r="1" spans="1:4" ht="18">
      <c r="A1" s="1" t="s">
        <v>0</v>
      </c>
      <c r="D1" s="21"/>
    </row>
    <row r="2" spans="1:4" ht="12.75">
      <c r="A2" s="3" t="s">
        <v>1</v>
      </c>
      <c r="D2" s="21"/>
    </row>
    <row r="3" spans="1:4" ht="12.75">
      <c r="A3" s="3"/>
      <c r="D3" s="21"/>
    </row>
    <row r="4" ht="18" customHeight="1">
      <c r="D4" s="21"/>
    </row>
    <row r="5" spans="1:6" s="89" customFormat="1" ht="23.25" customHeight="1">
      <c r="A5" s="92" t="s">
        <v>96</v>
      </c>
      <c r="B5" s="87"/>
      <c r="C5" s="87"/>
      <c r="D5" s="88"/>
      <c r="E5" s="88"/>
      <c r="F5" s="88"/>
    </row>
    <row r="6" spans="1:6" ht="19.5" customHeight="1">
      <c r="A6" s="12"/>
      <c r="D6" s="14" t="s">
        <v>5</v>
      </c>
      <c r="F6" s="15" t="s">
        <v>6</v>
      </c>
    </row>
    <row r="7" spans="1:6" ht="13.5" customHeight="1">
      <c r="A7" s="12"/>
      <c r="C7" s="4"/>
      <c r="D7" s="14" t="s">
        <v>7</v>
      </c>
      <c r="E7" s="40"/>
      <c r="F7" s="16" t="s">
        <v>7</v>
      </c>
    </row>
    <row r="8" spans="1:6" ht="14.25" customHeight="1">
      <c r="A8" s="12"/>
      <c r="C8" s="4"/>
      <c r="D8" s="14" t="s">
        <v>93</v>
      </c>
      <c r="E8" s="40"/>
      <c r="F8" s="14" t="s">
        <v>78</v>
      </c>
    </row>
    <row r="9" spans="1:6" ht="18" customHeight="1">
      <c r="A9" s="12"/>
      <c r="C9" s="17"/>
      <c r="D9" s="14" t="s">
        <v>2</v>
      </c>
      <c r="E9" s="41"/>
      <c r="F9" s="14" t="s">
        <v>2</v>
      </c>
    </row>
    <row r="10" spans="1:4" ht="14.25" customHeight="1">
      <c r="A10" s="18" t="s">
        <v>8</v>
      </c>
      <c r="D10" s="21"/>
    </row>
    <row r="11" spans="1:6" ht="15" customHeight="1">
      <c r="A11" t="s">
        <v>9</v>
      </c>
      <c r="B11" s="19" t="s">
        <v>10</v>
      </c>
      <c r="D11" s="21">
        <v>69035</v>
      </c>
      <c r="F11" s="13">
        <v>68236</v>
      </c>
    </row>
    <row r="12" spans="2:6" ht="15" customHeight="1">
      <c r="B12" s="19" t="s">
        <v>70</v>
      </c>
      <c r="D12" s="21">
        <v>29</v>
      </c>
      <c r="F12" s="24">
        <v>29</v>
      </c>
    </row>
    <row r="13" spans="2:6" ht="15" customHeight="1">
      <c r="B13" s="19" t="s">
        <v>71</v>
      </c>
      <c r="D13" s="21">
        <v>100</v>
      </c>
      <c r="F13" s="13">
        <v>100</v>
      </c>
    </row>
    <row r="14" spans="2:6" ht="15" customHeight="1">
      <c r="B14" s="19" t="s">
        <v>63</v>
      </c>
      <c r="D14" s="21">
        <v>843</v>
      </c>
      <c r="F14" s="13">
        <v>923</v>
      </c>
    </row>
    <row r="15" spans="1:4" ht="11.25" customHeight="1">
      <c r="A15" s="19"/>
      <c r="D15" s="21"/>
    </row>
    <row r="16" spans="1:6" ht="15" customHeight="1">
      <c r="A16" s="12"/>
      <c r="D16" s="20">
        <f>SUM(D11:D15)</f>
        <v>70007</v>
      </c>
      <c r="F16" s="20">
        <f>SUM(F11:F15)</f>
        <v>69288</v>
      </c>
    </row>
    <row r="17" spans="1:4" ht="15" customHeight="1">
      <c r="A17" s="18" t="s">
        <v>11</v>
      </c>
      <c r="D17" s="21"/>
    </row>
    <row r="18" spans="2:6" ht="15" customHeight="1">
      <c r="B18" s="19" t="s">
        <v>14</v>
      </c>
      <c r="D18" s="21">
        <v>354</v>
      </c>
      <c r="F18" s="13">
        <v>233</v>
      </c>
    </row>
    <row r="19" spans="2:6" ht="15" customHeight="1">
      <c r="B19" s="19" t="s">
        <v>12</v>
      </c>
      <c r="D19" s="21">
        <v>108138</v>
      </c>
      <c r="F19" s="13">
        <v>151762</v>
      </c>
    </row>
    <row r="20" spans="2:6" ht="15" customHeight="1">
      <c r="B20" s="19" t="s">
        <v>13</v>
      </c>
      <c r="D20" s="21">
        <v>1051</v>
      </c>
      <c r="F20" s="13">
        <v>2029</v>
      </c>
    </row>
    <row r="21" spans="2:6" ht="15" customHeight="1">
      <c r="B21" s="19" t="s">
        <v>57</v>
      </c>
      <c r="D21" s="21">
        <v>465</v>
      </c>
      <c r="F21" s="13">
        <v>381</v>
      </c>
    </row>
    <row r="22" spans="2:6" ht="15" customHeight="1">
      <c r="B22" s="19" t="s">
        <v>80</v>
      </c>
      <c r="D22" s="21">
        <v>69</v>
      </c>
      <c r="F22" s="13">
        <v>69</v>
      </c>
    </row>
    <row r="23" spans="2:6" ht="15" customHeight="1">
      <c r="B23" s="19" t="s">
        <v>15</v>
      </c>
      <c r="D23" s="21">
        <v>6690</v>
      </c>
      <c r="F23" s="13">
        <v>3199</v>
      </c>
    </row>
    <row r="24" spans="2:4" ht="8.25" customHeight="1">
      <c r="B24" s="19"/>
      <c r="D24" s="21"/>
    </row>
    <row r="25" spans="1:6" ht="15" customHeight="1">
      <c r="A25" s="12"/>
      <c r="D25" s="20">
        <f>SUM(D18:D24)</f>
        <v>116767</v>
      </c>
      <c r="F25" s="20">
        <f>SUM(F18:F24)</f>
        <v>157673</v>
      </c>
    </row>
    <row r="26" spans="1:4" ht="15" customHeight="1">
      <c r="A26" s="12"/>
      <c r="D26" s="21"/>
    </row>
    <row r="27" spans="1:4" ht="15" customHeight="1">
      <c r="A27" s="18" t="s">
        <v>16</v>
      </c>
      <c r="D27" s="21"/>
    </row>
    <row r="28" spans="2:6" ht="15" customHeight="1">
      <c r="B28" s="19" t="s">
        <v>17</v>
      </c>
      <c r="D28" s="21">
        <v>98875</v>
      </c>
      <c r="F28" s="13">
        <v>89370</v>
      </c>
    </row>
    <row r="29" spans="2:6" ht="15" customHeight="1">
      <c r="B29" s="19" t="s">
        <v>18</v>
      </c>
      <c r="D29" s="21">
        <v>13981</v>
      </c>
      <c r="F29" s="13">
        <v>66812</v>
      </c>
    </row>
    <row r="30" spans="2:6" ht="15" customHeight="1">
      <c r="B30" s="19" t="s">
        <v>19</v>
      </c>
      <c r="D30" s="21">
        <v>3597</v>
      </c>
      <c r="F30" s="13">
        <v>4259</v>
      </c>
    </row>
    <row r="31" spans="2:6" ht="15" customHeight="1">
      <c r="B31" s="19" t="s">
        <v>74</v>
      </c>
      <c r="D31" s="21">
        <v>1137</v>
      </c>
      <c r="F31" s="13">
        <v>2298</v>
      </c>
    </row>
    <row r="32" spans="2:4" ht="9" customHeight="1">
      <c r="B32" s="19"/>
      <c r="D32" s="21"/>
    </row>
    <row r="33" spans="1:6" ht="15" customHeight="1">
      <c r="A33" s="12"/>
      <c r="D33" s="20">
        <f>SUM(D28:D32)</f>
        <v>117590</v>
      </c>
      <c r="F33" s="20">
        <f>SUM(F28:F31)</f>
        <v>162739</v>
      </c>
    </row>
    <row r="34" spans="1:4" ht="15" customHeight="1">
      <c r="A34" s="12"/>
      <c r="D34" s="21"/>
    </row>
    <row r="35" spans="1:6" ht="15" customHeight="1">
      <c r="A35" s="18" t="s">
        <v>62</v>
      </c>
      <c r="C35" s="13"/>
      <c r="D35" s="21">
        <f>D25-D33</f>
        <v>-823</v>
      </c>
      <c r="F35" s="13">
        <f>F25-F33</f>
        <v>-5066</v>
      </c>
    </row>
    <row r="36" spans="1:4" ht="10.5" customHeight="1">
      <c r="A36" s="12"/>
      <c r="D36" s="21"/>
    </row>
    <row r="37" spans="1:6" ht="15" customHeight="1" thickBot="1">
      <c r="A37" s="12"/>
      <c r="C37" s="21"/>
      <c r="D37" s="22">
        <f>D16+D35</f>
        <v>69184</v>
      </c>
      <c r="F37" s="22">
        <f>F16+F35</f>
        <v>64222</v>
      </c>
    </row>
    <row r="38" spans="1:6" ht="15" customHeight="1" thickTop="1">
      <c r="A38" s="12"/>
      <c r="C38" s="21"/>
      <c r="D38" s="21"/>
      <c r="F38" s="21"/>
    </row>
    <row r="39" spans="1:4" ht="15" customHeight="1">
      <c r="A39" s="18" t="s">
        <v>20</v>
      </c>
      <c r="D39" s="21"/>
    </row>
    <row r="40" spans="2:6" ht="15" customHeight="1">
      <c r="B40" s="19" t="s">
        <v>21</v>
      </c>
      <c r="D40" s="21">
        <v>43828</v>
      </c>
      <c r="F40" s="13">
        <v>43815</v>
      </c>
    </row>
    <row r="41" spans="2:6" ht="15" customHeight="1">
      <c r="B41" s="19" t="s">
        <v>22</v>
      </c>
      <c r="D41" s="21">
        <v>587</v>
      </c>
      <c r="F41" s="13">
        <v>587</v>
      </c>
    </row>
    <row r="42" spans="2:6" ht="15" customHeight="1">
      <c r="B42" s="19" t="s">
        <v>23</v>
      </c>
      <c r="D42" s="21">
        <v>15588</v>
      </c>
      <c r="F42" s="21">
        <v>10621</v>
      </c>
    </row>
    <row r="43" spans="2:6" ht="9" customHeight="1">
      <c r="B43" s="19"/>
      <c r="D43" s="23"/>
      <c r="F43" s="23"/>
    </row>
    <row r="44" spans="2:6" ht="15" customHeight="1">
      <c r="B44" s="19"/>
      <c r="D44" s="20">
        <f>SUM(D40:D43)</f>
        <v>60003</v>
      </c>
      <c r="F44" s="20">
        <f>SUM(F40:F43)</f>
        <v>55023</v>
      </c>
    </row>
    <row r="45" spans="1:4" ht="15" customHeight="1">
      <c r="A45" s="19"/>
      <c r="D45" s="21"/>
    </row>
    <row r="46" spans="1:6" ht="15" customHeight="1">
      <c r="A46" s="12"/>
      <c r="B46" t="s">
        <v>86</v>
      </c>
      <c r="D46" s="21">
        <v>6956</v>
      </c>
      <c r="F46" s="13">
        <v>6557</v>
      </c>
    </row>
    <row r="47" spans="1:6" ht="15" customHeight="1">
      <c r="A47" s="12"/>
      <c r="B47" t="s">
        <v>73</v>
      </c>
      <c r="D47" s="21">
        <v>2225</v>
      </c>
      <c r="F47" s="13">
        <v>2642</v>
      </c>
    </row>
    <row r="48" spans="1:4" ht="15.75" customHeight="1">
      <c r="A48" s="12"/>
      <c r="D48" s="21"/>
    </row>
    <row r="49" spans="1:6" ht="15" customHeight="1" thickBot="1">
      <c r="A49" s="12"/>
      <c r="C49" s="21"/>
      <c r="D49" s="22">
        <f>SUM(D44:D48)</f>
        <v>69184</v>
      </c>
      <c r="F49" s="22">
        <f>SUM(F44:F48)</f>
        <v>64222</v>
      </c>
    </row>
    <row r="50" spans="1:4" ht="13.5" thickTop="1">
      <c r="A50" s="12"/>
      <c r="D50" s="21"/>
    </row>
    <row r="51" ht="12.75">
      <c r="A51" s="12"/>
    </row>
    <row r="53" ht="12.75">
      <c r="A53" s="19" t="s">
        <v>24</v>
      </c>
    </row>
    <row r="54" ht="12.75">
      <c r="A54" t="s">
        <v>83</v>
      </c>
    </row>
  </sheetData>
  <printOptions/>
  <pageMargins left="1" right="0.75" top="0.75" bottom="0.75" header="0.5" footer="0.5"/>
  <pageSetup fitToHeight="1" fitToWidth="1"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5">
      <selection activeCell="A27" sqref="A27"/>
    </sheetView>
  </sheetViews>
  <sheetFormatPr defaultColWidth="9.140625" defaultRowHeight="12.75"/>
  <cols>
    <col min="1" max="1" width="26.140625" style="0" customWidth="1"/>
    <col min="2" max="2" width="11.8515625" style="13" customWidth="1"/>
    <col min="3" max="3" width="2.8515625" style="13" customWidth="1"/>
    <col min="4" max="4" width="14.00390625" style="13" customWidth="1"/>
    <col min="5" max="5" width="3.421875" style="13" customWidth="1"/>
    <col min="6" max="6" width="12.57421875" style="13" customWidth="1"/>
    <col min="7" max="7" width="2.8515625" style="13" customWidth="1"/>
    <col min="8" max="8" width="10.00390625" style="13" customWidth="1"/>
    <col min="9" max="9" width="8.28125" style="0" bestFit="1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47</v>
      </c>
    </row>
    <row r="5" spans="1:8" ht="12.75">
      <c r="A5" s="34" t="s">
        <v>100</v>
      </c>
      <c r="B5" s="23"/>
      <c r="C5" s="23"/>
      <c r="D5" s="23"/>
      <c r="E5" s="23"/>
      <c r="F5" s="23"/>
      <c r="G5" s="23"/>
      <c r="H5" s="23"/>
    </row>
    <row r="6" spans="3:7" s="5" customFormat="1" ht="22.5" customHeight="1">
      <c r="C6" s="6"/>
      <c r="D6" s="6" t="s">
        <v>25</v>
      </c>
      <c r="E6" s="6"/>
      <c r="F6" s="6" t="s">
        <v>26</v>
      </c>
      <c r="G6" s="6"/>
    </row>
    <row r="7" spans="2:8" s="5" customFormat="1" ht="12">
      <c r="B7" s="32" t="s">
        <v>21</v>
      </c>
      <c r="C7" s="6"/>
      <c r="D7" s="6" t="s">
        <v>22</v>
      </c>
      <c r="E7" s="6"/>
      <c r="F7" s="6" t="s">
        <v>23</v>
      </c>
      <c r="G7" s="6"/>
      <c r="H7" s="6" t="s">
        <v>27</v>
      </c>
    </row>
    <row r="8" spans="2:8" ht="12.75">
      <c r="B8" s="27" t="s">
        <v>2</v>
      </c>
      <c r="C8" s="25"/>
      <c r="D8" s="27" t="s">
        <v>2</v>
      </c>
      <c r="E8" s="25"/>
      <c r="F8" s="27" t="s">
        <v>2</v>
      </c>
      <c r="G8" s="25"/>
      <c r="H8" s="27" t="s">
        <v>2</v>
      </c>
    </row>
    <row r="10" ht="12.75">
      <c r="A10" s="4" t="s">
        <v>97</v>
      </c>
    </row>
    <row r="11" ht="12.75">
      <c r="A11" s="26" t="s">
        <v>98</v>
      </c>
    </row>
    <row r="12" ht="12.75">
      <c r="A12" s="42"/>
    </row>
    <row r="13" spans="1:8" ht="21" customHeight="1">
      <c r="A13" t="s">
        <v>81</v>
      </c>
      <c r="B13" s="78">
        <v>43815</v>
      </c>
      <c r="C13" s="43"/>
      <c r="D13" s="78">
        <v>587</v>
      </c>
      <c r="E13" s="43"/>
      <c r="F13" s="78">
        <v>10600</v>
      </c>
      <c r="H13" s="78">
        <f>SUM(B13:G13)</f>
        <v>55002</v>
      </c>
    </row>
    <row r="14" spans="1:8" ht="25.5" customHeight="1">
      <c r="A14" t="s">
        <v>108</v>
      </c>
      <c r="B14" s="78">
        <v>0</v>
      </c>
      <c r="D14" s="78">
        <v>0</v>
      </c>
      <c r="F14" s="78">
        <f>'IS'!H33</f>
        <v>5619</v>
      </c>
      <c r="H14" s="78">
        <f>SUM(B14:G14)</f>
        <v>5619</v>
      </c>
    </row>
    <row r="15" spans="1:8" ht="17.25" customHeight="1">
      <c r="A15" t="s">
        <v>69</v>
      </c>
      <c r="B15" s="78">
        <v>13</v>
      </c>
      <c r="D15" s="78">
        <v>0</v>
      </c>
      <c r="E15" s="43"/>
      <c r="F15" s="78">
        <v>0</v>
      </c>
      <c r="G15" s="43"/>
      <c r="H15" s="78">
        <f>SUM(B15:G15)</f>
        <v>13</v>
      </c>
    </row>
    <row r="16" spans="1:8" ht="17.25" customHeight="1">
      <c r="A16" t="s">
        <v>104</v>
      </c>
      <c r="B16" s="78">
        <v>0</v>
      </c>
      <c r="D16" s="78">
        <v>0</v>
      </c>
      <c r="E16" s="43"/>
      <c r="F16" s="78">
        <v>-631</v>
      </c>
      <c r="G16" s="43"/>
      <c r="H16" s="78">
        <f>SUM(B16:G16)</f>
        <v>-631</v>
      </c>
    </row>
    <row r="17" ht="12.75">
      <c r="G17" s="21"/>
    </row>
    <row r="18" spans="1:9" ht="24.75" customHeight="1" thickBot="1">
      <c r="A18" t="s">
        <v>103</v>
      </c>
      <c r="B18" s="79">
        <f>SUM(B13:B17)</f>
        <v>43828</v>
      </c>
      <c r="C18" s="21"/>
      <c r="D18" s="79">
        <f>SUM(D13:D17)</f>
        <v>587</v>
      </c>
      <c r="E18" s="44"/>
      <c r="F18" s="79">
        <f>SUM(F13:F17)</f>
        <v>15588</v>
      </c>
      <c r="G18" s="44"/>
      <c r="H18" s="79">
        <f>SUM(H13:H17)</f>
        <v>60003</v>
      </c>
      <c r="I18" s="44"/>
    </row>
    <row r="22" ht="12.75">
      <c r="A22" s="4" t="s">
        <v>97</v>
      </c>
    </row>
    <row r="23" ht="12.75">
      <c r="A23" s="26" t="s">
        <v>99</v>
      </c>
    </row>
    <row r="24" ht="12.75">
      <c r="A24" s="42"/>
    </row>
    <row r="25" spans="1:8" ht="21" customHeight="1">
      <c r="A25" t="s">
        <v>72</v>
      </c>
      <c r="B25" s="78">
        <v>43560</v>
      </c>
      <c r="C25" s="43"/>
      <c r="D25" s="78">
        <v>587</v>
      </c>
      <c r="E25" s="43"/>
      <c r="F25" s="78">
        <v>2943</v>
      </c>
      <c r="H25" s="78">
        <f>SUM(B25:G25)</f>
        <v>47090</v>
      </c>
    </row>
    <row r="26" spans="1:8" ht="25.5" customHeight="1">
      <c r="A26" t="s">
        <v>108</v>
      </c>
      <c r="B26" s="78">
        <v>0</v>
      </c>
      <c r="D26" s="78">
        <v>0</v>
      </c>
      <c r="F26" s="78">
        <v>6006</v>
      </c>
      <c r="H26" s="78">
        <f>SUM(B26:G26)</f>
        <v>6006</v>
      </c>
    </row>
    <row r="27" spans="1:8" ht="17.25" customHeight="1">
      <c r="A27" t="s">
        <v>69</v>
      </c>
      <c r="B27" s="78">
        <v>210</v>
      </c>
      <c r="D27" s="78">
        <v>0</v>
      </c>
      <c r="E27" s="43"/>
      <c r="F27" s="78">
        <v>0</v>
      </c>
      <c r="G27" s="43"/>
      <c r="H27" s="78">
        <f>SUM(B27:G27)</f>
        <v>210</v>
      </c>
    </row>
    <row r="28" spans="1:8" ht="17.25" customHeight="1">
      <c r="A28" t="s">
        <v>104</v>
      </c>
      <c r="B28" s="78">
        <v>0</v>
      </c>
      <c r="D28" s="78">
        <v>0</v>
      </c>
      <c r="E28" s="43"/>
      <c r="F28" s="78">
        <v>-473</v>
      </c>
      <c r="G28" s="43"/>
      <c r="H28" s="78">
        <f>SUM(B28:G28)</f>
        <v>-473</v>
      </c>
    </row>
    <row r="29" ht="12.75">
      <c r="G29" s="21"/>
    </row>
    <row r="30" spans="1:9" ht="24.75" customHeight="1" thickBot="1">
      <c r="A30" t="s">
        <v>105</v>
      </c>
      <c r="B30" s="79">
        <f>SUM(B25:B29)</f>
        <v>43770</v>
      </c>
      <c r="C30" s="21"/>
      <c r="D30" s="79">
        <f>SUM(D25:D29)</f>
        <v>587</v>
      </c>
      <c r="E30" s="44"/>
      <c r="F30" s="79">
        <f>SUM(F25:F29)</f>
        <v>8476</v>
      </c>
      <c r="G30" s="44"/>
      <c r="H30" s="79">
        <f>SUM(H25:H29)</f>
        <v>52833</v>
      </c>
      <c r="I30" s="44"/>
    </row>
    <row r="31" ht="24.75" customHeight="1">
      <c r="A31" s="42"/>
    </row>
    <row r="32" ht="15.75" customHeight="1"/>
    <row r="38" ht="12.75">
      <c r="A38" t="s">
        <v>45</v>
      </c>
    </row>
    <row r="39" ht="12.75">
      <c r="A39" t="s">
        <v>82</v>
      </c>
    </row>
  </sheetData>
  <printOptions/>
  <pageMargins left="1" right="0.75" top="0.87" bottom="0.8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0" customWidth="1"/>
    <col min="2" max="2" width="43.140625" style="0" customWidth="1"/>
    <col min="3" max="3" width="12.00390625" style="47" customWidth="1"/>
    <col min="4" max="4" width="10.7109375" style="33" customWidth="1"/>
    <col min="5" max="5" width="11.7109375" style="37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5">
      <c r="A4" s="90" t="s">
        <v>101</v>
      </c>
      <c r="B4" s="4"/>
    </row>
    <row r="5" ht="15">
      <c r="A5" s="91" t="s">
        <v>102</v>
      </c>
    </row>
    <row r="6" spans="1:5" ht="12.75">
      <c r="A6" s="28"/>
      <c r="C6" s="83">
        <v>2005</v>
      </c>
      <c r="D6" s="84"/>
      <c r="E6" s="83">
        <v>2004</v>
      </c>
    </row>
    <row r="7" spans="1:5" ht="12.75">
      <c r="A7" s="28"/>
      <c r="C7" s="75"/>
      <c r="D7" s="76"/>
      <c r="E7" s="82"/>
    </row>
    <row r="8" spans="3:5" ht="12.75">
      <c r="C8" s="14" t="s">
        <v>2</v>
      </c>
      <c r="E8" s="38" t="s">
        <v>2</v>
      </c>
    </row>
    <row r="9" ht="12.75">
      <c r="A9" s="4" t="s">
        <v>37</v>
      </c>
    </row>
    <row r="11" spans="1:5" ht="12.75">
      <c r="A11" t="s">
        <v>28</v>
      </c>
      <c r="C11" s="47">
        <v>8138</v>
      </c>
      <c r="E11" s="13">
        <f>'IS'!J27</f>
        <v>8460</v>
      </c>
    </row>
    <row r="12" ht="12.75">
      <c r="E12" s="13"/>
    </row>
    <row r="13" spans="1:5" ht="12.75">
      <c r="A13" t="s">
        <v>29</v>
      </c>
      <c r="E13" s="13"/>
    </row>
    <row r="14" spans="2:5" ht="12.75">
      <c r="B14" t="s">
        <v>30</v>
      </c>
      <c r="C14" s="47">
        <v>5213</v>
      </c>
      <c r="E14" s="13">
        <v>6800</v>
      </c>
    </row>
    <row r="15" spans="2:5" ht="12.75">
      <c r="B15" t="s">
        <v>58</v>
      </c>
      <c r="C15" s="47">
        <v>4920</v>
      </c>
      <c r="E15" s="13">
        <v>3213</v>
      </c>
    </row>
    <row r="16" spans="3:5" ht="9" customHeight="1">
      <c r="C16" s="48"/>
      <c r="E16" s="23"/>
    </row>
    <row r="17" spans="1:5" ht="18" customHeight="1">
      <c r="A17" t="s">
        <v>31</v>
      </c>
      <c r="C17" s="47">
        <f>SUM(C11:C16)</f>
        <v>18271</v>
      </c>
      <c r="D17" s="21"/>
      <c r="E17" s="13">
        <f>SUM(E11:E16)</f>
        <v>18473</v>
      </c>
    </row>
    <row r="18" ht="12.75">
      <c r="E18" s="13"/>
    </row>
    <row r="19" spans="2:5" ht="15" customHeight="1">
      <c r="B19" t="s">
        <v>32</v>
      </c>
      <c r="C19" s="47">
        <v>44185</v>
      </c>
      <c r="E19" s="13">
        <v>-33124</v>
      </c>
    </row>
    <row r="20" spans="2:5" ht="15" customHeight="1">
      <c r="B20" t="s">
        <v>33</v>
      </c>
      <c r="C20" s="47">
        <v>-53494</v>
      </c>
      <c r="E20" s="13">
        <v>8358</v>
      </c>
    </row>
    <row r="21" spans="3:5" ht="6.75" customHeight="1">
      <c r="C21" s="48"/>
      <c r="E21" s="23"/>
    </row>
    <row r="22" spans="1:5" ht="18" customHeight="1">
      <c r="A22" t="s">
        <v>109</v>
      </c>
      <c r="C22" s="47">
        <f>SUM(C17:C21)</f>
        <v>8962</v>
      </c>
      <c r="D22" s="21"/>
      <c r="E22" s="13">
        <f>SUM(E17:E20)</f>
        <v>-6293</v>
      </c>
    </row>
    <row r="23" ht="18" customHeight="1">
      <c r="E23" s="13"/>
    </row>
    <row r="24" spans="2:5" ht="12.75">
      <c r="B24" t="s">
        <v>59</v>
      </c>
      <c r="C24" s="47">
        <v>-4888</v>
      </c>
      <c r="E24" s="13">
        <v>-3145</v>
      </c>
    </row>
    <row r="25" spans="2:5" ht="12.75">
      <c r="B25" t="s">
        <v>34</v>
      </c>
      <c r="C25" s="47">
        <v>-4121</v>
      </c>
      <c r="E25" s="13">
        <v>-1593</v>
      </c>
    </row>
    <row r="26" ht="6.75" customHeight="1">
      <c r="E26" s="13"/>
    </row>
    <row r="27" spans="1:5" ht="12.75">
      <c r="A27" t="s">
        <v>107</v>
      </c>
      <c r="C27" s="49">
        <f>SUM(C22:C26)</f>
        <v>-47</v>
      </c>
      <c r="D27" s="21"/>
      <c r="E27" s="20">
        <f>SUM(E22:E26)</f>
        <v>-11031</v>
      </c>
    </row>
    <row r="28" ht="12.75">
      <c r="E28" s="13"/>
    </row>
    <row r="29" spans="1:5" ht="12.75">
      <c r="A29" s="4" t="s">
        <v>46</v>
      </c>
      <c r="E29" s="13"/>
    </row>
    <row r="30" spans="2:5" ht="18" customHeight="1">
      <c r="B30" t="s">
        <v>77</v>
      </c>
      <c r="C30" s="47">
        <v>78</v>
      </c>
      <c r="E30" s="13">
        <v>22</v>
      </c>
    </row>
    <row r="31" spans="2:5" ht="15" customHeight="1">
      <c r="B31" t="s">
        <v>35</v>
      </c>
      <c r="C31" s="47">
        <v>-5826</v>
      </c>
      <c r="D31" s="46"/>
      <c r="E31" s="13">
        <v>-3292</v>
      </c>
    </row>
    <row r="32" ht="8.25" customHeight="1">
      <c r="E32" s="23"/>
    </row>
    <row r="33" spans="2:5" ht="20.25" customHeight="1">
      <c r="B33" t="s">
        <v>36</v>
      </c>
      <c r="C33" s="49">
        <f>SUM(C30:C32)</f>
        <v>-5748</v>
      </c>
      <c r="D33" s="21"/>
      <c r="E33" s="23">
        <f>SUM(E30:E31)</f>
        <v>-3270</v>
      </c>
    </row>
    <row r="34" ht="12.75">
      <c r="E34" s="13"/>
    </row>
    <row r="35" spans="1:5" ht="12.75">
      <c r="A35" s="4" t="s">
        <v>38</v>
      </c>
      <c r="E35" s="13"/>
    </row>
    <row r="36" spans="1:5" ht="12.75">
      <c r="A36" s="4"/>
      <c r="B36" t="s">
        <v>68</v>
      </c>
      <c r="C36" s="47">
        <v>13</v>
      </c>
      <c r="E36" s="13">
        <v>210</v>
      </c>
    </row>
    <row r="37" spans="1:5" ht="15" customHeight="1">
      <c r="A37" s="4"/>
      <c r="B37" t="s">
        <v>55</v>
      </c>
      <c r="C37" s="47">
        <v>12745</v>
      </c>
      <c r="E37" s="13">
        <v>14594</v>
      </c>
    </row>
    <row r="38" spans="1:5" ht="15" customHeight="1">
      <c r="A38" s="4"/>
      <c r="B38" t="s">
        <v>106</v>
      </c>
      <c r="C38" s="47">
        <v>-631</v>
      </c>
      <c r="E38" s="13">
        <v>-473</v>
      </c>
    </row>
    <row r="39" spans="1:5" ht="5.25" customHeight="1">
      <c r="A39" s="4"/>
      <c r="E39" s="13"/>
    </row>
    <row r="40" spans="1:5" ht="18" customHeight="1">
      <c r="A40" s="4"/>
      <c r="B40" t="s">
        <v>61</v>
      </c>
      <c r="C40" s="49">
        <f>SUM(C36:C39)</f>
        <v>12127</v>
      </c>
      <c r="D40" s="21"/>
      <c r="E40" s="20">
        <f>SUM(E36:E39)</f>
        <v>14331</v>
      </c>
    </row>
    <row r="41" spans="1:5" ht="12.75">
      <c r="A41" s="4"/>
      <c r="E41" s="13"/>
    </row>
    <row r="42" spans="1:5" ht="15" customHeight="1">
      <c r="A42" t="s">
        <v>91</v>
      </c>
      <c r="C42" s="80">
        <f>C27+C33+C40</f>
        <v>6332</v>
      </c>
      <c r="E42" s="13">
        <f>E27+E33+E40</f>
        <v>30</v>
      </c>
    </row>
    <row r="43" spans="1:5" ht="15" customHeight="1">
      <c r="A43" t="s">
        <v>87</v>
      </c>
      <c r="C43" s="81">
        <v>-14502</v>
      </c>
      <c r="E43" s="13">
        <v>-11366</v>
      </c>
    </row>
    <row r="44" ht="10.5" customHeight="1">
      <c r="E44" s="13"/>
    </row>
    <row r="45" spans="1:5" ht="20.25" customHeight="1" thickBot="1">
      <c r="A45" t="s">
        <v>88</v>
      </c>
      <c r="C45" s="66">
        <f>SUM(C42:C44)</f>
        <v>-8170</v>
      </c>
      <c r="D45" s="21"/>
      <c r="E45" s="22">
        <f>SUM(E42:E43)</f>
        <v>-11336</v>
      </c>
    </row>
    <row r="46" ht="13.5" thickTop="1"/>
    <row r="49" ht="12.75">
      <c r="A49" t="s">
        <v>89</v>
      </c>
    </row>
    <row r="50" ht="12.75">
      <c r="A50" t="s">
        <v>83</v>
      </c>
    </row>
  </sheetData>
  <printOptions/>
  <pageMargins left="1" right="0.75" top="1" bottom="1" header="0.5" footer="0.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2005-12-29T00:59:50Z</cp:lastPrinted>
  <dcterms:created xsi:type="dcterms:W3CDTF">2002-12-12T00:53:15Z</dcterms:created>
  <dcterms:modified xsi:type="dcterms:W3CDTF">2005-12-29T01:00:56Z</dcterms:modified>
  <cp:category/>
  <cp:version/>
  <cp:contentType/>
  <cp:contentStatus/>
</cp:coreProperties>
</file>