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1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Statement'!$A$1:$H$37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<sst xmlns="http://schemas.openxmlformats.org/spreadsheetml/2006/main" count="140" uniqueCount="107">
  <si>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</si>
  <si>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</si>
  <si>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</si>
  <si>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</si>
  <si>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</si>
  <si>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UNAUDITED</t>
  </si>
  <si>
    <t>AUDITED</t>
  </si>
  <si>
    <t>AS AT</t>
  </si>
  <si>
    <t>NON-CURRENT ASSETS</t>
  </si>
  <si>
    <t xml:space="preserve"> </t>
  </si>
  <si>
    <t>Property, plant and equipment</t>
  </si>
  <si>
    <t>CURRENT ASSETS</t>
  </si>
  <si>
    <t>Trade receivables</t>
  </si>
  <si>
    <t>Other receivables</t>
  </si>
  <si>
    <t>Inventories</t>
  </si>
  <si>
    <t>Cash and bank balances</t>
  </si>
  <si>
    <t>CURRENT LIABILITIES</t>
  </si>
  <si>
    <t>Short term borrowings</t>
  </si>
  <si>
    <t>Trade payables</t>
  </si>
  <si>
    <t>Other payables</t>
  </si>
  <si>
    <t>FINANCED BY:</t>
  </si>
  <si>
    <t>Share capital</t>
  </si>
  <si>
    <t>Share premium</t>
  </si>
  <si>
    <t>Retained profits</t>
  </si>
  <si>
    <t xml:space="preserve">(The Condensed Consolidated Balance Sheet should be read in conjunction with the Annual 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</si>
  <si>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</si>
  <si>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</si>
  <si>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</si>
  <si>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</si>
  <si>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</si>
  <si>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</si>
  <si>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</si>
  <si>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</si>
  <si>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</si>
  <si>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</si>
  <si>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</si>
  <si>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</si>
  <si>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</si>
  <si>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</si>
  <si>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</si>
  <si>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</si>
  <si>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</si>
  <si>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</si>
  <si>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</si>
  <si>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Taxation</t>
  </si>
  <si>
    <t xml:space="preserve">(The Condensed Consolidated Statement of Changes in Equity should be read in conjunction with </t>
  </si>
  <si>
    <t>CASH FLOWS FROM INVESTING ACTIVITIES</t>
  </si>
  <si>
    <t xml:space="preserve">CONDENSED CONSOLIDATED STATEMENT OF CHANGES IN EQUITY </t>
  </si>
  <si>
    <t xml:space="preserve">CONDENSED CONSOLIDATED INCOME STATEMENT </t>
  </si>
  <si>
    <t xml:space="preserve">Comparative </t>
  </si>
  <si>
    <t>cumulative</t>
  </si>
  <si>
    <t>to date</t>
  </si>
  <si>
    <t xml:space="preserve">quarter </t>
  </si>
  <si>
    <t>ended</t>
  </si>
  <si>
    <t>quarter</t>
  </si>
  <si>
    <t>Bank borrowings</t>
  </si>
  <si>
    <t>Current</t>
  </si>
  <si>
    <t>Tax recoverable</t>
  </si>
  <si>
    <t>Non-operating items</t>
  </si>
  <si>
    <t>Interest paid</t>
  </si>
  <si>
    <t xml:space="preserve">(The Condensed Consolidated Income Statement should be read in conjunction with the Annual Financial </t>
  </si>
  <si>
    <t>Net cash from financing activities</t>
  </si>
  <si>
    <t>NET CURRENT LIABILITIES</t>
  </si>
  <si>
    <t>Deferred tax asset</t>
  </si>
  <si>
    <t xml:space="preserve">Profit after taxation and before minority interest </t>
  </si>
  <si>
    <t>Profit before taxation and minority interest</t>
  </si>
  <si>
    <t>(The figures have not been audited)</t>
  </si>
  <si>
    <t xml:space="preserve">Other operating income </t>
  </si>
  <si>
    <t>Proceeds from issuance of shares</t>
  </si>
  <si>
    <t>Issuance of share capital</t>
  </si>
  <si>
    <t>Investment in associated companies</t>
  </si>
  <si>
    <t>Other investment</t>
  </si>
  <si>
    <t>At 1 February 2004</t>
  </si>
  <si>
    <t>Deferred tax liabilities</t>
  </si>
  <si>
    <t>Tax payables</t>
  </si>
  <si>
    <t>- Diluted (sen)</t>
  </si>
  <si>
    <t>Earnings per share</t>
  </si>
  <si>
    <t>Cash (used in)/generated from operations</t>
  </si>
  <si>
    <t>Proceeds from disposal of plant &amp; equipment</t>
  </si>
  <si>
    <t>31.01.2005</t>
  </si>
  <si>
    <t>Net profit for the year</t>
  </si>
  <si>
    <t>Marketable securities</t>
  </si>
  <si>
    <t>At 1 February 2005</t>
  </si>
  <si>
    <t>the Annual Financial Report for the year ended 31 January 2005)</t>
  </si>
  <si>
    <t>Financial Report for the year ended 31 January 2005)</t>
  </si>
  <si>
    <t>Report for the year ended 31 January 2005)</t>
  </si>
  <si>
    <t xml:space="preserve"> - Basic (sen)</t>
  </si>
  <si>
    <t>Long term borrowings</t>
  </si>
  <si>
    <t>Cash and cash equivalents at beginning of period</t>
  </si>
  <si>
    <t>Cash and cash equivalents at end of period</t>
  </si>
  <si>
    <t>(The Condensed Consolidated Cash Flow Statement should be read in conjunction with the Annual</t>
  </si>
  <si>
    <t>Finance costs</t>
  </si>
  <si>
    <t>31.07.2005</t>
  </si>
  <si>
    <t>31.07.2004</t>
  </si>
  <si>
    <t>CONDENSED CONSOLIDATED BALANCE SHEET AS AT 31 JULY 2005</t>
  </si>
  <si>
    <t>FOR THE PERIOD ENDED 31 JULY 2005</t>
  </si>
  <si>
    <t xml:space="preserve">6 MONTHS PERIOD ENDED </t>
  </si>
  <si>
    <t>31 JULY 2005</t>
  </si>
  <si>
    <t>At 31 July 2005</t>
  </si>
  <si>
    <t>31 JULY 2004</t>
  </si>
  <si>
    <t>At 31 July 2004</t>
  </si>
  <si>
    <t>CONDENSED  CONSOLIDATED  CASH FLOW  STATEMENT  FOR  THE 6 MONTHS</t>
  </si>
  <si>
    <t>ENDED  31 JULY 2005</t>
  </si>
  <si>
    <t>FOR THE PERIOD ENDED 31 JULY  2005</t>
  </si>
  <si>
    <t xml:space="preserve">6 months </t>
  </si>
  <si>
    <t>Net cash (used in)/from operating activities</t>
  </si>
  <si>
    <t>Net increase in cash and cash equivalents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</si>
</sst>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43" fontId="4" fillId="0" borderId="0" xfId="15" applyFont="1" applyAlignment="1">
      <alignment horizontal="right"/>
    </xf>
    <xf numFmtId="43" fontId="4" fillId="0" borderId="0" xfId="15" applyFont="1" applyAlignment="1">
      <alignment horizontal="left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15" applyNumberFormat="1" applyFont="1" applyAlignment="1">
      <alignment horizontal="left"/>
    </xf>
    <xf numFmtId="185" fontId="0" fillId="0" borderId="0" xfId="15" applyNumberFormat="1" applyFont="1" applyBorder="1" applyAlignment="1">
      <alignment horizontal="left"/>
    </xf>
    <xf numFmtId="43" fontId="4" fillId="0" borderId="0" xfId="15" applyFont="1" applyAlignment="1" quotePrefix="1">
      <alignment horizontal="left"/>
    </xf>
    <xf numFmtId="41" fontId="0" fillId="0" borderId="0" xfId="15" applyNumberFormat="1" applyFont="1" applyAlignment="1">
      <alignment horizontal="left"/>
    </xf>
    <xf numFmtId="172" fontId="0" fillId="0" borderId="0" xfId="15" applyNumberFormat="1" applyFont="1" applyAlignment="1">
      <alignment horizontal="left"/>
    </xf>
    <xf numFmtId="172" fontId="0" fillId="0" borderId="3" xfId="15" applyNumberFormat="1" applyFont="1" applyBorder="1" applyAlignment="1">
      <alignment horizontal="left"/>
    </xf>
    <xf numFmtId="172" fontId="0" fillId="0" borderId="1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2" fontId="3" fillId="0" borderId="0" xfId="15" applyNumberFormat="1" applyFont="1" applyFill="1" applyAlignment="1">
      <alignment horizontal="right"/>
    </xf>
    <xf numFmtId="172" fontId="3" fillId="0" borderId="3" xfId="15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43" fontId="4" fillId="0" borderId="0" xfId="15" applyFont="1" applyFill="1" applyAlignment="1">
      <alignment horizontal="right"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 horizontal="left"/>
    </xf>
    <xf numFmtId="172" fontId="4" fillId="0" borderId="5" xfId="15" applyNumberFormat="1" applyFont="1" applyFill="1" applyBorder="1" applyAlignment="1">
      <alignment/>
    </xf>
    <xf numFmtId="172" fontId="0" fillId="0" borderId="2" xfId="15" applyNumberFormat="1" applyFont="1" applyBorder="1" applyAlignment="1">
      <alignment horizontal="left"/>
    </xf>
    <xf numFmtId="172" fontId="3" fillId="0" borderId="3" xfId="15" applyNumberFormat="1" applyFont="1" applyFill="1" applyBorder="1" applyAlignment="1">
      <alignment horizontal="left"/>
    </xf>
    <xf numFmtId="172" fontId="4" fillId="0" borderId="0" xfId="15" applyNumberFormat="1" applyFont="1" applyFill="1" applyBorder="1" applyAlignment="1">
      <alignment horizontal="right"/>
    </xf>
    <xf numFmtId="172" fontId="4" fillId="0" borderId="0" xfId="15" applyNumberFormat="1" applyFont="1" applyFill="1" applyAlignment="1">
      <alignment horizontal="left"/>
    </xf>
    <xf numFmtId="172" fontId="4" fillId="0" borderId="3" xfId="15" applyNumberFormat="1" applyFont="1" applyFill="1" applyBorder="1" applyAlignment="1">
      <alignment horizontal="left"/>
    </xf>
    <xf numFmtId="172" fontId="4" fillId="0" borderId="0" xfId="15" applyNumberFormat="1" applyFont="1" applyFill="1" applyAlignment="1">
      <alignment horizontal="right"/>
    </xf>
    <xf numFmtId="172" fontId="4" fillId="0" borderId="3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2" fillId="0" borderId="0" xfId="15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6" xfId="15" applyNumberFormat="1" applyFont="1" applyBorder="1" applyAlignment="1">
      <alignment horizontal="right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1" fontId="0" fillId="0" borderId="0" xfId="15" applyNumberFormat="1" applyFont="1" applyAlignment="1">
      <alignment horizontal="center"/>
    </xf>
    <xf numFmtId="1" fontId="2" fillId="0" borderId="0" xfId="15" applyNumberFormat="1" applyFont="1" applyAlignment="1" quotePrefix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172" fontId="0" fillId="0" borderId="3" xfId="15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8">
      <selection activeCell="H37" sqref="H37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.8515625" style="0" customWidth="1"/>
    <col min="4" max="4" width="10.00390625" style="50" bestFit="1" customWidth="1"/>
    <col min="5" max="5" width="4.8515625" style="0" customWidth="1"/>
    <col min="6" max="6" width="11.7109375" style="64" bestFit="1" customWidth="1"/>
    <col min="7" max="7" width="4.57421875" style="0" customWidth="1"/>
    <col min="8" max="8" width="10.00390625" style="50" bestFit="1" customWidth="1"/>
    <col min="9" max="9" width="4.7109375" style="0" customWidth="1"/>
    <col min="10" max="10" width="10.00390625" style="50" bestFit="1" customWidth="1"/>
  </cols>
  <sheetData>
    <row r="1" spans="1:6" ht="18">
      <c r="A1" s="1" t="s">
        <v>0</v>
      </c>
      <c r="B1" s="1"/>
      <c r="C1" s="1"/>
      <c r="F1" s="50"/>
    </row>
    <row r="2" spans="1:6" ht="12.75">
      <c r="A2" s="3" t="s">
        <v>1</v>
      </c>
      <c r="B2" s="3"/>
      <c r="C2" s="3"/>
      <c r="F2" s="50"/>
    </row>
    <row r="3" spans="1:6" ht="12.75">
      <c r="A3" s="4"/>
      <c r="B3" s="4"/>
      <c r="C3" s="4"/>
      <c r="F3" s="50"/>
    </row>
    <row r="4" spans="1:6" ht="15.75">
      <c r="A4" s="29" t="s">
        <v>48</v>
      </c>
      <c r="B4" s="29"/>
      <c r="C4" s="29"/>
      <c r="F4" s="50"/>
    </row>
    <row r="5" spans="1:6" ht="15.75">
      <c r="A5" s="29" t="s">
        <v>103</v>
      </c>
      <c r="B5" s="29"/>
      <c r="C5" s="29"/>
      <c r="F5" s="50"/>
    </row>
    <row r="6" spans="1:3" ht="12.75">
      <c r="A6" s="8" t="s">
        <v>66</v>
      </c>
      <c r="B6" s="8"/>
      <c r="C6" s="8"/>
    </row>
    <row r="7" spans="1:6" ht="12.75">
      <c r="A7" s="8"/>
      <c r="B7" s="8"/>
      <c r="C7" s="8"/>
      <c r="F7" s="50"/>
    </row>
    <row r="8" spans="4:10" ht="12.75">
      <c r="D8" s="85">
        <v>2005</v>
      </c>
      <c r="E8" s="86"/>
      <c r="F8" s="85">
        <v>2004</v>
      </c>
      <c r="G8" s="86"/>
      <c r="H8" s="85">
        <v>2005</v>
      </c>
      <c r="I8" s="15"/>
      <c r="J8" s="85">
        <v>2004</v>
      </c>
    </row>
    <row r="9" spans="4:10" ht="6.75" customHeight="1">
      <c r="D9" s="51"/>
      <c r="E9" s="77"/>
      <c r="F9" s="51"/>
      <c r="G9" s="77"/>
      <c r="H9" s="51"/>
      <c r="I9" s="17"/>
      <c r="J9" s="51"/>
    </row>
    <row r="10" spans="4:10" s="5" customFormat="1" ht="12">
      <c r="D10" s="52" t="s">
        <v>56</v>
      </c>
      <c r="F10" s="52" t="s">
        <v>49</v>
      </c>
      <c r="H10" s="52" t="s">
        <v>104</v>
      </c>
      <c r="J10" s="52" t="s">
        <v>104</v>
      </c>
    </row>
    <row r="11" spans="4:10" s="5" customFormat="1" ht="12">
      <c r="D11" s="52" t="s">
        <v>52</v>
      </c>
      <c r="F11" s="52" t="s">
        <v>54</v>
      </c>
      <c r="H11" s="52" t="s">
        <v>50</v>
      </c>
      <c r="J11" s="52" t="s">
        <v>50</v>
      </c>
    </row>
    <row r="12" spans="4:10" s="5" customFormat="1" ht="12">
      <c r="D12" s="52" t="s">
        <v>53</v>
      </c>
      <c r="F12" s="52" t="s">
        <v>53</v>
      </c>
      <c r="H12" s="52" t="s">
        <v>51</v>
      </c>
      <c r="J12" s="52" t="s">
        <v>51</v>
      </c>
    </row>
    <row r="13" spans="4:10" s="5" customFormat="1" ht="14.25" customHeight="1">
      <c r="D13" s="52" t="s">
        <v>92</v>
      </c>
      <c r="F13" s="52" t="s">
        <v>93</v>
      </c>
      <c r="H13" s="52" t="s">
        <v>92</v>
      </c>
      <c r="J13" s="52" t="s">
        <v>93</v>
      </c>
    </row>
    <row r="14" spans="4:10" s="5" customFormat="1" ht="20.25" customHeight="1">
      <c r="D14" s="53" t="s">
        <v>2</v>
      </c>
      <c r="E14" s="6"/>
      <c r="F14" s="53" t="s">
        <v>2</v>
      </c>
      <c r="G14" s="6"/>
      <c r="H14" s="53" t="s">
        <v>2</v>
      </c>
      <c r="I14" s="6"/>
      <c r="J14" s="53" t="s">
        <v>2</v>
      </c>
    </row>
    <row r="15" spans="1:10" s="7" customFormat="1" ht="8.25" customHeight="1">
      <c r="A15" s="30"/>
      <c r="B15" s="30"/>
      <c r="C15" s="30"/>
      <c r="D15" s="54"/>
      <c r="E15" s="31"/>
      <c r="F15" s="67"/>
      <c r="G15" s="31"/>
      <c r="H15" s="54"/>
      <c r="I15" s="31"/>
      <c r="J15" s="54"/>
    </row>
    <row r="16" spans="1:10" s="10" customFormat="1" ht="19.5" customHeight="1">
      <c r="A16" s="10" t="s">
        <v>3</v>
      </c>
      <c r="D16" s="55">
        <v>102875</v>
      </c>
      <c r="E16" s="11"/>
      <c r="F16" s="68">
        <v>87783</v>
      </c>
      <c r="G16" s="11"/>
      <c r="H16" s="55">
        <v>205753</v>
      </c>
      <c r="I16" s="11"/>
      <c r="J16" s="68">
        <v>192154</v>
      </c>
    </row>
    <row r="17" spans="1:10" s="8" customFormat="1" ht="19.5" customHeight="1">
      <c r="A17" s="8" t="s">
        <v>39</v>
      </c>
      <c r="D17" s="56">
        <v>-80298</v>
      </c>
      <c r="E17" s="9"/>
      <c r="F17" s="69">
        <v>-67825</v>
      </c>
      <c r="G17" s="9"/>
      <c r="H17" s="55">
        <v>-163530</v>
      </c>
      <c r="I17" s="9"/>
      <c r="J17" s="68">
        <v>-151813</v>
      </c>
    </row>
    <row r="18" spans="1:10" s="8" customFormat="1" ht="19.5" customHeight="1">
      <c r="A18" s="8" t="s">
        <v>40</v>
      </c>
      <c r="D18" s="56">
        <v>-15013</v>
      </c>
      <c r="E18" s="9"/>
      <c r="F18" s="69">
        <v>-12980</v>
      </c>
      <c r="G18" s="9"/>
      <c r="H18" s="55">
        <v>-28087</v>
      </c>
      <c r="I18" s="9"/>
      <c r="J18" s="68">
        <v>-25547</v>
      </c>
    </row>
    <row r="19" spans="4:10" s="8" customFormat="1" ht="13.5" customHeight="1">
      <c r="D19" s="57"/>
      <c r="E19" s="9"/>
      <c r="F19" s="70"/>
      <c r="G19" s="9"/>
      <c r="H19" s="57"/>
      <c r="I19" s="9"/>
      <c r="J19" s="72"/>
    </row>
    <row r="20" spans="1:10" s="8" customFormat="1" ht="19.5" customHeight="1">
      <c r="A20" s="8" t="s">
        <v>41</v>
      </c>
      <c r="D20" s="56">
        <f>SUM(D16:D19)</f>
        <v>7564</v>
      </c>
      <c r="E20" s="9"/>
      <c r="F20" s="56">
        <f>SUM(F16:F18)</f>
        <v>6978</v>
      </c>
      <c r="G20" s="9"/>
      <c r="H20" s="56">
        <f>SUM(H16:H19)</f>
        <v>14136</v>
      </c>
      <c r="I20" s="9"/>
      <c r="J20" s="56">
        <f>SUM(J16:J18)</f>
        <v>14794</v>
      </c>
    </row>
    <row r="21" spans="1:10" s="8" customFormat="1" ht="19.5" customHeight="1">
      <c r="A21" s="8" t="s">
        <v>67</v>
      </c>
      <c r="D21" s="56">
        <v>66</v>
      </c>
      <c r="E21" s="9"/>
      <c r="F21" s="56">
        <v>23</v>
      </c>
      <c r="G21" s="9"/>
      <c r="H21" s="56">
        <v>88</v>
      </c>
      <c r="I21" s="9"/>
      <c r="J21" s="56">
        <v>82</v>
      </c>
    </row>
    <row r="22" spans="1:10" s="8" customFormat="1" ht="19.5" customHeight="1">
      <c r="A22" s="8" t="s">
        <v>42</v>
      </c>
      <c r="D22" s="56">
        <v>-2694</v>
      </c>
      <c r="E22" s="9"/>
      <c r="F22" s="56">
        <v>-2897</v>
      </c>
      <c r="G22" s="9"/>
      <c r="H22" s="56">
        <v>-5310</v>
      </c>
      <c r="I22" s="9"/>
      <c r="J22" s="56">
        <v>-6488</v>
      </c>
    </row>
    <row r="23" spans="4:10" s="8" customFormat="1" ht="9.75" customHeight="1">
      <c r="D23" s="57"/>
      <c r="E23" s="9"/>
      <c r="F23" s="57"/>
      <c r="G23" s="9"/>
      <c r="H23" s="57"/>
      <c r="I23" s="9"/>
      <c r="J23" s="57"/>
    </row>
    <row r="24" spans="1:10" s="8" customFormat="1" ht="19.5" customHeight="1">
      <c r="A24" s="8" t="s">
        <v>43</v>
      </c>
      <c r="D24" s="55">
        <f>SUM(D20:D23)</f>
        <v>4936</v>
      </c>
      <c r="E24" s="11"/>
      <c r="F24" s="55">
        <f>SUM(F20:F22)</f>
        <v>4104</v>
      </c>
      <c r="G24" s="11"/>
      <c r="H24" s="55">
        <f>SUM(H20:H23)</f>
        <v>8914</v>
      </c>
      <c r="I24" s="11"/>
      <c r="J24" s="55">
        <f>SUM(J20:J22)</f>
        <v>8388</v>
      </c>
    </row>
    <row r="25" spans="1:10" s="8" customFormat="1" ht="19.5" customHeight="1">
      <c r="A25" s="8" t="s">
        <v>91</v>
      </c>
      <c r="D25" s="56">
        <v>-1923</v>
      </c>
      <c r="E25" s="9"/>
      <c r="F25" s="71">
        <v>-1044</v>
      </c>
      <c r="G25" s="9"/>
      <c r="H25" s="56">
        <v>-3614</v>
      </c>
      <c r="I25" s="9"/>
      <c r="J25" s="71">
        <v>-2052</v>
      </c>
    </row>
    <row r="26" spans="4:10" s="8" customFormat="1" ht="9" customHeight="1">
      <c r="D26" s="57"/>
      <c r="E26" s="9"/>
      <c r="F26" s="72"/>
      <c r="G26" s="9"/>
      <c r="H26" s="57"/>
      <c r="I26" s="9"/>
      <c r="J26" s="72"/>
    </row>
    <row r="27" spans="1:10" s="8" customFormat="1" ht="19.5" customHeight="1">
      <c r="A27" s="8" t="s">
        <v>65</v>
      </c>
      <c r="D27" s="56">
        <f>SUM(D24:D26)</f>
        <v>3013</v>
      </c>
      <c r="E27" s="9"/>
      <c r="F27" s="56">
        <f>SUM(F24:F26)</f>
        <v>3060</v>
      </c>
      <c r="G27" s="9"/>
      <c r="H27" s="56">
        <f>SUM(H24:H26)</f>
        <v>5300</v>
      </c>
      <c r="I27" s="9"/>
      <c r="J27" s="56">
        <f>SUM(J24:J25)</f>
        <v>6336</v>
      </c>
    </row>
    <row r="28" spans="1:10" s="8" customFormat="1" ht="19.5" customHeight="1">
      <c r="A28" s="8" t="s">
        <v>44</v>
      </c>
      <c r="D28" s="56">
        <v>-920</v>
      </c>
      <c r="E28" s="9"/>
      <c r="F28" s="71">
        <v>-899</v>
      </c>
      <c r="G28" s="9"/>
      <c r="H28" s="56">
        <v>-1661</v>
      </c>
      <c r="I28" s="9"/>
      <c r="J28" s="71">
        <v>-1849</v>
      </c>
    </row>
    <row r="29" spans="4:10" s="8" customFormat="1" ht="9.75" customHeight="1">
      <c r="D29" s="57"/>
      <c r="E29" s="9"/>
      <c r="F29" s="72"/>
      <c r="G29" s="9"/>
      <c r="H29" s="57"/>
      <c r="I29" s="9"/>
      <c r="J29" s="72"/>
    </row>
    <row r="30" spans="1:10" s="8" customFormat="1" ht="16.5" customHeight="1">
      <c r="A30" s="8" t="s">
        <v>64</v>
      </c>
      <c r="D30" s="56">
        <f>SUM(D27:D29)</f>
        <v>2093</v>
      </c>
      <c r="E30" s="9"/>
      <c r="F30" s="56">
        <f>SUM(F27:F29)</f>
        <v>2161</v>
      </c>
      <c r="G30" s="9"/>
      <c r="H30" s="56">
        <f>SUM(H27:H29)</f>
        <v>3639</v>
      </c>
      <c r="I30" s="9"/>
      <c r="J30" s="56">
        <f>SUM(J27:J29)</f>
        <v>4487</v>
      </c>
    </row>
    <row r="31" spans="1:10" s="8" customFormat="1" ht="19.5" customHeight="1">
      <c r="A31" s="8" t="s">
        <v>4</v>
      </c>
      <c r="D31" s="56">
        <v>0</v>
      </c>
      <c r="E31" s="9"/>
      <c r="F31" s="71">
        <v>0</v>
      </c>
      <c r="G31" s="9"/>
      <c r="H31" s="56">
        <v>0</v>
      </c>
      <c r="I31" s="9"/>
      <c r="J31" s="71">
        <v>0</v>
      </c>
    </row>
    <row r="32" spans="4:10" s="8" customFormat="1" ht="10.5" customHeight="1" thickBot="1">
      <c r="D32" s="59"/>
      <c r="E32" s="9"/>
      <c r="F32" s="59"/>
      <c r="G32" s="9"/>
      <c r="H32" s="58"/>
      <c r="I32" s="9"/>
      <c r="J32" s="59"/>
    </row>
    <row r="33" spans="1:10" s="8" customFormat="1" ht="19.5" customHeight="1" thickBot="1">
      <c r="A33" s="8" t="s">
        <v>80</v>
      </c>
      <c r="D33" s="58">
        <f>SUM(D30:D32)</f>
        <v>2093</v>
      </c>
      <c r="E33" s="9"/>
      <c r="F33" s="58">
        <f>SUM(F30:F32)</f>
        <v>2161</v>
      </c>
      <c r="G33" s="9"/>
      <c r="H33" s="65">
        <f>SUM(H30:H32)</f>
        <v>3639</v>
      </c>
      <c r="I33" s="9"/>
      <c r="J33" s="58">
        <f>SUM(J30:J32)</f>
        <v>4487</v>
      </c>
    </row>
    <row r="34" spans="4:10" s="8" customFormat="1" ht="12">
      <c r="D34" s="56"/>
      <c r="E34" s="9"/>
      <c r="F34" s="71"/>
      <c r="G34" s="9"/>
      <c r="H34" s="56"/>
      <c r="I34" s="9"/>
      <c r="J34" s="71"/>
    </row>
    <row r="35" spans="1:3" s="10" customFormat="1" ht="12" customHeight="1">
      <c r="A35"/>
      <c r="B35"/>
      <c r="C35" s="8"/>
    </row>
    <row r="36" spans="4:10" s="8" customFormat="1" ht="12">
      <c r="D36" s="61"/>
      <c r="F36" s="73"/>
      <c r="H36" s="60"/>
      <c r="J36" s="74"/>
    </row>
    <row r="37" spans="1:10" s="8" customFormat="1" ht="12">
      <c r="A37" s="8" t="s">
        <v>76</v>
      </c>
      <c r="B37" s="8" t="s">
        <v>86</v>
      </c>
      <c r="D37" s="61">
        <f>D33/43826.682*100</f>
        <v>4.775629603902025</v>
      </c>
      <c r="E37" s="39"/>
      <c r="F37" s="61">
        <f>F33/43742*100</f>
        <v>4.940331946413059</v>
      </c>
      <c r="G37" s="39"/>
      <c r="H37" s="61">
        <f>H33/43826.682*100</f>
        <v>8.303161074342794</v>
      </c>
      <c r="I37" s="39"/>
      <c r="J37" s="61">
        <f>J33/43742*100</f>
        <v>10.257875725847013</v>
      </c>
    </row>
    <row r="38" spans="1:10" s="35" customFormat="1" ht="15.75" customHeight="1">
      <c r="A38" s="36"/>
      <c r="B38" s="45" t="s">
        <v>75</v>
      </c>
      <c r="D38" s="62">
        <f>D33/46833*100</f>
        <v>4.469070954241667</v>
      </c>
      <c r="F38" s="62">
        <f>F33/47865*100</f>
        <v>4.514781155332707</v>
      </c>
      <c r="H38" s="62">
        <f>H33/46833*100</f>
        <v>7.770162065210428</v>
      </c>
      <c r="J38" s="62">
        <f>J33/47865*100</f>
        <v>9.374281834325709</v>
      </c>
    </row>
    <row r="42" spans="1:6" ht="12.75">
      <c r="A42" s="19" t="s">
        <v>60</v>
      </c>
      <c r="B42" s="19"/>
      <c r="C42" s="19"/>
      <c r="F42" s="50"/>
    </row>
    <row r="43" spans="1:6" ht="12.75">
      <c r="A43" t="s">
        <v>85</v>
      </c>
      <c r="F43" s="50"/>
    </row>
    <row r="45" spans="4:5" ht="12.75">
      <c r="D45" s="63"/>
      <c r="E45" s="13"/>
    </row>
  </sheetData>
  <printOptions/>
  <pageMargins left="0.748031496062992" right="0.354330708661417" top="1.84" bottom="0.984251968503937" header="0.511811023622047" footer="0.51181102362204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.7109375" style="0" customWidth="1"/>
    <col min="3" max="3" width="31.7109375" style="0" customWidth="1"/>
    <col min="4" max="4" width="14.421875" style="13" customWidth="1"/>
    <col min="5" max="5" width="12.00390625" style="21" customWidth="1"/>
    <col min="6" max="6" width="14.8515625" style="13" customWidth="1"/>
  </cols>
  <sheetData>
    <row r="1" spans="1:4" ht="18">
      <c r="A1" s="1" t="s">
        <v>0</v>
      </c>
      <c r="D1" s="21"/>
    </row>
    <row r="2" spans="1:4" ht="12.75">
      <c r="A2" s="3" t="s">
        <v>1</v>
      </c>
      <c r="D2" s="21"/>
    </row>
    <row r="3" spans="1:4" ht="12.75">
      <c r="A3" s="3"/>
      <c r="D3" s="21"/>
    </row>
    <row r="4" ht="18" customHeight="1">
      <c r="D4" s="21"/>
    </row>
    <row r="5" spans="1:6" s="89" customFormat="1" ht="23.25" customHeight="1">
      <c r="A5" s="90" t="s">
        <v>94</v>
      </c>
      <c r="B5" s="87"/>
      <c r="C5" s="87"/>
      <c r="D5" s="88"/>
      <c r="E5" s="88"/>
      <c r="F5" s="88"/>
    </row>
    <row r="6" spans="1:6" ht="19.5" customHeight="1">
      <c r="A6" s="12"/>
      <c r="D6" s="14" t="s">
        <v>5</v>
      </c>
      <c r="F6" s="15" t="s">
        <v>6</v>
      </c>
    </row>
    <row r="7" spans="1:6" ht="13.5" customHeight="1">
      <c r="A7" s="12"/>
      <c r="C7" s="4"/>
      <c r="D7" s="14" t="s">
        <v>7</v>
      </c>
      <c r="E7" s="40"/>
      <c r="F7" s="16" t="s">
        <v>7</v>
      </c>
    </row>
    <row r="8" spans="1:6" ht="14.25" customHeight="1">
      <c r="A8" s="12"/>
      <c r="C8" s="4"/>
      <c r="D8" s="14" t="s">
        <v>92</v>
      </c>
      <c r="E8" s="40"/>
      <c r="F8" s="14" t="s">
        <v>79</v>
      </c>
    </row>
    <row r="9" spans="1:6" ht="18" customHeight="1">
      <c r="A9" s="12"/>
      <c r="C9" s="17"/>
      <c r="D9" s="14" t="s">
        <v>2</v>
      </c>
      <c r="E9" s="41"/>
      <c r="F9" s="14" t="s">
        <v>2</v>
      </c>
    </row>
    <row r="10" spans="1:4" ht="14.25" customHeight="1">
      <c r="A10" s="18" t="s">
        <v>8</v>
      </c>
      <c r="D10" s="21"/>
    </row>
    <row r="11" spans="1:6" ht="15" customHeight="1">
      <c r="A11" t="s">
        <v>9</v>
      </c>
      <c r="B11" s="19" t="s">
        <v>10</v>
      </c>
      <c r="D11" s="21">
        <v>67404</v>
      </c>
      <c r="F11" s="13">
        <v>68236</v>
      </c>
    </row>
    <row r="12" spans="2:6" ht="15" customHeight="1">
      <c r="B12" s="19" t="s">
        <v>70</v>
      </c>
      <c r="D12" s="21">
        <v>29</v>
      </c>
      <c r="F12" s="24">
        <v>29</v>
      </c>
    </row>
    <row r="13" spans="2:6" ht="15" customHeight="1">
      <c r="B13" s="19" t="s">
        <v>71</v>
      </c>
      <c r="D13" s="21">
        <v>100</v>
      </c>
      <c r="F13" s="13">
        <v>100</v>
      </c>
    </row>
    <row r="14" spans="2:6" ht="15" customHeight="1">
      <c r="B14" s="19" t="s">
        <v>63</v>
      </c>
      <c r="D14" s="21">
        <v>905</v>
      </c>
      <c r="F14" s="13">
        <v>923</v>
      </c>
    </row>
    <row r="15" spans="1:4" ht="11.25" customHeight="1">
      <c r="A15" s="19"/>
      <c r="D15" s="21"/>
    </row>
    <row r="16" spans="1:6" ht="15" customHeight="1">
      <c r="A16" s="12"/>
      <c r="D16" s="20">
        <f>SUM(D11:D15)</f>
        <v>68438</v>
      </c>
      <c r="F16" s="20">
        <f>SUM(F11:F15)</f>
        <v>69288</v>
      </c>
    </row>
    <row r="17" spans="1:4" ht="15" customHeight="1">
      <c r="A17" s="18" t="s">
        <v>11</v>
      </c>
      <c r="D17" s="21"/>
    </row>
    <row r="18" spans="2:6" ht="15" customHeight="1">
      <c r="B18" s="19" t="s">
        <v>14</v>
      </c>
      <c r="D18" s="21">
        <v>314</v>
      </c>
      <c r="F18" s="13">
        <v>233</v>
      </c>
    </row>
    <row r="19" spans="2:6" ht="15" customHeight="1">
      <c r="B19" s="19" t="s">
        <v>12</v>
      </c>
      <c r="D19" s="21">
        <v>138401</v>
      </c>
      <c r="F19" s="13">
        <v>151762</v>
      </c>
    </row>
    <row r="20" spans="2:6" ht="15" customHeight="1">
      <c r="B20" s="19" t="s">
        <v>13</v>
      </c>
      <c r="D20" s="21">
        <v>1189</v>
      </c>
      <c r="F20" s="13">
        <v>2029</v>
      </c>
    </row>
    <row r="21" spans="2:6" ht="15" customHeight="1">
      <c r="B21" s="19" t="s">
        <v>57</v>
      </c>
      <c r="D21" s="21">
        <v>450</v>
      </c>
      <c r="F21" s="13">
        <v>381</v>
      </c>
    </row>
    <row r="22" spans="2:6" ht="15" customHeight="1">
      <c r="B22" s="19" t="s">
        <v>81</v>
      </c>
      <c r="D22" s="21">
        <v>69</v>
      </c>
      <c r="F22" s="13">
        <v>69</v>
      </c>
    </row>
    <row r="23" spans="2:6" ht="15" customHeight="1">
      <c r="B23" s="19" t="s">
        <v>15</v>
      </c>
      <c r="D23" s="21">
        <v>4281</v>
      </c>
      <c r="F23" s="13">
        <v>3199</v>
      </c>
    </row>
    <row r="24" spans="2:4" ht="8.25" customHeight="1">
      <c r="B24" s="19"/>
      <c r="D24" s="21"/>
    </row>
    <row r="25" spans="1:6" ht="15" customHeight="1">
      <c r="A25" s="12"/>
      <c r="D25" s="20">
        <f>SUM(D18:D24)</f>
        <v>144704</v>
      </c>
      <c r="F25" s="20">
        <f>SUM(F18:F24)</f>
        <v>157673</v>
      </c>
    </row>
    <row r="26" spans="1:4" ht="15" customHeight="1">
      <c r="A26" s="12"/>
      <c r="D26" s="21"/>
    </row>
    <row r="27" spans="1:4" ht="15" customHeight="1">
      <c r="A27" s="18" t="s">
        <v>16</v>
      </c>
      <c r="D27" s="21"/>
    </row>
    <row r="28" spans="2:6" ht="15" customHeight="1">
      <c r="B28" s="19" t="s">
        <v>17</v>
      </c>
      <c r="D28" s="21">
        <v>125448</v>
      </c>
      <c r="F28" s="13">
        <v>89370</v>
      </c>
    </row>
    <row r="29" spans="2:6" ht="15" customHeight="1">
      <c r="B29" s="19" t="s">
        <v>18</v>
      </c>
      <c r="D29" s="21">
        <v>14042</v>
      </c>
      <c r="F29" s="13">
        <v>66812</v>
      </c>
    </row>
    <row r="30" spans="2:6" ht="15" customHeight="1">
      <c r="B30" s="19" t="s">
        <v>19</v>
      </c>
      <c r="D30" s="21">
        <v>2735</v>
      </c>
      <c r="F30" s="13">
        <v>4259</v>
      </c>
    </row>
    <row r="31" spans="2:6" ht="15" customHeight="1">
      <c r="B31" s="19" t="s">
        <v>74</v>
      </c>
      <c r="D31" s="21">
        <v>2586</v>
      </c>
      <c r="F31" s="13">
        <v>2298</v>
      </c>
    </row>
    <row r="32" spans="2:4" ht="9" customHeight="1">
      <c r="B32" s="19"/>
      <c r="D32" s="21"/>
    </row>
    <row r="33" spans="1:6" ht="15" customHeight="1">
      <c r="A33" s="12"/>
      <c r="D33" s="20">
        <f>SUM(D28:D32)</f>
        <v>144811</v>
      </c>
      <c r="F33" s="20">
        <f>SUM(F28:F31)</f>
        <v>162739</v>
      </c>
    </row>
    <row r="34" spans="1:4" ht="15" customHeight="1">
      <c r="A34" s="12"/>
      <c r="D34" s="21"/>
    </row>
    <row r="35" spans="1:6" ht="15" customHeight="1">
      <c r="A35" s="18" t="s">
        <v>62</v>
      </c>
      <c r="C35" s="13"/>
      <c r="D35" s="21">
        <f>D25-D33</f>
        <v>-107</v>
      </c>
      <c r="F35" s="13">
        <f>F25-F33</f>
        <v>-5066</v>
      </c>
    </row>
    <row r="36" spans="1:4" ht="10.5" customHeight="1">
      <c r="A36" s="12"/>
      <c r="D36" s="21"/>
    </row>
    <row r="37" spans="1:6" ht="15" customHeight="1" thickBot="1">
      <c r="A37" s="12"/>
      <c r="C37" s="21"/>
      <c r="D37" s="22">
        <f>D16+D35</f>
        <v>68331</v>
      </c>
      <c r="F37" s="22">
        <f>F16+F35</f>
        <v>64222</v>
      </c>
    </row>
    <row r="38" spans="1:6" ht="15" customHeight="1" thickTop="1">
      <c r="A38" s="12"/>
      <c r="C38" s="21"/>
      <c r="D38" s="21"/>
      <c r="F38" s="21"/>
    </row>
    <row r="39" spans="1:4" ht="15" customHeight="1">
      <c r="A39" s="18" t="s">
        <v>20</v>
      </c>
      <c r="D39" s="21"/>
    </row>
    <row r="40" spans="2:6" ht="15" customHeight="1">
      <c r="B40" s="19" t="s">
        <v>21</v>
      </c>
      <c r="D40" s="21">
        <v>43828</v>
      </c>
      <c r="F40" s="13">
        <v>43815</v>
      </c>
    </row>
    <row r="41" spans="2:6" ht="15" customHeight="1">
      <c r="B41" s="19" t="s">
        <v>22</v>
      </c>
      <c r="D41" s="21">
        <v>587</v>
      </c>
      <c r="F41" s="13">
        <v>587</v>
      </c>
    </row>
    <row r="42" spans="2:6" ht="15" customHeight="1">
      <c r="B42" s="19" t="s">
        <v>23</v>
      </c>
      <c r="D42" s="21">
        <v>14245</v>
      </c>
      <c r="F42" s="21">
        <v>10621</v>
      </c>
    </row>
    <row r="43" spans="2:6" ht="9" customHeight="1">
      <c r="B43" s="19"/>
      <c r="D43" s="23"/>
      <c r="F43" s="23"/>
    </row>
    <row r="44" spans="2:6" ht="15" customHeight="1">
      <c r="B44" s="19"/>
      <c r="D44" s="20">
        <f>SUM(D40:D43)</f>
        <v>58660</v>
      </c>
      <c r="F44" s="20">
        <f>SUM(F40:F43)</f>
        <v>55023</v>
      </c>
    </row>
    <row r="45" spans="1:4" ht="15" customHeight="1">
      <c r="A45" s="19"/>
      <c r="D45" s="21"/>
    </row>
    <row r="46" spans="1:6" ht="15" customHeight="1">
      <c r="A46" s="12"/>
      <c r="B46" t="s">
        <v>87</v>
      </c>
      <c r="D46" s="21">
        <v>7233</v>
      </c>
      <c r="F46" s="13">
        <v>6557</v>
      </c>
    </row>
    <row r="47" spans="1:6" ht="15" customHeight="1">
      <c r="A47" s="12"/>
      <c r="B47" t="s">
        <v>73</v>
      </c>
      <c r="D47" s="21">
        <v>2438</v>
      </c>
      <c r="F47" s="13">
        <v>2642</v>
      </c>
    </row>
    <row r="48" spans="1:4" ht="15.75" customHeight="1">
      <c r="A48" s="12"/>
      <c r="D48" s="21"/>
    </row>
    <row r="49" spans="1:6" ht="15" customHeight="1" thickBot="1">
      <c r="A49" s="12"/>
      <c r="C49" s="21"/>
      <c r="D49" s="22">
        <f>SUM(D44:D48)</f>
        <v>68331</v>
      </c>
      <c r="F49" s="22">
        <f>SUM(F44:F48)</f>
        <v>64222</v>
      </c>
    </row>
    <row r="50" spans="1:4" ht="13.5" thickTop="1">
      <c r="A50" s="12"/>
      <c r="D50" s="21"/>
    </row>
    <row r="51" ht="12.75">
      <c r="A51" s="12"/>
    </row>
    <row r="53" ht="12.75">
      <c r="A53" s="19" t="s">
        <v>24</v>
      </c>
    </row>
    <row r="54" ht="12.75">
      <c r="A54" t="s">
        <v>84</v>
      </c>
    </row>
  </sheetData>
  <printOptions/>
  <pageMargins left="1" right="0.75" top="0.75" bottom="0.75" header="0.5" footer="0.5"/>
  <pageSetup fitToHeight="1" fitToWidth="1" horizontalDpi="180" verticalDpi="18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24" sqref="F24"/>
    </sheetView>
  </sheetViews>
  <sheetFormatPr defaultColWidth="9.140625" defaultRowHeight="12.75"/>
  <cols>
    <col min="1" max="1" width="26.140625" style="0" customWidth="1"/>
    <col min="2" max="2" width="11.8515625" style="13" customWidth="1"/>
    <col min="3" max="3" width="2.8515625" style="13" customWidth="1"/>
    <col min="4" max="4" width="14.00390625" style="13" customWidth="1"/>
    <col min="5" max="5" width="3.421875" style="13" customWidth="1"/>
    <col min="6" max="6" width="12.57421875" style="13" customWidth="1"/>
    <col min="7" max="7" width="2.8515625" style="13" customWidth="1"/>
    <col min="8" max="8" width="10.00390625" style="13" customWidth="1"/>
    <col min="9" max="9" width="8.28125" style="0" bestFit="1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47</v>
      </c>
    </row>
    <row r="5" spans="1:8" ht="12.75">
      <c r="A5" s="34" t="s">
        <v>95</v>
      </c>
      <c r="B5" s="23"/>
      <c r="C5" s="23"/>
      <c r="D5" s="23"/>
      <c r="E5" s="23"/>
      <c r="F5" s="23"/>
      <c r="G5" s="23"/>
      <c r="H5" s="23"/>
    </row>
    <row r="6" spans="3:7" s="5" customFormat="1" ht="22.5" customHeight="1">
      <c r="C6" s="6"/>
      <c r="D6" s="6" t="s">
        <v>25</v>
      </c>
      <c r="E6" s="6"/>
      <c r="F6" s="6" t="s">
        <v>26</v>
      </c>
      <c r="G6" s="6"/>
    </row>
    <row r="7" spans="2:8" s="5" customFormat="1" ht="12">
      <c r="B7" s="32" t="s">
        <v>21</v>
      </c>
      <c r="C7" s="6"/>
      <c r="D7" s="6" t="s">
        <v>22</v>
      </c>
      <c r="E7" s="6"/>
      <c r="F7" s="6" t="s">
        <v>23</v>
      </c>
      <c r="G7" s="6"/>
      <c r="H7" s="6" t="s">
        <v>27</v>
      </c>
    </row>
    <row r="8" spans="2:8" ht="12.75">
      <c r="B8" s="27" t="s">
        <v>2</v>
      </c>
      <c r="C8" s="25"/>
      <c r="D8" s="27" t="s">
        <v>2</v>
      </c>
      <c r="E8" s="25"/>
      <c r="F8" s="27" t="s">
        <v>2</v>
      </c>
      <c r="G8" s="25"/>
      <c r="H8" s="27" t="s">
        <v>2</v>
      </c>
    </row>
    <row r="10" ht="12.75">
      <c r="A10" s="4" t="s">
        <v>96</v>
      </c>
    </row>
    <row r="11" ht="12.75">
      <c r="A11" s="26" t="s">
        <v>97</v>
      </c>
    </row>
    <row r="12" ht="12.75">
      <c r="A12" s="42"/>
    </row>
    <row r="13" spans="1:8" ht="21" customHeight="1">
      <c r="A13" t="s">
        <v>82</v>
      </c>
      <c r="B13" s="78">
        <v>43815</v>
      </c>
      <c r="C13" s="43"/>
      <c r="D13" s="78">
        <v>587</v>
      </c>
      <c r="E13" s="43"/>
      <c r="F13" s="78">
        <v>10606</v>
      </c>
      <c r="H13" s="78">
        <f>SUM(B13:G13)</f>
        <v>55008</v>
      </c>
    </row>
    <row r="14" spans="1:8" ht="25.5" customHeight="1">
      <c r="A14" t="s">
        <v>80</v>
      </c>
      <c r="B14" s="78">
        <v>0</v>
      </c>
      <c r="D14" s="78">
        <v>0</v>
      </c>
      <c r="F14" s="78">
        <f>'IS'!H33</f>
        <v>3639</v>
      </c>
      <c r="H14" s="78">
        <f>SUM(B14:G14)</f>
        <v>3639</v>
      </c>
    </row>
    <row r="15" spans="1:8" ht="17.25" customHeight="1">
      <c r="A15" t="s">
        <v>69</v>
      </c>
      <c r="B15" s="78">
        <v>13</v>
      </c>
      <c r="D15" s="78">
        <v>0</v>
      </c>
      <c r="E15" s="43"/>
      <c r="F15" s="78">
        <v>0</v>
      </c>
      <c r="G15" s="43"/>
      <c r="H15" s="78">
        <f>SUM(B15:G15)</f>
        <v>13</v>
      </c>
    </row>
    <row r="16" ht="12.75">
      <c r="G16" s="21"/>
    </row>
    <row r="17" spans="1:9" ht="24.75" customHeight="1" thickBot="1">
      <c r="A17" t="s">
        <v>98</v>
      </c>
      <c r="B17" s="79">
        <f>SUM(B13:B16)</f>
        <v>43828</v>
      </c>
      <c r="C17" s="21"/>
      <c r="D17" s="79">
        <f>SUM(D13:D16)</f>
        <v>587</v>
      </c>
      <c r="E17" s="44"/>
      <c r="F17" s="79">
        <f>SUM(F13:F16)</f>
        <v>14245</v>
      </c>
      <c r="G17" s="44"/>
      <c r="H17" s="79">
        <f>SUM(H13:H16)</f>
        <v>58660</v>
      </c>
      <c r="I17" s="44"/>
    </row>
    <row r="21" ht="12.75">
      <c r="A21" s="4" t="s">
        <v>96</v>
      </c>
    </row>
    <row r="22" ht="12.75">
      <c r="A22" s="26" t="s">
        <v>99</v>
      </c>
    </row>
    <row r="23" ht="12.75">
      <c r="A23" s="42"/>
    </row>
    <row r="24" spans="1:8" ht="21" customHeight="1">
      <c r="A24" t="s">
        <v>72</v>
      </c>
      <c r="B24" s="78">
        <v>43560</v>
      </c>
      <c r="C24" s="43"/>
      <c r="D24" s="78">
        <v>587</v>
      </c>
      <c r="E24" s="43"/>
      <c r="F24" s="78">
        <v>2943</v>
      </c>
      <c r="H24" s="78">
        <f>SUM(B24:G24)</f>
        <v>47090</v>
      </c>
    </row>
    <row r="25" spans="1:8" ht="25.5" customHeight="1">
      <c r="A25" t="s">
        <v>80</v>
      </c>
      <c r="B25" s="78">
        <v>0</v>
      </c>
      <c r="D25" s="78">
        <v>0</v>
      </c>
      <c r="F25" s="78">
        <v>4487</v>
      </c>
      <c r="H25" s="78">
        <f>SUM(B25:G25)</f>
        <v>4487</v>
      </c>
    </row>
    <row r="26" spans="1:8" ht="17.25" customHeight="1">
      <c r="A26" t="s">
        <v>69</v>
      </c>
      <c r="B26" s="78">
        <v>203</v>
      </c>
      <c r="D26" s="78">
        <v>0</v>
      </c>
      <c r="E26" s="43"/>
      <c r="F26" s="78">
        <v>0</v>
      </c>
      <c r="G26" s="43"/>
      <c r="H26" s="78">
        <f>SUM(B26:G26)</f>
        <v>203</v>
      </c>
    </row>
    <row r="27" ht="12.75">
      <c r="G27" s="21"/>
    </row>
    <row r="28" spans="1:9" ht="24.75" customHeight="1" thickBot="1">
      <c r="A28" t="s">
        <v>100</v>
      </c>
      <c r="B28" s="79">
        <f>SUM(B24:B27)</f>
        <v>43763</v>
      </c>
      <c r="C28" s="21"/>
      <c r="D28" s="79">
        <f>SUM(D24:D27)</f>
        <v>587</v>
      </c>
      <c r="E28" s="44"/>
      <c r="F28" s="79">
        <f>SUM(F24:F27)</f>
        <v>7430</v>
      </c>
      <c r="G28" s="44"/>
      <c r="H28" s="79">
        <f>SUM(H24:H27)</f>
        <v>51780</v>
      </c>
      <c r="I28" s="44"/>
    </row>
    <row r="29" ht="24.75" customHeight="1">
      <c r="A29" s="42"/>
    </row>
    <row r="30" ht="15.75" customHeight="1"/>
    <row r="36" ht="12.75">
      <c r="A36" t="s">
        <v>45</v>
      </c>
    </row>
    <row r="37" ht="12.75">
      <c r="A37" t="s">
        <v>83</v>
      </c>
    </row>
  </sheetData>
  <printOptions/>
  <pageMargins left="1" right="0.75" top="0.87" bottom="0.8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3" sqref="A13"/>
    </sheetView>
  </sheetViews>
  <sheetFormatPr defaultColWidth="9.140625" defaultRowHeight="12.75"/>
  <cols>
    <col min="1" max="1" width="5.7109375" style="0" customWidth="1"/>
    <col min="2" max="2" width="43.140625" style="0" customWidth="1"/>
    <col min="3" max="3" width="12.00390625" style="47" customWidth="1"/>
    <col min="4" max="4" width="10.7109375" style="33" customWidth="1"/>
    <col min="5" max="5" width="11.7109375" style="37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3" ht="12.75"/>
    <row r="4" spans="1:2" ht="15">
      <c r="A4" s="91" t="s">
        <v>101</v>
      </c>
      <c r="B4" s="4"/>
    </row>
    <row r="5" ht="15">
      <c r="A5" s="92" t="s">
        <v>102</v>
      </c>
    </row>
    <row r="6" spans="1:5" ht="12.75">
      <c r="A6" s="28"/>
      <c r="C6" s="83">
        <v>2005</v>
      </c>
      <c r="D6" s="84"/>
      <c r="E6" s="83">
        <v>2004</v>
      </c>
    </row>
    <row r="7" spans="1:5" ht="12.75">
      <c r="A7" s="28"/>
      <c r="C7" s="75"/>
      <c r="D7" s="76"/>
      <c r="E7" s="82"/>
    </row>
    <row r="8" spans="3:5" ht="12.75">
      <c r="C8" s="14" t="s">
        <v>2</v>
      </c>
      <c r="E8" s="38" t="s">
        <v>2</v>
      </c>
    </row>
    <row r="9" ht="12.75">
      <c r="A9" s="4" t="s">
        <v>37</v>
      </c>
    </row>
    <row r="11" spans="1:5" ht="12.75">
      <c r="A11" t="s">
        <v>28</v>
      </c>
      <c r="C11" s="47">
        <v>5300</v>
      </c>
      <c r="E11" s="13">
        <f>'IS'!J27</f>
        <v>6336</v>
      </c>
    </row>
    <row r="12" ht="12.75">
      <c r="E12" s="13"/>
    </row>
    <row r="13" spans="1:5" ht="12.75">
      <c r="A13" t="s">
        <v>29</v>
      </c>
      <c r="E13" s="13"/>
    </row>
    <row r="14" spans="2:5" ht="12.75">
      <c r="B14" t="s">
        <v>30</v>
      </c>
      <c r="C14" s="47">
        <v>4063</v>
      </c>
      <c r="E14" s="13">
        <v>4811</v>
      </c>
    </row>
    <row r="15" spans="2:5" ht="12.75">
      <c r="B15" t="s">
        <v>58</v>
      </c>
      <c r="C15" s="47">
        <v>3647</v>
      </c>
      <c r="E15" s="13">
        <v>2024</v>
      </c>
    </row>
    <row r="16" spans="3:5" ht="9" customHeight="1">
      <c r="C16" s="48"/>
      <c r="E16" s="23"/>
    </row>
    <row r="17" spans="1:5" ht="18" customHeight="1">
      <c r="A17" t="s">
        <v>31</v>
      </c>
      <c r="C17" s="47">
        <f>SUM(C11:C16)</f>
        <v>13010</v>
      </c>
      <c r="D17" s="21"/>
      <c r="E17" s="13">
        <f>SUM(E11:E16)</f>
        <v>13171</v>
      </c>
    </row>
    <row r="18" ht="12.75">
      <c r="E18" s="13"/>
    </row>
    <row r="19" spans="2:5" ht="15" customHeight="1">
      <c r="B19" t="s">
        <v>32</v>
      </c>
      <c r="C19" s="47">
        <v>13919</v>
      </c>
      <c r="E19" s="13">
        <v>-26988</v>
      </c>
    </row>
    <row r="20" spans="2:5" ht="15" customHeight="1">
      <c r="B20" t="s">
        <v>33</v>
      </c>
      <c r="C20" s="47">
        <v>-54294</v>
      </c>
      <c r="E20" s="13">
        <v>17091</v>
      </c>
    </row>
    <row r="21" spans="3:5" ht="6.75" customHeight="1">
      <c r="C21" s="48"/>
      <c r="E21" s="23"/>
    </row>
    <row r="22" spans="1:5" ht="18" customHeight="1">
      <c r="A22" t="s">
        <v>77</v>
      </c>
      <c r="C22" s="47">
        <f>SUM(C17:C21)</f>
        <v>-27365</v>
      </c>
      <c r="D22" s="21"/>
      <c r="E22" s="13">
        <f>SUM(E17:E20)</f>
        <v>3274</v>
      </c>
    </row>
    <row r="23" ht="18" customHeight="1">
      <c r="E23" s="13"/>
    </row>
    <row r="24" spans="2:5" ht="12.75">
      <c r="B24" t="s">
        <v>59</v>
      </c>
      <c r="C24" s="47">
        <v>-3615</v>
      </c>
      <c r="E24" s="13">
        <v>-1985</v>
      </c>
    </row>
    <row r="25" spans="2:5" ht="12.75">
      <c r="B25" t="s">
        <v>34</v>
      </c>
      <c r="C25" s="47">
        <v>-1642</v>
      </c>
      <c r="E25" s="13">
        <v>-964</v>
      </c>
    </row>
    <row r="26" ht="6.75" customHeight="1">
      <c r="E26" s="13"/>
    </row>
    <row r="27" spans="1:5" ht="12.75">
      <c r="A27" t="s">
        <v>105</v>
      </c>
      <c r="C27" s="49">
        <f>SUM(C22:C26)</f>
        <v>-32622</v>
      </c>
      <c r="D27" s="21"/>
      <c r="E27" s="20">
        <f>SUM(E22:E26)</f>
        <v>325</v>
      </c>
    </row>
    <row r="28" ht="12.75">
      <c r="E28" s="13"/>
    </row>
    <row r="29" spans="1:5" ht="12.75">
      <c r="A29" s="4" t="s">
        <v>46</v>
      </c>
      <c r="E29" s="13"/>
    </row>
    <row r="30" spans="2:5" ht="18" customHeight="1">
      <c r="B30" t="s">
        <v>78</v>
      </c>
      <c r="C30" s="47">
        <v>78</v>
      </c>
      <c r="E30" s="13">
        <v>22</v>
      </c>
    </row>
    <row r="31" spans="2:5" ht="15" customHeight="1">
      <c r="B31" t="s">
        <v>35</v>
      </c>
      <c r="C31" s="47">
        <v>-1108</v>
      </c>
      <c r="D31" s="46"/>
      <c r="E31" s="13">
        <v>-2390</v>
      </c>
    </row>
    <row r="32" ht="8.25" customHeight="1">
      <c r="E32" s="23"/>
    </row>
    <row r="33" spans="2:5" ht="20.25" customHeight="1">
      <c r="B33" t="s">
        <v>36</v>
      </c>
      <c r="C33" s="49">
        <f>SUM(C30:C32)</f>
        <v>-1030</v>
      </c>
      <c r="D33" s="21"/>
      <c r="E33" s="23">
        <f>SUM(E30:E31)</f>
        <v>-2368</v>
      </c>
    </row>
    <row r="34" ht="12.75">
      <c r="E34" s="13"/>
    </row>
    <row r="35" spans="1:5" ht="12.75">
      <c r="A35" s="4" t="s">
        <v>38</v>
      </c>
      <c r="E35" s="13"/>
    </row>
    <row r="36" spans="1:5" ht="12.75">
      <c r="A36" s="4"/>
      <c r="B36" t="s">
        <v>68</v>
      </c>
      <c r="C36" s="47">
        <v>13</v>
      </c>
      <c r="E36" s="13">
        <v>203</v>
      </c>
    </row>
    <row r="37" spans="1:5" ht="15" customHeight="1">
      <c r="A37" s="4"/>
      <c r="B37" t="s">
        <v>55</v>
      </c>
      <c r="C37" s="47">
        <v>36052</v>
      </c>
      <c r="E37" s="13">
        <v>3958</v>
      </c>
    </row>
    <row r="38" spans="1:5" ht="15" customHeight="1">
      <c r="A38" s="4"/>
      <c r="E38" s="13"/>
    </row>
    <row r="39" spans="1:5" ht="18" customHeight="1">
      <c r="A39" s="4"/>
      <c r="B39" t="s">
        <v>61</v>
      </c>
      <c r="C39" s="49">
        <f>SUM(C36:C38)</f>
        <v>36065</v>
      </c>
      <c r="D39" s="21"/>
      <c r="E39" s="20">
        <f>SUM(E36:E38)</f>
        <v>4161</v>
      </c>
    </row>
    <row r="40" spans="1:5" ht="12.75">
      <c r="A40" s="4"/>
      <c r="E40" s="13"/>
    </row>
    <row r="41" spans="1:5" ht="15" customHeight="1">
      <c r="A41" t="s">
        <v>106</v>
      </c>
      <c r="C41" s="80">
        <f>C27+C33+C39</f>
        <v>2413</v>
      </c>
      <c r="E41" s="13">
        <f>E27+E33+E39</f>
        <v>2118</v>
      </c>
    </row>
    <row r="42" spans="1:5" ht="15" customHeight="1">
      <c r="A42" t="s">
        <v>88</v>
      </c>
      <c r="C42" s="81">
        <v>-14502</v>
      </c>
      <c r="E42" s="13">
        <v>-11366</v>
      </c>
    </row>
    <row r="43" ht="10.5" customHeight="1">
      <c r="E43" s="13"/>
    </row>
    <row r="44" spans="1:5" ht="20.25" customHeight="1" thickBot="1">
      <c r="A44" t="s">
        <v>89</v>
      </c>
      <c r="C44" s="66">
        <f>SUM(C41:C43)</f>
        <v>-12089</v>
      </c>
      <c r="D44" s="21"/>
      <c r="E44" s="22">
        <f>SUM(E41:E42)</f>
        <v>-9248</v>
      </c>
    </row>
    <row r="45" ht="13.5" thickTop="1"/>
    <row r="48" ht="12.75">
      <c r="A48" t="s">
        <v>90</v>
      </c>
    </row>
    <row r="49" ht="12.75">
      <c r="A49" t="s">
        <v>84</v>
      </c>
    </row>
  </sheetData>
  <printOptions/>
  <pageMargins left="1" right="0.75" top="1" bottom="1" header="0.5" footer="0.5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2005-09-22T04:12:09Z</cp:lastPrinted>
  <dcterms:created xsi:type="dcterms:W3CDTF">2002-12-12T00:53:15Z</dcterms:created>
  <dcterms:modified xsi:type="dcterms:W3CDTF">2005-09-22T06:11:46Z</dcterms:modified>
  <cp:category/>
  <cp:version/>
  <cp:contentType/>
  <cp:contentStatus/>
</cp:coreProperties>
</file>