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0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'Consol_BS'!$A$1:$E$52</definedName>
    <definedName name="_xlnm.Print_Area" localSheetId="2">'Consol_CF'!$A$1:$D$57</definedName>
    <definedName name="_xlnm.Print_Area" localSheetId="3">'Consol_EQ'!$A$1:$G$48</definedName>
    <definedName name="_xlnm.Print_Area" localSheetId="0">'Consol_PL'!$A$1:$I$47</definedName>
  </definedNames>
  <calcPr fullCalcOnLoad="1"/>
</workbook>
</file>

<file path=xl/sharedStrings.xml><?xml version="1.0" encoding="utf-8"?>
<sst xmlns="http://schemas.openxmlformats.org/spreadsheetml/2006/main" count="190" uniqueCount="122">
  <si>
    <t>QTR ENDED</t>
  </si>
  <si>
    <t>REVENUE</t>
  </si>
  <si>
    <t>OPERATING EXPENSES</t>
  </si>
  <si>
    <t>OTHER OPERATING INCOME</t>
  </si>
  <si>
    <t>FINANCE COSTS</t>
  </si>
  <si>
    <t>INVESTING RESULTS</t>
  </si>
  <si>
    <t>TAXATION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</si>
  <si>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</si>
  <si>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</si>
  <si>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</si>
  <si>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</si>
  <si>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</si>
  <si>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</si>
  <si>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</si>
  <si>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</si>
  <si>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</si>
  <si>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</si>
  <si>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</si>
  <si>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</si>
  <si>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</si>
  <si>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</si>
  <si>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</si>
  <si>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</si>
  <si>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</si>
  <si>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</si>
  <si>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</si>
  <si>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</si>
  <si>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</si>
  <si>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</si>
  <si>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</si>
  <si>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</si>
  <si>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</si>
  <si>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</si>
  <si>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</si>
  <si>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</si>
  <si>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</si>
  <si>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</si>
  <si>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</si>
  <si>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Current YTD</t>
  </si>
  <si>
    <t>UNAUDITED</t>
  </si>
  <si>
    <t>(Unaudited)</t>
  </si>
  <si>
    <t>Retained Profit / (Accumulated Losses)</t>
  </si>
  <si>
    <t>Adjustments for :</t>
  </si>
  <si>
    <t>BASIC (SEN)</t>
  </si>
  <si>
    <t>DILUTED (SEN)</t>
  </si>
  <si>
    <t>AUDITED</t>
  </si>
  <si>
    <t>Non-current assets</t>
  </si>
  <si>
    <t>Current assets</t>
  </si>
  <si>
    <t xml:space="preserve"> Net Assets Per Share (Sen)</t>
  </si>
  <si>
    <t>Current liabilities</t>
  </si>
  <si>
    <t>Non-current liabilities</t>
  </si>
  <si>
    <t>Note:</t>
  </si>
  <si>
    <t>N/A</t>
  </si>
  <si>
    <t>Investment property</t>
  </si>
  <si>
    <t>Prepaid land lease payments</t>
  </si>
  <si>
    <t>Fixed deposit with licensed banks</t>
  </si>
  <si>
    <t>Deferred income - government grant</t>
  </si>
  <si>
    <t>Finance creditors</t>
  </si>
  <si>
    <t xml:space="preserve"> Allowance for slow moving inventories</t>
  </si>
  <si>
    <t xml:space="preserve"> Depreciation </t>
  </si>
  <si>
    <t xml:space="preserve"> Interest expenses</t>
  </si>
  <si>
    <t xml:space="preserve"> Interest income</t>
  </si>
  <si>
    <t xml:space="preserve"> Inventories</t>
  </si>
  <si>
    <t xml:space="preserve"> Receivables</t>
  </si>
  <si>
    <t xml:space="preserve">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</si>
  <si>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</si>
  <si>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</si>
  <si>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</si>
  <si>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</si>
  <si>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>Repayment of term loan</t>
  </si>
  <si>
    <t>Fixed deposits with licensed bank</t>
  </si>
  <si>
    <t>Trade Payables</t>
  </si>
  <si>
    <t>Trade Receivables</t>
  </si>
  <si>
    <t>Other Receivables</t>
  </si>
  <si>
    <t>Revaluation Reserves</t>
  </si>
  <si>
    <t>Decrease/(Increase) in deposit pledged to bank</t>
  </si>
  <si>
    <t>Profit after tax for the period</t>
  </si>
  <si>
    <t>-</t>
  </si>
  <si>
    <t>Notes:</t>
  </si>
  <si>
    <t xml:space="preserve">  SCGM BHD - GROUP</t>
  </si>
  <si>
    <t>PROFIT FROM OPERATIONS</t>
  </si>
  <si>
    <t>PROFIT BEFORE TAX</t>
  </si>
  <si>
    <t>Earnings Per Share ("EPS")</t>
  </si>
  <si>
    <t>Profit  Before Taxation</t>
  </si>
  <si>
    <t>Preceeding YTD</t>
  </si>
  <si>
    <t>Merger Deficit</t>
  </si>
  <si>
    <t>(Audited)</t>
  </si>
  <si>
    <t>Sundry Creditors</t>
  </si>
  <si>
    <t>UNAUDITED CONDENSED CONSOLIDATED STATEMENT OF COMPREHENSIVE INCOME</t>
  </si>
  <si>
    <t>OTHER COMPREHENSIVE INCOME</t>
  </si>
  <si>
    <t>UNAUDITED CONDENSED CONSOLIDATED STATEMENT OF FINANCIAL POSITION</t>
  </si>
  <si>
    <t>UNAUDITED CONDENSED CONSOLIDATED STATEMENT OF CHANGES IN EQUITY</t>
  </si>
  <si>
    <t>UNAUDITED CONDENSED CONSOLIDATED STATEMENT OF CASH FLOW</t>
  </si>
  <si>
    <t>TOTAL COMPREHENSIVE INCOME FOR THE PERIOD</t>
  </si>
  <si>
    <t>PROFIT FOR THE PERIOD ATTRIBUTABLE TO:</t>
  </si>
  <si>
    <t xml:space="preserve">  EQUITY HOLDERS OF THE PARENT</t>
  </si>
  <si>
    <t>TOTAL COMPREHENSIVE INCOME FOR THE PERIOD ATTRIBUTABLE TO:</t>
  </si>
  <si>
    <t>PROFIT FOR THE PERIOD</t>
  </si>
  <si>
    <t>Equity &amp; Liabilities</t>
  </si>
  <si>
    <t>Equity attributable to owners of the parent</t>
  </si>
  <si>
    <t>Total Equity and Liabilities</t>
  </si>
  <si>
    <t>Total Equity</t>
  </si>
  <si>
    <t>Total Liabilities</t>
  </si>
  <si>
    <t>&lt;-----------------------Attributable to owners of the parent---------------------&gt;</t>
  </si>
  <si>
    <t xml:space="preserve"> Borrowings</t>
  </si>
  <si>
    <t xml:space="preserve">  Taxation</t>
  </si>
  <si>
    <t xml:space="preserve"> Dividend Paid</t>
  </si>
  <si>
    <t>Balance as at 1 May 2011</t>
  </si>
  <si>
    <t>30th April 2012</t>
  </si>
  <si>
    <t xml:space="preserve"> Government Grant</t>
  </si>
  <si>
    <t>FOR THE PERIOD ENDED 31ST JULY 2012</t>
  </si>
  <si>
    <t>31ST JUL</t>
  </si>
  <si>
    <t>year ended 30 April 2012 and the accompanying notes attached to this interim financial report.</t>
  </si>
  <si>
    <t>AS AT 31ST JULY 2012</t>
  </si>
  <si>
    <t>31st July 2012</t>
  </si>
  <si>
    <t>FOR THE PERIOD ENDED 31ST JULY 2011</t>
  </si>
  <si>
    <t>Balance as at 1 May 2012</t>
  </si>
  <si>
    <t>Balance as at 31 July 2012</t>
  </si>
  <si>
    <t>Balance as at 31 July 2011</t>
  </si>
  <si>
    <t>31st July</t>
  </si>
  <si>
    <t>The above should be read in conjunction with the Annual Report of the Company for the financial</t>
  </si>
  <si>
    <t>YEAR TO DATE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</si>
</sst>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_(* #,##0.00000_);_(* \(#,##0.00000\);_(* &quot;-&quot;_);_(@_)"/>
    <numFmt numFmtId="175" formatCode="_(* #,##0.0_);_(* \(#,##0.0\);_(* &quot;-&quot;_);_(@_)"/>
    <numFmt numFmtId="176" formatCode="_(* #,##0.00_);_(* \(#,##0.00\);_(* &quot;-&quot;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409]dddd\,\ dd\ mmmm\,\ yyyy"/>
    <numFmt numFmtId="184" formatCode="m/d/yyyy;@"/>
    <numFmt numFmtId="185" formatCode="dd/mm/yyyy;@"/>
    <numFmt numFmtId="186" formatCode="[$-409]d/mm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9"/>
      <name val="Century Gothic"/>
      <family val="2"/>
    </font>
    <font>
      <b/>
      <sz val="9"/>
      <name val="Century Gothic"/>
      <family val="2"/>
    </font>
    <font>
      <sz val="12"/>
      <name val="Arial MT"/>
      <family val="2"/>
    </font>
    <font>
      <b/>
      <u val="single"/>
      <sz val="9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2"/>
    </font>
    <font>
      <u val="single"/>
      <sz val="9"/>
      <color indexed="36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7" applyNumberFormat="1" applyFont="1">
      <alignment/>
      <protection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16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1" fontId="1" fillId="0" borderId="18" xfId="0" applyNumberFormat="1" applyFont="1" applyBorder="1" applyAlignment="1">
      <alignment/>
    </xf>
    <xf numFmtId="41" fontId="1" fillId="0" borderId="19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41" fontId="1" fillId="0" borderId="21" xfId="0" applyNumberFormat="1" applyFont="1" applyBorder="1" applyAlignment="1">
      <alignment horizontal="right"/>
    </xf>
    <xf numFmtId="41" fontId="1" fillId="0" borderId="22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17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1" fillId="0" borderId="19" xfId="0" applyNumberFormat="1" applyFont="1" applyBorder="1" applyAlignment="1">
      <alignment horizontal="righ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38" fontId="0" fillId="0" borderId="24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40" fontId="0" fillId="0" borderId="24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24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0" fontId="0" fillId="0" borderId="18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38" fontId="0" fillId="0" borderId="16" xfId="0" applyNumberFormat="1" applyFont="1" applyBorder="1" applyAlignment="1">
      <alignment/>
    </xf>
    <xf numFmtId="41" fontId="0" fillId="0" borderId="0" xfId="0" applyNumberFormat="1" applyAlignment="1">
      <alignment/>
    </xf>
    <xf numFmtId="38" fontId="0" fillId="0" borderId="11" xfId="0" applyNumberFormat="1" applyFont="1" applyFill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0" fillId="0" borderId="0" xfId="0" applyNumberFormat="1" applyAlignment="1">
      <alignment horizontal="right"/>
    </xf>
    <xf numFmtId="41" fontId="0" fillId="0" borderId="0" xfId="0" applyNumberFormat="1" applyFont="1" applyFill="1" applyBorder="1" applyAlignment="1">
      <alignment/>
    </xf>
    <xf numFmtId="38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22">
      <selection activeCell="K17" sqref="K17"/>
    </sheetView>
  </sheetViews>
  <sheetFormatPr defaultColWidth="9.140625" defaultRowHeight="14.25"/>
  <cols>
    <col min="1" max="1" width="41.421875" style="0" customWidth="1"/>
    <col min="2" max="2" width="12.421875" style="0" customWidth="1"/>
    <col min="3" max="3" width="2.28125" style="0" customWidth="1"/>
    <col min="4" max="4" width="14.140625" style="60" customWidth="1"/>
    <col min="5" max="5" width="2.00390625" style="60" customWidth="1"/>
    <col min="6" max="6" width="11.8515625" style="60" customWidth="1"/>
    <col min="7" max="7" width="2.28125" style="60" customWidth="1"/>
    <col min="8" max="8" width="12.7109375" style="60" customWidth="1"/>
    <col min="9" max="9" width="3.00390625" style="0" customWidth="1"/>
  </cols>
  <sheetData>
    <row r="1" ht="14.25">
      <c r="A1" s="56" t="s">
        <v>79</v>
      </c>
    </row>
    <row r="2" spans="1:8" ht="14.25">
      <c r="A2" s="1" t="s">
        <v>88</v>
      </c>
      <c r="B2" s="2"/>
      <c r="C2" s="2"/>
      <c r="D2" s="62"/>
      <c r="E2" s="62"/>
      <c r="F2" s="62"/>
      <c r="G2" s="62"/>
      <c r="H2" s="62"/>
    </row>
    <row r="3" spans="1:8" ht="14.25">
      <c r="A3" s="1" t="s">
        <v>110</v>
      </c>
      <c r="B3" s="2"/>
      <c r="C3" s="2"/>
      <c r="D3" s="62"/>
      <c r="E3" s="62"/>
      <c r="F3" s="62"/>
      <c r="G3" s="62"/>
      <c r="H3" s="62"/>
    </row>
    <row r="4" spans="1:8" ht="14.25">
      <c r="A4" s="2"/>
      <c r="B4" s="2"/>
      <c r="C4" s="2"/>
      <c r="D4" s="62"/>
      <c r="E4" s="62"/>
      <c r="F4" s="62"/>
      <c r="G4" s="62"/>
      <c r="H4" s="62"/>
    </row>
    <row r="5" spans="1:8" ht="14.25">
      <c r="A5" s="2"/>
      <c r="B5" s="102">
        <v>2012</v>
      </c>
      <c r="C5" s="102"/>
      <c r="D5" s="101">
        <v>2011</v>
      </c>
      <c r="E5" s="63"/>
      <c r="F5" s="101">
        <v>2012</v>
      </c>
      <c r="G5" s="63"/>
      <c r="H5" s="101">
        <v>2011</v>
      </c>
    </row>
    <row r="6" spans="1:8" ht="14.25">
      <c r="A6" s="2"/>
      <c r="B6" s="61" t="s">
        <v>0</v>
      </c>
      <c r="C6" s="4"/>
      <c r="D6" s="65" t="s">
        <v>0</v>
      </c>
      <c r="E6" s="64"/>
      <c r="F6" s="64"/>
      <c r="G6" s="64"/>
      <c r="H6" s="64"/>
    </row>
    <row r="7" spans="1:8" ht="14.25">
      <c r="A7" s="2"/>
      <c r="B7" s="61" t="s">
        <v>111</v>
      </c>
      <c r="C7" s="4"/>
      <c r="D7" s="65" t="str">
        <f>B7</f>
        <v>31ST JUL</v>
      </c>
      <c r="E7" s="64"/>
      <c r="F7" s="65" t="s">
        <v>121</v>
      </c>
      <c r="G7" s="64"/>
      <c r="H7" s="65" t="s">
        <v>121</v>
      </c>
    </row>
    <row r="8" spans="1:8" ht="14.25">
      <c r="A8" s="2"/>
      <c r="B8" s="61" t="s">
        <v>7</v>
      </c>
      <c r="C8" s="4"/>
      <c r="D8" s="65" t="s">
        <v>7</v>
      </c>
      <c r="E8" s="64"/>
      <c r="F8" s="65" t="s">
        <v>7</v>
      </c>
      <c r="G8" s="64"/>
      <c r="H8" s="65" t="s">
        <v>7</v>
      </c>
    </row>
    <row r="9" spans="1:8" ht="14.25">
      <c r="A9" s="2"/>
      <c r="B9" s="61" t="s">
        <v>39</v>
      </c>
      <c r="C9" s="4"/>
      <c r="D9" s="61" t="s">
        <v>39</v>
      </c>
      <c r="E9" s="64"/>
      <c r="F9" s="64" t="s">
        <v>39</v>
      </c>
      <c r="G9" s="64"/>
      <c r="H9" s="65" t="s">
        <v>45</v>
      </c>
    </row>
    <row r="10" spans="1:8" ht="14.25">
      <c r="A10" s="2"/>
      <c r="B10" s="4"/>
      <c r="C10" s="61"/>
      <c r="D10" s="4"/>
      <c r="E10" s="65"/>
      <c r="F10" s="64"/>
      <c r="G10" s="65"/>
      <c r="H10" s="64"/>
    </row>
    <row r="11" spans="1:8" ht="14.25">
      <c r="A11" s="2"/>
      <c r="B11" s="2"/>
      <c r="C11" s="2"/>
      <c r="D11" s="62"/>
      <c r="E11" s="62"/>
      <c r="F11" s="62"/>
      <c r="G11" s="62"/>
      <c r="H11" s="62"/>
    </row>
    <row r="12" spans="1:8" ht="14.25">
      <c r="A12" s="2" t="s">
        <v>1</v>
      </c>
      <c r="B12" s="66">
        <v>25545</v>
      </c>
      <c r="C12" s="6"/>
      <c r="D12" s="66">
        <v>21473</v>
      </c>
      <c r="E12" s="66"/>
      <c r="F12" s="66">
        <v>25545</v>
      </c>
      <c r="G12" s="66"/>
      <c r="H12" s="66">
        <v>21473</v>
      </c>
    </row>
    <row r="13" spans="1:8" ht="14.25">
      <c r="A13" s="2"/>
      <c r="B13" s="66"/>
      <c r="C13" s="6"/>
      <c r="D13" s="66"/>
      <c r="E13" s="66"/>
      <c r="F13" s="66"/>
      <c r="G13" s="66"/>
      <c r="H13" s="66"/>
    </row>
    <row r="14" spans="1:8" ht="14.25">
      <c r="A14" s="2" t="s">
        <v>2</v>
      </c>
      <c r="B14" s="66">
        <f>-22896-41</f>
        <v>-22937</v>
      </c>
      <c r="C14" s="6"/>
      <c r="D14" s="66">
        <v>-19533</v>
      </c>
      <c r="E14" s="66"/>
      <c r="F14" s="66">
        <v>-22937</v>
      </c>
      <c r="G14" s="66"/>
      <c r="H14" s="66">
        <v>-19533</v>
      </c>
    </row>
    <row r="15" spans="1:8" ht="14.25">
      <c r="A15" s="2"/>
      <c r="B15" s="66"/>
      <c r="C15" s="6"/>
      <c r="D15" s="66"/>
      <c r="E15" s="66"/>
      <c r="F15" s="66"/>
      <c r="G15" s="66"/>
      <c r="H15" s="66"/>
    </row>
    <row r="16" spans="1:8" ht="14.25">
      <c r="A16" s="2" t="s">
        <v>3</v>
      </c>
      <c r="B16" s="66">
        <v>0</v>
      </c>
      <c r="C16" s="6"/>
      <c r="D16" s="66">
        <v>48</v>
      </c>
      <c r="E16" s="66"/>
      <c r="F16" s="66">
        <v>0</v>
      </c>
      <c r="G16" s="66"/>
      <c r="H16" s="66">
        <v>48</v>
      </c>
    </row>
    <row r="17" spans="1:8" ht="14.25">
      <c r="A17" s="2"/>
      <c r="B17" s="67"/>
      <c r="C17" s="8"/>
      <c r="D17" s="67"/>
      <c r="E17" s="68"/>
      <c r="F17" s="67"/>
      <c r="G17" s="68"/>
      <c r="H17" s="67"/>
    </row>
    <row r="18" spans="1:8" ht="14.25">
      <c r="A18" s="2" t="s">
        <v>80</v>
      </c>
      <c r="B18" s="6">
        <f>SUM(B12:B16)</f>
        <v>2608</v>
      </c>
      <c r="C18" s="8"/>
      <c r="D18" s="6">
        <f>SUM(D12:D16)</f>
        <v>1988</v>
      </c>
      <c r="E18" s="68"/>
      <c r="F18" s="6">
        <f>SUM(F12:F16)</f>
        <v>2608</v>
      </c>
      <c r="G18" s="68"/>
      <c r="H18" s="6">
        <f>SUM(H12:H16)</f>
        <v>1988</v>
      </c>
    </row>
    <row r="19" spans="1:8" ht="14.25">
      <c r="A19" s="2"/>
      <c r="B19" s="6"/>
      <c r="C19" s="8"/>
      <c r="D19" s="6"/>
      <c r="E19" s="68"/>
      <c r="F19" s="6"/>
      <c r="G19" s="68"/>
      <c r="H19" s="6"/>
    </row>
    <row r="20" spans="1:8" ht="14.25">
      <c r="A20" s="2" t="s">
        <v>4</v>
      </c>
      <c r="B20" s="66">
        <v>-61</v>
      </c>
      <c r="C20" s="66"/>
      <c r="D20" s="66">
        <v>-99</v>
      </c>
      <c r="E20" s="66"/>
      <c r="F20" s="66">
        <v>-61</v>
      </c>
      <c r="G20" s="68"/>
      <c r="H20" s="66">
        <v>-99</v>
      </c>
    </row>
    <row r="21" spans="1:8" ht="14.25">
      <c r="A21" s="2"/>
      <c r="B21" s="66"/>
      <c r="C21" s="66"/>
      <c r="D21" s="66"/>
      <c r="E21" s="66"/>
      <c r="F21" s="66"/>
      <c r="G21" s="68"/>
      <c r="H21" s="66"/>
    </row>
    <row r="22" spans="1:8" ht="14.25">
      <c r="A22" s="2" t="s">
        <v>5</v>
      </c>
      <c r="B22" s="79" t="s">
        <v>77</v>
      </c>
      <c r="C22" s="66"/>
      <c r="D22" s="79" t="s">
        <v>77</v>
      </c>
      <c r="E22" s="66"/>
      <c r="F22" s="79" t="s">
        <v>77</v>
      </c>
      <c r="G22" s="68"/>
      <c r="H22" s="79" t="s">
        <v>77</v>
      </c>
    </row>
    <row r="23" spans="1:8" ht="14.25">
      <c r="A23" s="2"/>
      <c r="B23" s="7"/>
      <c r="C23" s="8"/>
      <c r="D23" s="7"/>
      <c r="E23" s="68"/>
      <c r="F23" s="7"/>
      <c r="G23" s="68"/>
      <c r="H23" s="7"/>
    </row>
    <row r="24" spans="1:8" ht="14.25">
      <c r="A24" s="2" t="s">
        <v>81</v>
      </c>
      <c r="B24" s="6">
        <f>SUM(B18:B22)</f>
        <v>2547</v>
      </c>
      <c r="C24" s="8"/>
      <c r="D24" s="6">
        <f>SUM(D18:D22)</f>
        <v>1889</v>
      </c>
      <c r="E24" s="68"/>
      <c r="F24" s="6">
        <f>SUM(F18:F22)</f>
        <v>2547</v>
      </c>
      <c r="G24" s="68"/>
      <c r="H24" s="6">
        <f>SUM(H18:H22)</f>
        <v>1889</v>
      </c>
    </row>
    <row r="25" spans="1:8" ht="14.25">
      <c r="A25" s="2"/>
      <c r="B25" s="6"/>
      <c r="C25" s="8"/>
      <c r="D25" s="6"/>
      <c r="E25" s="68"/>
      <c r="F25" s="6"/>
      <c r="G25" s="68"/>
      <c r="H25" s="6"/>
    </row>
    <row r="26" spans="1:8" ht="14.25">
      <c r="A26" s="2" t="s">
        <v>6</v>
      </c>
      <c r="B26" s="6">
        <v>-360</v>
      </c>
      <c r="C26" s="6"/>
      <c r="D26" s="6">
        <v>-219</v>
      </c>
      <c r="E26" s="66"/>
      <c r="F26" s="6">
        <v>-360</v>
      </c>
      <c r="G26" s="66"/>
      <c r="H26" s="6">
        <v>-219</v>
      </c>
    </row>
    <row r="27" spans="1:8" ht="14.25">
      <c r="A27" s="2"/>
      <c r="B27" s="7"/>
      <c r="C27" s="8"/>
      <c r="D27" s="7"/>
      <c r="E27" s="68"/>
      <c r="F27" s="7"/>
      <c r="G27" s="68"/>
      <c r="H27" s="7"/>
    </row>
    <row r="28" spans="1:8" ht="15" thickBot="1">
      <c r="A28" s="1" t="s">
        <v>97</v>
      </c>
      <c r="B28" s="91">
        <f>SUM(B24:B27)</f>
        <v>2187</v>
      </c>
      <c r="C28" s="8"/>
      <c r="D28" s="91">
        <f>SUM(D24:D27)</f>
        <v>1670</v>
      </c>
      <c r="E28" s="68"/>
      <c r="F28" s="91">
        <f>SUM(F24:F27)</f>
        <v>2187</v>
      </c>
      <c r="G28" s="68"/>
      <c r="H28" s="91">
        <f>SUM(H24:H27)</f>
        <v>1670</v>
      </c>
    </row>
    <row r="29" spans="1:8" ht="15" thickTop="1">
      <c r="A29" s="2"/>
      <c r="B29" s="6"/>
      <c r="C29" s="8"/>
      <c r="D29" s="6"/>
      <c r="E29" s="68"/>
      <c r="F29" s="6"/>
      <c r="G29" s="68"/>
      <c r="H29" s="6"/>
    </row>
    <row r="30" spans="1:8" ht="14.25">
      <c r="A30" s="1" t="s">
        <v>89</v>
      </c>
      <c r="B30" s="79">
        <v>0</v>
      </c>
      <c r="C30" s="8"/>
      <c r="D30" s="79">
        <v>0</v>
      </c>
      <c r="E30" s="68"/>
      <c r="F30" s="79">
        <v>0</v>
      </c>
      <c r="G30" s="68"/>
      <c r="H30" s="79">
        <v>0</v>
      </c>
    </row>
    <row r="31" spans="1:8" ht="14.25">
      <c r="A31" s="92"/>
      <c r="B31" s="71"/>
      <c r="C31" s="8"/>
      <c r="D31" s="71"/>
      <c r="E31" s="68"/>
      <c r="F31" s="71"/>
      <c r="G31" s="68"/>
      <c r="H31" s="71"/>
    </row>
    <row r="32" spans="1:8" ht="15" thickBot="1">
      <c r="A32" s="1" t="s">
        <v>93</v>
      </c>
      <c r="B32" s="93">
        <f>+B28-B30</f>
        <v>2187</v>
      </c>
      <c r="C32" s="8"/>
      <c r="D32" s="93">
        <f>+D28-D30</f>
        <v>1670</v>
      </c>
      <c r="E32" s="68"/>
      <c r="F32" s="93">
        <f>+F28-F30</f>
        <v>2187</v>
      </c>
      <c r="G32" s="68"/>
      <c r="H32" s="93">
        <f>+H28-H30</f>
        <v>1670</v>
      </c>
    </row>
    <row r="33" spans="1:8" ht="15" thickTop="1">
      <c r="A33" s="2"/>
      <c r="B33" s="6"/>
      <c r="C33" s="8"/>
      <c r="D33" s="6"/>
      <c r="E33" s="68"/>
      <c r="F33" s="6"/>
      <c r="G33" s="68"/>
      <c r="H33" s="6"/>
    </row>
    <row r="34" spans="1:7" ht="14.25">
      <c r="A34" s="1" t="s">
        <v>94</v>
      </c>
      <c r="C34" s="66"/>
      <c r="D34"/>
      <c r="E34" s="66"/>
      <c r="G34" s="66"/>
    </row>
    <row r="35" spans="1:8" ht="15" thickBot="1">
      <c r="A35" s="92" t="s">
        <v>95</v>
      </c>
      <c r="B35" s="69">
        <f>+B28</f>
        <v>2187</v>
      </c>
      <c r="C35" s="66"/>
      <c r="D35" s="69">
        <f>+D28</f>
        <v>1670</v>
      </c>
      <c r="E35" s="66"/>
      <c r="F35" s="69">
        <f>+F28</f>
        <v>2187</v>
      </c>
      <c r="G35" s="66"/>
      <c r="H35" s="69">
        <f>+H28</f>
        <v>1670</v>
      </c>
    </row>
    <row r="36" spans="1:8" ht="15" thickTop="1">
      <c r="A36" s="92"/>
      <c r="B36" s="68"/>
      <c r="C36" s="66"/>
      <c r="D36" s="68"/>
      <c r="E36" s="66"/>
      <c r="F36" s="68"/>
      <c r="G36" s="66"/>
      <c r="H36" s="68"/>
    </row>
    <row r="37" spans="1:8" ht="14.25">
      <c r="A37" s="1" t="s">
        <v>96</v>
      </c>
      <c r="B37" s="6"/>
      <c r="C37" s="8"/>
      <c r="D37" s="6"/>
      <c r="E37" s="68"/>
      <c r="F37" s="6"/>
      <c r="G37" s="68"/>
      <c r="H37" s="66"/>
    </row>
    <row r="38" spans="1:8" ht="15" thickBot="1">
      <c r="A38" s="92" t="s">
        <v>95</v>
      </c>
      <c r="B38" s="9">
        <f>+B32</f>
        <v>2187</v>
      </c>
      <c r="C38" s="8"/>
      <c r="D38" s="9">
        <f>+D32</f>
        <v>1670</v>
      </c>
      <c r="E38" s="68"/>
      <c r="F38" s="9">
        <f>+F32</f>
        <v>2187</v>
      </c>
      <c r="G38" s="68"/>
      <c r="H38" s="9">
        <f>+H32</f>
        <v>1670</v>
      </c>
    </row>
    <row r="39" spans="1:8" ht="15" thickTop="1">
      <c r="A39" s="2"/>
      <c r="B39" s="8"/>
      <c r="C39" s="8"/>
      <c r="D39" s="68"/>
      <c r="E39" s="68"/>
      <c r="F39" s="68"/>
      <c r="G39" s="68"/>
      <c r="H39" s="68"/>
    </row>
    <row r="40" spans="1:8" ht="14.25">
      <c r="A40" s="1" t="s">
        <v>82</v>
      </c>
      <c r="B40" s="6"/>
      <c r="C40" s="6"/>
      <c r="D40" s="66"/>
      <c r="E40" s="66"/>
      <c r="F40" s="66"/>
      <c r="G40" s="66"/>
      <c r="H40" s="66"/>
    </row>
    <row r="41" spans="1:8" ht="14.25">
      <c r="A41" s="2" t="s">
        <v>43</v>
      </c>
      <c r="B41" s="10">
        <f>+(B38/80000)*100</f>
        <v>2.73375</v>
      </c>
      <c r="C41" s="84"/>
      <c r="D41" s="84">
        <f>+(D38/80000)*100</f>
        <v>2.0875</v>
      </c>
      <c r="E41" s="70"/>
      <c r="F41" s="70">
        <f>+(F38/80000)*100</f>
        <v>2.73375</v>
      </c>
      <c r="G41" s="70"/>
      <c r="H41" s="89">
        <f>+(H38/80000)*100</f>
        <v>2.0875</v>
      </c>
    </row>
    <row r="42" spans="1:8" ht="14.25">
      <c r="A42" s="2" t="s">
        <v>44</v>
      </c>
      <c r="B42" s="11" t="s">
        <v>52</v>
      </c>
      <c r="C42" s="12"/>
      <c r="D42" s="71" t="s">
        <v>52</v>
      </c>
      <c r="E42" s="71"/>
      <c r="F42" s="71" t="s">
        <v>52</v>
      </c>
      <c r="G42" s="71"/>
      <c r="H42" s="85" t="s">
        <v>52</v>
      </c>
    </row>
    <row r="43" spans="1:8" ht="14.25">
      <c r="A43" s="2"/>
      <c r="B43" s="17"/>
      <c r="C43" s="17"/>
      <c r="D43" s="76"/>
      <c r="E43" s="76"/>
      <c r="F43" s="76"/>
      <c r="G43" s="76"/>
      <c r="H43" s="76"/>
    </row>
    <row r="44" spans="1:3" ht="14.25">
      <c r="A44" s="88" t="s">
        <v>78</v>
      </c>
      <c r="B44" s="60"/>
      <c r="C44" s="60"/>
    </row>
    <row r="45" spans="1:3" ht="14.25">
      <c r="A45" s="88"/>
      <c r="B45" s="60"/>
      <c r="C45" s="60"/>
    </row>
    <row r="46" spans="1:3" ht="14.25">
      <c r="A46" s="87" t="s">
        <v>120</v>
      </c>
      <c r="B46" s="60"/>
      <c r="C46" s="60"/>
    </row>
    <row r="47" spans="1:3" ht="14.25">
      <c r="A47" t="s">
        <v>112</v>
      </c>
      <c r="B47" s="60"/>
      <c r="C47" s="60"/>
    </row>
    <row r="48" spans="2:3" ht="14.25">
      <c r="B48" s="60"/>
      <c r="C48" s="60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zoomScalePageLayoutView="0" workbookViewId="0" topLeftCell="A4">
      <selection activeCell="A51" sqref="A51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0" customWidth="1"/>
    <col min="5" max="5" width="6.8515625" style="0" customWidth="1"/>
  </cols>
  <sheetData>
    <row r="1" ht="14.25">
      <c r="A1" s="56" t="s">
        <v>79</v>
      </c>
    </row>
    <row r="2" spans="1:4" ht="14.25">
      <c r="A2" s="1" t="s">
        <v>90</v>
      </c>
      <c r="B2" s="5"/>
      <c r="C2" s="5"/>
      <c r="D2" s="72"/>
    </row>
    <row r="3" spans="1:4" ht="14.25">
      <c r="A3" s="1" t="s">
        <v>113</v>
      </c>
      <c r="B3" s="5"/>
      <c r="C3" s="5"/>
      <c r="D3" s="72"/>
    </row>
    <row r="4" spans="1:4" ht="14.25">
      <c r="A4" s="2"/>
      <c r="B4" s="4" t="s">
        <v>8</v>
      </c>
      <c r="C4" s="4"/>
      <c r="D4" s="64" t="s">
        <v>8</v>
      </c>
    </row>
    <row r="5" spans="1:4" ht="14.25">
      <c r="A5" s="2"/>
      <c r="B5" s="4" t="s">
        <v>114</v>
      </c>
      <c r="C5" s="4"/>
      <c r="D5" s="64" t="s">
        <v>108</v>
      </c>
    </row>
    <row r="6" spans="1:4" ht="14.25">
      <c r="A6" s="2"/>
      <c r="B6" s="14" t="s">
        <v>40</v>
      </c>
      <c r="C6" s="4"/>
      <c r="D6" s="74" t="s">
        <v>86</v>
      </c>
    </row>
    <row r="7" spans="1:4" ht="14.25">
      <c r="A7" s="2"/>
      <c r="B7" s="4" t="s">
        <v>7</v>
      </c>
      <c r="C7" s="4"/>
      <c r="D7" s="64" t="s">
        <v>7</v>
      </c>
    </row>
    <row r="8" spans="1:4" ht="14.25">
      <c r="A8" s="1" t="s">
        <v>46</v>
      </c>
      <c r="B8" s="5"/>
      <c r="C8" s="5"/>
      <c r="D8" s="72"/>
    </row>
    <row r="9" spans="1:4" ht="14.25">
      <c r="A9" s="2" t="s">
        <v>9</v>
      </c>
      <c r="B9" s="16">
        <v>31998</v>
      </c>
      <c r="C9" s="16"/>
      <c r="D9" s="16">
        <v>32754</v>
      </c>
    </row>
    <row r="10" spans="1:4" ht="14.25">
      <c r="A10" s="2" t="s">
        <v>53</v>
      </c>
      <c r="B10" s="16">
        <f>530</f>
        <v>530</v>
      </c>
      <c r="C10" s="16"/>
      <c r="D10" s="16">
        <f>530</f>
        <v>530</v>
      </c>
    </row>
    <row r="11" spans="1:5" ht="14.25">
      <c r="A11" s="2" t="s">
        <v>54</v>
      </c>
      <c r="B11" s="12">
        <v>175</v>
      </c>
      <c r="C11" s="17"/>
      <c r="D11" s="12">
        <v>175</v>
      </c>
      <c r="E11" s="78"/>
    </row>
    <row r="12" spans="1:4" ht="14.25">
      <c r="A12" s="2"/>
      <c r="B12" s="16">
        <f>SUM(B9:B11)</f>
        <v>32703</v>
      </c>
      <c r="C12" s="16"/>
      <c r="D12" s="16">
        <f>SUM(D9:D11)</f>
        <v>33459</v>
      </c>
    </row>
    <row r="13" spans="1:4" ht="14.25">
      <c r="A13" s="1" t="s">
        <v>47</v>
      </c>
      <c r="B13" s="16"/>
      <c r="C13" s="16"/>
      <c r="D13" s="16"/>
    </row>
    <row r="14" spans="1:4" ht="14.25">
      <c r="A14" s="2" t="s">
        <v>10</v>
      </c>
      <c r="B14" s="16">
        <v>13458</v>
      </c>
      <c r="C14" s="16"/>
      <c r="D14" s="16">
        <v>12745</v>
      </c>
    </row>
    <row r="15" spans="1:4" ht="14.25">
      <c r="A15" s="2" t="s">
        <v>72</v>
      </c>
      <c r="B15" s="16">
        <v>25024</v>
      </c>
      <c r="C15" s="16"/>
      <c r="D15" s="16">
        <v>22193</v>
      </c>
    </row>
    <row r="16" spans="1:4" ht="14.25">
      <c r="A16" s="2" t="s">
        <v>73</v>
      </c>
      <c r="B16" s="16">
        <v>2695</v>
      </c>
      <c r="C16" s="16"/>
      <c r="D16" s="16">
        <v>3165</v>
      </c>
    </row>
    <row r="17" spans="1:4" ht="14.25">
      <c r="A17" s="2" t="s">
        <v>55</v>
      </c>
      <c r="B17" s="16">
        <v>164</v>
      </c>
      <c r="C17" s="16"/>
      <c r="D17" s="16">
        <v>247</v>
      </c>
    </row>
    <row r="18" spans="1:4" ht="14.25">
      <c r="A18" s="2" t="s">
        <v>27</v>
      </c>
      <c r="B18" s="16">
        <v>2775</v>
      </c>
      <c r="C18" s="16"/>
      <c r="D18" s="16">
        <v>2655</v>
      </c>
    </row>
    <row r="19" spans="1:4" ht="14.25">
      <c r="A19" s="2"/>
      <c r="B19" s="18">
        <f>SUM(B14:B18)</f>
        <v>44116</v>
      </c>
      <c r="C19" s="16"/>
      <c r="D19" s="18">
        <f>SUM(D14:D18)</f>
        <v>41005</v>
      </c>
    </row>
    <row r="20" spans="1:4" ht="14.25">
      <c r="A20" s="2"/>
      <c r="B20" s="16"/>
      <c r="C20" s="16"/>
      <c r="D20" s="16"/>
    </row>
    <row r="21" spans="1:4" ht="15" thickBot="1">
      <c r="A21" s="1" t="s">
        <v>11</v>
      </c>
      <c r="B21" s="19">
        <f>B12+B19</f>
        <v>76819</v>
      </c>
      <c r="C21" s="20"/>
      <c r="D21" s="19">
        <f>D12+D19</f>
        <v>74464</v>
      </c>
    </row>
    <row r="22" spans="1:4" ht="15" thickTop="1">
      <c r="A22" s="1"/>
      <c r="B22" s="21"/>
      <c r="C22" s="20"/>
      <c r="D22" s="21"/>
    </row>
    <row r="23" spans="1:4" ht="14.25">
      <c r="A23" s="1" t="s">
        <v>98</v>
      </c>
      <c r="B23" s="16"/>
      <c r="C23" s="16"/>
      <c r="D23" s="16"/>
    </row>
    <row r="24" spans="1:4" ht="14.25">
      <c r="A24" s="1" t="s">
        <v>99</v>
      </c>
      <c r="B24" s="16"/>
      <c r="C24" s="16"/>
      <c r="D24" s="16"/>
    </row>
    <row r="25" spans="1:4" ht="14.25">
      <c r="A25" s="2" t="s">
        <v>12</v>
      </c>
      <c r="B25" s="16">
        <v>40000</v>
      </c>
      <c r="C25" s="16"/>
      <c r="D25" s="16">
        <v>40000</v>
      </c>
    </row>
    <row r="26" spans="1:4" ht="14.25">
      <c r="A26" s="2" t="s">
        <v>13</v>
      </c>
      <c r="B26" s="16">
        <v>3937</v>
      </c>
      <c r="C26" s="16"/>
      <c r="D26" s="16">
        <v>3937</v>
      </c>
    </row>
    <row r="27" spans="1:4" ht="14.25">
      <c r="A27" s="2" t="s">
        <v>74</v>
      </c>
      <c r="B27" s="16">
        <v>0</v>
      </c>
      <c r="C27" s="16"/>
      <c r="D27" s="16">
        <v>0</v>
      </c>
    </row>
    <row r="28" spans="1:4" ht="14.25">
      <c r="A28" s="2" t="s">
        <v>41</v>
      </c>
      <c r="B28" s="16">
        <v>18706</v>
      </c>
      <c r="C28" s="17"/>
      <c r="D28" s="16">
        <v>16519</v>
      </c>
    </row>
    <row r="29" spans="1:4" ht="15" thickBot="1">
      <c r="A29" s="1" t="s">
        <v>101</v>
      </c>
      <c r="B29" s="95">
        <f>SUM(B25:B28)</f>
        <v>62643</v>
      </c>
      <c r="C29" s="21"/>
      <c r="D29" s="95">
        <f>SUM(D25:D28)</f>
        <v>60456</v>
      </c>
    </row>
    <row r="30" spans="1:4" ht="15" thickTop="1">
      <c r="A30" s="1"/>
      <c r="B30" s="21"/>
      <c r="C30" s="21"/>
      <c r="D30" s="21"/>
    </row>
    <row r="31" spans="1:4" ht="14.25">
      <c r="A31" s="1" t="s">
        <v>50</v>
      </c>
      <c r="B31" s="16"/>
      <c r="C31" s="16"/>
      <c r="D31" s="16"/>
    </row>
    <row r="32" spans="1:4" ht="14.25">
      <c r="A32" s="2" t="s">
        <v>56</v>
      </c>
      <c r="B32" s="16">
        <v>46</v>
      </c>
      <c r="C32" s="16"/>
      <c r="D32" s="16">
        <v>2</v>
      </c>
    </row>
    <row r="33" spans="1:4" ht="14.25">
      <c r="A33" s="2" t="s">
        <v>14</v>
      </c>
      <c r="B33" s="16">
        <v>449</v>
      </c>
      <c r="C33" s="16"/>
      <c r="D33" s="16">
        <v>542</v>
      </c>
    </row>
    <row r="34" spans="1:4" ht="14.25">
      <c r="A34" s="2" t="s">
        <v>15</v>
      </c>
      <c r="B34" s="16">
        <v>2696</v>
      </c>
      <c r="C34" s="16"/>
      <c r="D34" s="16">
        <v>2696</v>
      </c>
    </row>
    <row r="35" spans="1:4" ht="14.25">
      <c r="A35" s="2" t="s">
        <v>57</v>
      </c>
      <c r="B35" s="12">
        <v>559</v>
      </c>
      <c r="C35" s="16"/>
      <c r="D35" s="16">
        <v>230</v>
      </c>
    </row>
    <row r="36" spans="1:4" ht="14.25">
      <c r="A36" s="2"/>
      <c r="B36" s="94">
        <f>SUM(B32:B35)</f>
        <v>3750</v>
      </c>
      <c r="C36" s="20"/>
      <c r="D36" s="94">
        <f>SUM(D32:D35)</f>
        <v>3470</v>
      </c>
    </row>
    <row r="37" spans="1:4" ht="14.25">
      <c r="A37" s="1" t="s">
        <v>49</v>
      </c>
      <c r="B37" s="16"/>
      <c r="C37" s="16"/>
      <c r="D37" s="16"/>
    </row>
    <row r="38" spans="1:4" ht="14.25">
      <c r="A38" s="2" t="s">
        <v>71</v>
      </c>
      <c r="B38" s="97">
        <v>2038</v>
      </c>
      <c r="C38" s="16"/>
      <c r="D38" s="16">
        <v>3227</v>
      </c>
    </row>
    <row r="39" spans="1:4" ht="14.25">
      <c r="A39" s="2" t="s">
        <v>87</v>
      </c>
      <c r="B39" s="97">
        <f>3217+1978+1032+85+81</f>
        <v>6393</v>
      </c>
      <c r="C39" s="16"/>
      <c r="D39" s="16">
        <f>2607+1171+751</f>
        <v>4529</v>
      </c>
    </row>
    <row r="40" spans="1:4" ht="14.25">
      <c r="A40" s="2" t="s">
        <v>14</v>
      </c>
      <c r="B40" s="97">
        <v>1995</v>
      </c>
      <c r="C40" s="16"/>
      <c r="D40" s="16">
        <v>2739</v>
      </c>
    </row>
    <row r="41" spans="1:4" ht="14.25">
      <c r="A41" s="2" t="s">
        <v>56</v>
      </c>
      <c r="B41" s="16">
        <v>0</v>
      </c>
      <c r="C41" s="16"/>
      <c r="D41" s="16">
        <v>43</v>
      </c>
    </row>
    <row r="42" spans="1:4" ht="14.25">
      <c r="A42" s="2"/>
      <c r="B42" s="18">
        <f>SUM(B38:B41)</f>
        <v>10426</v>
      </c>
      <c r="C42" s="16"/>
      <c r="D42" s="18">
        <f>SUM(D38:D41)</f>
        <v>10538</v>
      </c>
    </row>
    <row r="43" spans="1:4" ht="14.25">
      <c r="A43" s="2"/>
      <c r="B43" s="21"/>
      <c r="C43" s="20"/>
      <c r="D43" s="21"/>
    </row>
    <row r="44" spans="1:4" ht="14.25">
      <c r="A44" s="1" t="s">
        <v>102</v>
      </c>
      <c r="B44" s="96">
        <f>+B36+B42</f>
        <v>14176</v>
      </c>
      <c r="C44" s="20"/>
      <c r="D44" s="96">
        <f>+D36+D42</f>
        <v>14008</v>
      </c>
    </row>
    <row r="45" spans="1:4" ht="14.25">
      <c r="A45" s="1"/>
      <c r="B45" s="21"/>
      <c r="C45" s="20"/>
      <c r="D45" s="21"/>
    </row>
    <row r="46" spans="1:4" ht="15" thickBot="1">
      <c r="A46" s="1" t="s">
        <v>100</v>
      </c>
      <c r="B46" s="19">
        <f>+B29+B44</f>
        <v>76819</v>
      </c>
      <c r="C46" s="20"/>
      <c r="D46" s="19">
        <f>+D29+D44</f>
        <v>74464</v>
      </c>
    </row>
    <row r="47" spans="1:4" ht="15" thickTop="1">
      <c r="A47" s="2"/>
      <c r="B47" s="5"/>
      <c r="C47" s="5"/>
      <c r="D47" s="80"/>
    </row>
    <row r="48" spans="1:4" ht="14.25">
      <c r="A48" s="49" t="s">
        <v>48</v>
      </c>
      <c r="B48" s="50">
        <f>(B29/(B25*2))*100</f>
        <v>78.30375000000001</v>
      </c>
      <c r="C48" s="59"/>
      <c r="D48" s="50">
        <f>(D29/(D25*2))*100</f>
        <v>75.57000000000001</v>
      </c>
    </row>
    <row r="49" spans="1:4" ht="14.25">
      <c r="A49" s="58"/>
      <c r="B49" s="59"/>
      <c r="C49" s="59"/>
      <c r="D49" s="81"/>
    </row>
    <row r="50" spans="1:5" ht="14.25">
      <c r="A50" s="49" t="s">
        <v>51</v>
      </c>
      <c r="B50" s="50"/>
      <c r="C50" s="5"/>
      <c r="D50" s="82"/>
      <c r="E50" s="86"/>
    </row>
    <row r="51" spans="1:5" ht="14.25">
      <c r="A51" s="87" t="s">
        <v>120</v>
      </c>
      <c r="B51" s="5"/>
      <c r="C51" s="5"/>
      <c r="D51" s="72"/>
      <c r="E51" s="86"/>
    </row>
    <row r="52" spans="1:5" ht="14.25">
      <c r="A52" t="s">
        <v>112</v>
      </c>
      <c r="B52" s="5"/>
      <c r="C52" s="5"/>
      <c r="D52" s="72"/>
      <c r="E52" s="86"/>
    </row>
    <row r="53" spans="2:4" ht="14.25">
      <c r="B53" s="53"/>
      <c r="C53" s="53"/>
      <c r="D53" s="83"/>
    </row>
  </sheetData>
  <sheetProtection/>
  <printOptions horizontalCentered="1"/>
  <pageMargins left="0.25" right="0.29" top="0.75" bottom="0.2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zoomScalePageLayoutView="0" workbookViewId="0" topLeftCell="A1">
      <selection activeCell="A56" sqref="A56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8.140625" style="60" customWidth="1"/>
  </cols>
  <sheetData>
    <row r="1" ht="14.25">
      <c r="A1" s="56" t="s">
        <v>79</v>
      </c>
    </row>
    <row r="2" spans="1:4" ht="14.25">
      <c r="A2" s="1" t="s">
        <v>92</v>
      </c>
      <c r="B2" s="5"/>
      <c r="C2" s="5"/>
      <c r="D2" s="72"/>
    </row>
    <row r="3" spans="1:4" ht="14.25">
      <c r="A3" s="1" t="str">
        <f>Consol_PL!A3</f>
        <v>FOR THE PERIOD ENDED 31ST JULY 2012</v>
      </c>
      <c r="B3" s="5"/>
      <c r="C3" s="5"/>
      <c r="D3" s="72"/>
    </row>
    <row r="4" spans="1:4" ht="14.25">
      <c r="A4" s="2"/>
      <c r="B4" s="22">
        <v>2012</v>
      </c>
      <c r="C4" s="22"/>
      <c r="D4" s="73">
        <v>2011</v>
      </c>
    </row>
    <row r="5" spans="1:4" ht="14.25">
      <c r="A5" s="2"/>
      <c r="B5" s="4" t="s">
        <v>38</v>
      </c>
      <c r="C5" s="4"/>
      <c r="D5" s="4" t="s">
        <v>84</v>
      </c>
    </row>
    <row r="6" spans="1:4" ht="14.25">
      <c r="A6" s="2"/>
      <c r="B6" s="14" t="s">
        <v>119</v>
      </c>
      <c r="C6" s="4"/>
      <c r="D6" s="14" t="s">
        <v>119</v>
      </c>
    </row>
    <row r="7" spans="1:4" ht="14.25">
      <c r="A7" s="2"/>
      <c r="B7" s="4" t="s">
        <v>7</v>
      </c>
      <c r="C7" s="4"/>
      <c r="D7" s="64" t="s">
        <v>7</v>
      </c>
    </row>
    <row r="8" spans="1:4" ht="14.25">
      <c r="A8" s="1" t="s">
        <v>16</v>
      </c>
      <c r="B8" s="15"/>
      <c r="C8" s="15"/>
      <c r="D8" s="75"/>
    </row>
    <row r="9" spans="1:4" ht="14.25">
      <c r="A9" s="1"/>
      <c r="B9" s="15"/>
      <c r="C9" s="15"/>
      <c r="D9" s="75"/>
    </row>
    <row r="10" spans="1:4" ht="14.25">
      <c r="A10" s="2" t="s">
        <v>83</v>
      </c>
      <c r="B10" s="16">
        <v>2547</v>
      </c>
      <c r="C10" s="15"/>
      <c r="D10" s="16">
        <v>1890</v>
      </c>
    </row>
    <row r="11" spans="1:4" ht="14.25">
      <c r="A11" s="2"/>
      <c r="B11" s="5"/>
      <c r="C11" s="5"/>
      <c r="D11" s="5"/>
    </row>
    <row r="12" spans="1:4" ht="14.25">
      <c r="A12" s="57" t="s">
        <v>42</v>
      </c>
      <c r="B12" s="5"/>
      <c r="C12" s="5"/>
      <c r="D12" s="5"/>
    </row>
    <row r="13" spans="1:4" ht="14.25">
      <c r="A13" s="86" t="s">
        <v>58</v>
      </c>
      <c r="B13" s="17">
        <v>0</v>
      </c>
      <c r="C13" s="17"/>
      <c r="D13" s="17">
        <v>197</v>
      </c>
    </row>
    <row r="14" spans="1:4" ht="14.25">
      <c r="A14" s="86" t="s">
        <v>59</v>
      </c>
      <c r="B14" s="55">
        <v>955</v>
      </c>
      <c r="C14" s="54"/>
      <c r="D14" s="55">
        <v>962</v>
      </c>
    </row>
    <row r="15" spans="1:4" ht="14.25">
      <c r="A15" s="86" t="s">
        <v>60</v>
      </c>
      <c r="B15" s="55">
        <f>607-546</f>
        <v>61</v>
      </c>
      <c r="C15" s="54"/>
      <c r="D15" s="55">
        <v>99</v>
      </c>
    </row>
    <row r="16" spans="1:4" ht="14.25">
      <c r="A16" s="86" t="s">
        <v>61</v>
      </c>
      <c r="B16" s="17">
        <v>-2</v>
      </c>
      <c r="C16" s="17"/>
      <c r="D16" s="17">
        <v>-2</v>
      </c>
    </row>
    <row r="17" spans="1:4" ht="14.25">
      <c r="A17" s="100" t="s">
        <v>109</v>
      </c>
      <c r="B17" s="17">
        <v>0</v>
      </c>
      <c r="C17" s="17"/>
      <c r="D17" s="17">
        <v>0</v>
      </c>
    </row>
    <row r="18" spans="1:4" ht="14.25">
      <c r="A18" s="23"/>
      <c r="B18" s="52">
        <f>SUM(B10:B17)</f>
        <v>3561</v>
      </c>
      <c r="C18" s="17"/>
      <c r="D18" s="52">
        <f>SUM(D10:D17)</f>
        <v>3146</v>
      </c>
    </row>
    <row r="19" spans="1:4" ht="14.25">
      <c r="A19" s="23" t="s">
        <v>17</v>
      </c>
      <c r="B19" s="17"/>
      <c r="C19" s="17"/>
      <c r="D19" s="17"/>
    </row>
    <row r="20" spans="1:4" ht="14.25">
      <c r="A20" s="23"/>
      <c r="B20" s="17"/>
      <c r="C20" s="17"/>
      <c r="D20" s="17"/>
    </row>
    <row r="21" spans="1:4" ht="14.25">
      <c r="A21" s="23" t="s">
        <v>62</v>
      </c>
      <c r="B21" s="17">
        <v>-713</v>
      </c>
      <c r="C21" s="17"/>
      <c r="D21" s="17">
        <v>458</v>
      </c>
    </row>
    <row r="22" spans="1:4" ht="14.25">
      <c r="A22" s="23" t="s">
        <v>63</v>
      </c>
      <c r="B22" s="17">
        <v>-3981</v>
      </c>
      <c r="C22" s="17"/>
      <c r="D22" s="17">
        <v>-1979</v>
      </c>
    </row>
    <row r="23" spans="1:4" ht="14.25">
      <c r="A23" s="23" t="s">
        <v>64</v>
      </c>
      <c r="B23" s="17">
        <f>2149+127</f>
        <v>2276</v>
      </c>
      <c r="C23" s="17"/>
      <c r="D23" s="17">
        <v>-1456</v>
      </c>
    </row>
    <row r="24" spans="1:4" ht="14.25">
      <c r="A24" s="90" t="s">
        <v>104</v>
      </c>
      <c r="B24" s="12">
        <v>-93</v>
      </c>
      <c r="C24" s="17"/>
      <c r="D24" s="12">
        <v>1602</v>
      </c>
    </row>
    <row r="25" spans="1:4" ht="14.25">
      <c r="A25" s="23" t="s">
        <v>18</v>
      </c>
      <c r="B25" s="17">
        <f>SUM(B18:B24)</f>
        <v>1050</v>
      </c>
      <c r="C25" s="17"/>
      <c r="D25" s="17">
        <f>SUM(D18:D24)</f>
        <v>1771</v>
      </c>
    </row>
    <row r="26" spans="1:4" ht="14.25">
      <c r="A26" s="23"/>
      <c r="B26" s="17"/>
      <c r="C26" s="17"/>
      <c r="D26" s="17"/>
    </row>
    <row r="27" spans="1:4" ht="14.25">
      <c r="A27" s="23" t="s">
        <v>65</v>
      </c>
      <c r="B27" s="99">
        <v>2</v>
      </c>
      <c r="C27" s="17"/>
      <c r="D27" s="17">
        <v>2</v>
      </c>
    </row>
    <row r="28" spans="1:4" ht="14.25">
      <c r="A28" s="23" t="s">
        <v>66</v>
      </c>
      <c r="B28" s="17">
        <f>-480+419</f>
        <v>-61</v>
      </c>
      <c r="C28" s="17"/>
      <c r="D28" s="17">
        <v>-99</v>
      </c>
    </row>
    <row r="29" spans="1:4" ht="14.25">
      <c r="A29" s="23" t="s">
        <v>67</v>
      </c>
      <c r="B29" s="17">
        <v>-11</v>
      </c>
      <c r="C29" s="17"/>
      <c r="D29" s="17">
        <v>0</v>
      </c>
    </row>
    <row r="30" spans="1:4" ht="14.25">
      <c r="A30" s="23" t="s">
        <v>19</v>
      </c>
      <c r="B30" s="18">
        <f>SUM(B25:B29)</f>
        <v>980</v>
      </c>
      <c r="C30" s="17"/>
      <c r="D30" s="18">
        <f>SUM(D25:D29)</f>
        <v>1674</v>
      </c>
    </row>
    <row r="31" spans="1:4" ht="14.25">
      <c r="A31" s="23"/>
      <c r="B31" s="17"/>
      <c r="C31" s="17"/>
      <c r="D31" s="17"/>
    </row>
    <row r="32" spans="1:4" ht="14.25">
      <c r="A32" s="24" t="s">
        <v>20</v>
      </c>
      <c r="B32" s="17"/>
      <c r="C32" s="17"/>
      <c r="D32" s="17"/>
    </row>
    <row r="33" spans="1:4" ht="14.25">
      <c r="A33" s="23"/>
      <c r="B33" s="17"/>
      <c r="C33" s="17"/>
      <c r="D33" s="17"/>
    </row>
    <row r="34" spans="1:4" ht="14.25">
      <c r="A34" s="23" t="s">
        <v>68</v>
      </c>
      <c r="B34" s="17">
        <v>-199</v>
      </c>
      <c r="C34" s="17"/>
      <c r="D34" s="17">
        <v>-1071</v>
      </c>
    </row>
    <row r="35" spans="1:4" ht="14.25">
      <c r="A35" s="23" t="s">
        <v>21</v>
      </c>
      <c r="B35" s="18">
        <f>SUM(B34:B34)</f>
        <v>-199</v>
      </c>
      <c r="C35" s="17"/>
      <c r="D35" s="18">
        <f>SUM(D34:D34)</f>
        <v>-1071</v>
      </c>
    </row>
    <row r="36" spans="1:4" ht="14.25">
      <c r="A36" s="23"/>
      <c r="B36" s="17"/>
      <c r="C36" s="17"/>
      <c r="D36" s="17"/>
    </row>
    <row r="37" spans="1:4" ht="14.25">
      <c r="A37" s="24" t="s">
        <v>22</v>
      </c>
      <c r="B37" s="17"/>
      <c r="C37" s="17"/>
      <c r="D37" s="17"/>
    </row>
    <row r="38" spans="1:4" ht="14.25">
      <c r="A38" s="23"/>
      <c r="B38" s="17"/>
      <c r="C38" s="17"/>
      <c r="D38" s="17"/>
    </row>
    <row r="39" spans="1:4" ht="14.25">
      <c r="A39" s="51" t="s">
        <v>75</v>
      </c>
      <c r="B39" s="17">
        <v>0</v>
      </c>
      <c r="C39" s="17"/>
      <c r="D39" s="17">
        <v>0</v>
      </c>
    </row>
    <row r="40" spans="1:4" ht="14.25">
      <c r="A40" t="s">
        <v>105</v>
      </c>
      <c r="B40" s="17">
        <v>0</v>
      </c>
      <c r="C40" s="17"/>
      <c r="D40" s="17">
        <v>0</v>
      </c>
    </row>
    <row r="41" spans="1:4" ht="14.25">
      <c r="A41" s="98" t="s">
        <v>106</v>
      </c>
      <c r="B41" s="17">
        <v>0</v>
      </c>
      <c r="C41" s="17"/>
      <c r="D41" s="17">
        <v>0</v>
      </c>
    </row>
    <row r="42" spans="1:4" ht="14.25">
      <c r="A42" s="23" t="s">
        <v>69</v>
      </c>
      <c r="B42" s="17">
        <v>-744</v>
      </c>
      <c r="C42" s="17"/>
      <c r="D42" s="17">
        <v>-479</v>
      </c>
    </row>
    <row r="43" spans="1:4" ht="14.25">
      <c r="A43" s="23" t="s">
        <v>23</v>
      </c>
      <c r="B43" s="18">
        <f>SUM(B39:B42)</f>
        <v>-744</v>
      </c>
      <c r="C43" s="17"/>
      <c r="D43" s="18">
        <f>SUM(D39:D42)</f>
        <v>-479</v>
      </c>
    </row>
    <row r="44" spans="1:4" ht="14.25">
      <c r="A44" s="23"/>
      <c r="B44" s="17"/>
      <c r="C44" s="17"/>
      <c r="D44" s="17"/>
    </row>
    <row r="45" spans="1:4" ht="14.25">
      <c r="A45" s="23" t="s">
        <v>24</v>
      </c>
      <c r="B45" s="17">
        <f>+B30+B35+B43</f>
        <v>37</v>
      </c>
      <c r="C45" s="17"/>
      <c r="D45" s="17">
        <f>+D30+D35+D43</f>
        <v>124</v>
      </c>
    </row>
    <row r="46" spans="1:4" ht="14.25">
      <c r="A46" s="23"/>
      <c r="B46" s="17"/>
      <c r="C46" s="17"/>
      <c r="D46" s="17"/>
    </row>
    <row r="47" spans="1:4" ht="14.25">
      <c r="A47" s="23" t="s">
        <v>28</v>
      </c>
      <c r="B47" s="17">
        <v>2902</v>
      </c>
      <c r="C47" s="17"/>
      <c r="D47" s="17">
        <v>2034</v>
      </c>
    </row>
    <row r="48" spans="1:4" ht="14.25">
      <c r="A48" s="23"/>
      <c r="B48" s="17"/>
      <c r="C48" s="17"/>
      <c r="D48" s="17"/>
    </row>
    <row r="49" spans="1:4" ht="15" thickBot="1">
      <c r="A49" s="23" t="s">
        <v>25</v>
      </c>
      <c r="B49" s="25">
        <f>SUM(B45:B47)</f>
        <v>2939</v>
      </c>
      <c r="C49" s="17"/>
      <c r="D49" s="25">
        <f>SUM(D45:D47)</f>
        <v>2158</v>
      </c>
    </row>
    <row r="50" spans="1:4" ht="15" thickTop="1">
      <c r="A50" s="23"/>
      <c r="B50" s="17"/>
      <c r="C50" s="17"/>
      <c r="D50" s="17"/>
    </row>
    <row r="51" spans="1:4" ht="14.25">
      <c r="A51" s="23" t="s">
        <v>26</v>
      </c>
      <c r="B51" s="17"/>
      <c r="C51" s="17"/>
      <c r="D51" s="17"/>
    </row>
    <row r="52" spans="1:4" ht="14.25">
      <c r="A52" s="23" t="s">
        <v>27</v>
      </c>
      <c r="B52" s="17">
        <v>2775</v>
      </c>
      <c r="C52" s="17"/>
      <c r="D52" s="17">
        <v>1883</v>
      </c>
    </row>
    <row r="53" spans="1:4" ht="14.25">
      <c r="A53" s="23" t="s">
        <v>70</v>
      </c>
      <c r="B53" s="17">
        <v>164</v>
      </c>
      <c r="C53" s="17"/>
      <c r="D53" s="17">
        <v>275</v>
      </c>
    </row>
    <row r="54" spans="1:4" ht="15" thickBot="1">
      <c r="A54" s="23"/>
      <c r="B54" s="25">
        <f>SUM(B52:B53)</f>
        <v>2939</v>
      </c>
      <c r="C54" s="17"/>
      <c r="D54" s="25">
        <f>SUM(D52:D53)</f>
        <v>2158</v>
      </c>
    </row>
    <row r="55" spans="1:4" ht="15" thickTop="1">
      <c r="A55" s="24" t="s">
        <v>51</v>
      </c>
      <c r="B55" s="26"/>
      <c r="C55" s="26"/>
      <c r="D55" s="77"/>
    </row>
    <row r="56" spans="1:4" ht="14.25">
      <c r="A56" s="87" t="s">
        <v>120</v>
      </c>
      <c r="B56" s="5"/>
      <c r="C56" s="5"/>
      <c r="D56" s="72"/>
    </row>
    <row r="57" spans="1:4" ht="14.25">
      <c r="A57" t="s">
        <v>112</v>
      </c>
      <c r="B57" s="5"/>
      <c r="C57" s="5"/>
      <c r="D57" s="72"/>
    </row>
    <row r="58" ht="14.25">
      <c r="B58" s="53"/>
    </row>
  </sheetData>
  <sheetProtection/>
  <printOptions horizontalCentered="1"/>
  <pageMargins left="0.9" right="1.55" top="0.5905511811023623" bottom="1.5" header="0.36" footer="1.5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SheetLayoutView="100" zoomScalePageLayoutView="0" workbookViewId="0" topLeftCell="A8">
      <selection activeCell="A46" sqref="A46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6" t="s">
        <v>79</v>
      </c>
    </row>
    <row r="2" spans="1:6" ht="14.25">
      <c r="A2" s="1" t="s">
        <v>91</v>
      </c>
      <c r="B2" s="2"/>
      <c r="C2" s="2"/>
      <c r="D2" s="2"/>
      <c r="E2" s="2"/>
      <c r="F2" s="2"/>
    </row>
    <row r="3" spans="1:6" ht="14.25">
      <c r="A3" s="1"/>
      <c r="B3" s="2"/>
      <c r="C3" s="2"/>
      <c r="D3" s="2"/>
      <c r="E3" s="2"/>
      <c r="F3" s="2"/>
    </row>
    <row r="4" spans="1:6" ht="14.25">
      <c r="A4" s="1" t="str">
        <f>Consol_PL!A3</f>
        <v>FOR THE PERIOD ENDED 31ST JULY 2012</v>
      </c>
      <c r="C4" s="2"/>
      <c r="D4" s="2"/>
      <c r="E4" s="2"/>
      <c r="F4" s="2"/>
    </row>
    <row r="5" spans="1:6" ht="14.25">
      <c r="A5" s="1"/>
      <c r="C5" s="2"/>
      <c r="D5" s="2"/>
      <c r="E5" s="2"/>
      <c r="F5" s="2"/>
    </row>
    <row r="6" spans="1:6" ht="14.25">
      <c r="A6" s="2"/>
      <c r="B6" s="105" t="s">
        <v>103</v>
      </c>
      <c r="C6" s="105"/>
      <c r="D6" s="105"/>
      <c r="E6" s="105"/>
      <c r="F6" s="105"/>
    </row>
    <row r="7" ht="14.25">
      <c r="A7" s="3"/>
    </row>
    <row r="8" spans="1:6" ht="14.25">
      <c r="A8" s="2"/>
      <c r="B8" s="27"/>
      <c r="C8" s="103" t="s">
        <v>29</v>
      </c>
      <c r="D8" s="104"/>
      <c r="E8" s="28" t="s">
        <v>30</v>
      </c>
      <c r="F8" s="29"/>
    </row>
    <row r="9" spans="1:6" ht="14.25">
      <c r="A9" s="34"/>
      <c r="B9" s="30" t="s">
        <v>31</v>
      </c>
      <c r="C9" s="35" t="s">
        <v>31</v>
      </c>
      <c r="D9" s="30"/>
      <c r="E9" s="30" t="s">
        <v>32</v>
      </c>
      <c r="F9" s="33" t="s">
        <v>33</v>
      </c>
    </row>
    <row r="10" spans="1:6" ht="14.25">
      <c r="A10" s="34"/>
      <c r="B10" s="36" t="s">
        <v>34</v>
      </c>
      <c r="C10" s="31" t="s">
        <v>35</v>
      </c>
      <c r="D10" s="36" t="s">
        <v>36</v>
      </c>
      <c r="E10" s="36" t="s">
        <v>37</v>
      </c>
      <c r="F10" s="32"/>
    </row>
    <row r="11" spans="1:6" ht="14.25">
      <c r="A11" s="2"/>
      <c r="B11" s="48" t="s">
        <v>7</v>
      </c>
      <c r="C11" s="48" t="s">
        <v>7</v>
      </c>
      <c r="D11" s="48" t="s">
        <v>7</v>
      </c>
      <c r="E11" s="48" t="s">
        <v>7</v>
      </c>
      <c r="F11" s="48" t="s">
        <v>7</v>
      </c>
    </row>
    <row r="12" spans="1:6" ht="14.25">
      <c r="A12" s="2"/>
      <c r="B12" s="37"/>
      <c r="C12" s="38"/>
      <c r="D12" s="37"/>
      <c r="E12" s="37"/>
      <c r="F12" s="39"/>
    </row>
    <row r="13" spans="1:6" ht="14.25">
      <c r="A13" s="92" t="s">
        <v>116</v>
      </c>
      <c r="B13" s="40">
        <v>40000</v>
      </c>
      <c r="C13" s="41">
        <v>3937</v>
      </c>
      <c r="D13" s="40">
        <v>-28227</v>
      </c>
      <c r="E13" s="40">
        <f>46933-2187</f>
        <v>44746</v>
      </c>
      <c r="F13" s="42">
        <f>SUM(B13:E13)</f>
        <v>60456</v>
      </c>
    </row>
    <row r="14" spans="1:6" ht="14.25">
      <c r="A14" s="23"/>
      <c r="B14" s="40"/>
      <c r="C14" s="41"/>
      <c r="D14" s="40"/>
      <c r="E14" s="40"/>
      <c r="F14" s="42"/>
    </row>
    <row r="15" spans="1:6" ht="14.25">
      <c r="A15" s="23" t="s">
        <v>85</v>
      </c>
      <c r="B15" s="40" t="s">
        <v>77</v>
      </c>
      <c r="C15" s="41" t="s">
        <v>77</v>
      </c>
      <c r="D15" s="40">
        <v>28227</v>
      </c>
      <c r="E15" s="40">
        <f>-28227</f>
        <v>-28227</v>
      </c>
      <c r="F15" s="42">
        <f>SUM(B15:E15)</f>
        <v>0</v>
      </c>
    </row>
    <row r="16" spans="1:6" ht="14.25">
      <c r="A16" s="23"/>
      <c r="B16" s="40"/>
      <c r="C16" s="41"/>
      <c r="D16" s="40"/>
      <c r="E16" s="40"/>
      <c r="F16" s="42"/>
    </row>
    <row r="17" spans="1:6" ht="14.25">
      <c r="A17" s="23" t="s">
        <v>76</v>
      </c>
      <c r="B17" s="40" t="s">
        <v>77</v>
      </c>
      <c r="C17" s="41" t="s">
        <v>77</v>
      </c>
      <c r="D17" s="40" t="s">
        <v>77</v>
      </c>
      <c r="E17" s="40">
        <v>2187</v>
      </c>
      <c r="F17" s="42">
        <f>SUM(B17:E17)</f>
        <v>2187</v>
      </c>
    </row>
    <row r="18" spans="1:6" ht="14.25">
      <c r="A18" s="23"/>
      <c r="B18" s="40"/>
      <c r="C18" s="41"/>
      <c r="D18" s="40"/>
      <c r="E18" s="40"/>
      <c r="F18" s="42"/>
    </row>
    <row r="19" spans="1:6" ht="14.25">
      <c r="A19" s="23"/>
      <c r="B19" s="43"/>
      <c r="C19" s="11"/>
      <c r="D19" s="43"/>
      <c r="E19" s="43"/>
      <c r="F19" s="13"/>
    </row>
    <row r="20" spans="1:6" ht="14.25">
      <c r="A20" s="23"/>
      <c r="B20" s="44"/>
      <c r="C20" s="45"/>
      <c r="D20" s="44"/>
      <c r="E20" s="44"/>
      <c r="F20" s="46"/>
    </row>
    <row r="21" spans="1:6" ht="15" thickBot="1">
      <c r="A21" s="90" t="s">
        <v>117</v>
      </c>
      <c r="B21" s="47">
        <f>SUM(B13:B19)</f>
        <v>40000</v>
      </c>
      <c r="C21" s="47">
        <f>SUM(C13:C19)</f>
        <v>3937</v>
      </c>
      <c r="D21" s="47">
        <f>SUM(D13:D19)</f>
        <v>0</v>
      </c>
      <c r="E21" s="47">
        <f>SUM(E13:E19)</f>
        <v>18706</v>
      </c>
      <c r="F21" s="47">
        <f>SUM(F13:F19)</f>
        <v>62643</v>
      </c>
    </row>
    <row r="22" spans="1:6" ht="15" thickTop="1">
      <c r="A22" s="90"/>
      <c r="B22" s="17"/>
      <c r="C22" s="17"/>
      <c r="D22" s="17"/>
      <c r="E22" s="17"/>
      <c r="F22" s="17"/>
    </row>
    <row r="23" spans="1:6" ht="14.25">
      <c r="A23" s="1"/>
      <c r="B23" s="2"/>
      <c r="C23" s="2"/>
      <c r="D23" s="2"/>
      <c r="E23" s="2"/>
      <c r="F23" s="2"/>
    </row>
    <row r="24" spans="1:6" ht="14.25">
      <c r="A24" s="1" t="s">
        <v>115</v>
      </c>
      <c r="C24" s="2"/>
      <c r="D24" s="2"/>
      <c r="E24" s="2"/>
      <c r="F24" s="2"/>
    </row>
    <row r="25" spans="1:6" ht="14.25">
      <c r="A25" s="1"/>
      <c r="C25" s="2"/>
      <c r="D25" s="2"/>
      <c r="E25" s="2"/>
      <c r="F25" s="2"/>
    </row>
    <row r="26" spans="1:6" ht="14.25">
      <c r="A26" s="2"/>
      <c r="B26" s="105" t="s">
        <v>103</v>
      </c>
      <c r="C26" s="105"/>
      <c r="D26" s="105"/>
      <c r="E26" s="105"/>
      <c r="F26" s="105"/>
    </row>
    <row r="27" ht="14.25">
      <c r="A27" s="3"/>
    </row>
    <row r="28" spans="1:6" ht="14.25">
      <c r="A28" s="2"/>
      <c r="B28" s="27"/>
      <c r="C28" s="103" t="s">
        <v>29</v>
      </c>
      <c r="D28" s="104"/>
      <c r="E28" s="28" t="s">
        <v>30</v>
      </c>
      <c r="F28" s="29"/>
    </row>
    <row r="29" spans="1:6" ht="14.25">
      <c r="A29" s="34"/>
      <c r="B29" s="30" t="s">
        <v>31</v>
      </c>
      <c r="C29" s="35" t="s">
        <v>31</v>
      </c>
      <c r="D29" s="30"/>
      <c r="E29" s="30" t="s">
        <v>32</v>
      </c>
      <c r="F29" s="33" t="s">
        <v>33</v>
      </c>
    </row>
    <row r="30" spans="1:6" ht="14.25">
      <c r="A30" s="34"/>
      <c r="B30" s="36" t="s">
        <v>34</v>
      </c>
      <c r="C30" s="31" t="s">
        <v>35</v>
      </c>
      <c r="D30" s="36" t="s">
        <v>36</v>
      </c>
      <c r="E30" s="36" t="s">
        <v>37</v>
      </c>
      <c r="F30" s="32"/>
    </row>
    <row r="31" spans="1:6" ht="14.25">
      <c r="A31" s="2"/>
      <c r="B31" s="48" t="s">
        <v>7</v>
      </c>
      <c r="C31" s="48" t="s">
        <v>7</v>
      </c>
      <c r="D31" s="48" t="s">
        <v>7</v>
      </c>
      <c r="E31" s="48" t="s">
        <v>7</v>
      </c>
      <c r="F31" s="48" t="s">
        <v>7</v>
      </c>
    </row>
    <row r="32" spans="1:6" ht="14.25">
      <c r="A32" s="2"/>
      <c r="B32" s="37"/>
      <c r="C32" s="38"/>
      <c r="D32" s="37"/>
      <c r="E32" s="37"/>
      <c r="F32" s="39"/>
    </row>
    <row r="33" spans="1:6" ht="14.25">
      <c r="A33" s="92" t="s">
        <v>107</v>
      </c>
      <c r="B33" s="40">
        <v>40000</v>
      </c>
      <c r="C33" s="41">
        <v>3937</v>
      </c>
      <c r="D33" s="40">
        <v>-28227</v>
      </c>
      <c r="E33" s="40">
        <v>41531</v>
      </c>
      <c r="F33" s="42">
        <f>SUM(B33:E33)</f>
        <v>57241</v>
      </c>
    </row>
    <row r="34" spans="1:6" ht="14.25">
      <c r="A34" s="23"/>
      <c r="B34" s="40"/>
      <c r="C34" s="41"/>
      <c r="D34" s="40"/>
      <c r="E34" s="40"/>
      <c r="F34" s="42"/>
    </row>
    <row r="35" spans="1:6" ht="14.25">
      <c r="A35" s="23" t="s">
        <v>85</v>
      </c>
      <c r="B35" s="40" t="s">
        <v>77</v>
      </c>
      <c r="C35" s="41" t="s">
        <v>77</v>
      </c>
      <c r="D35" s="40">
        <v>28227</v>
      </c>
      <c r="E35" s="40">
        <f>-28227</f>
        <v>-28227</v>
      </c>
      <c r="F35" s="42">
        <f>SUM(B35:E35)</f>
        <v>0</v>
      </c>
    </row>
    <row r="36" spans="1:6" ht="14.25">
      <c r="A36" s="23"/>
      <c r="B36" s="40"/>
      <c r="C36" s="41"/>
      <c r="D36" s="40"/>
      <c r="E36" s="40"/>
      <c r="F36" s="42"/>
    </row>
    <row r="37" spans="1:6" ht="14.25">
      <c r="A37" s="23" t="s">
        <v>76</v>
      </c>
      <c r="B37" s="40" t="s">
        <v>77</v>
      </c>
      <c r="C37" s="41" t="s">
        <v>77</v>
      </c>
      <c r="D37" s="40" t="s">
        <v>77</v>
      </c>
      <c r="E37" s="40">
        <v>1670</v>
      </c>
      <c r="F37" s="42">
        <f>SUM(B37:E37)</f>
        <v>1670</v>
      </c>
    </row>
    <row r="38" spans="1:6" ht="14.25">
      <c r="A38" s="23"/>
      <c r="B38" s="40"/>
      <c r="C38" s="41"/>
      <c r="D38" s="40"/>
      <c r="E38" s="40"/>
      <c r="F38" s="42"/>
    </row>
    <row r="39" spans="1:6" ht="14.25">
      <c r="A39" s="23"/>
      <c r="B39" s="43"/>
      <c r="C39" s="11"/>
      <c r="D39" s="43"/>
      <c r="E39" s="43"/>
      <c r="F39" s="13"/>
    </row>
    <row r="40" spans="1:6" ht="14.25">
      <c r="A40" s="23"/>
      <c r="B40" s="44"/>
      <c r="C40" s="45"/>
      <c r="D40" s="44"/>
      <c r="E40" s="44"/>
      <c r="F40" s="46"/>
    </row>
    <row r="41" spans="1:6" ht="15" thickBot="1">
      <c r="A41" s="90" t="s">
        <v>118</v>
      </c>
      <c r="B41" s="47">
        <f>SUM(B33:B39)</f>
        <v>40000</v>
      </c>
      <c r="C41" s="47">
        <f>SUM(C33:C39)</f>
        <v>3937</v>
      </c>
      <c r="D41" s="47">
        <f>SUM(D33:D39)</f>
        <v>0</v>
      </c>
      <c r="E41" s="47">
        <f>SUM(E33:E39)</f>
        <v>14974</v>
      </c>
      <c r="F41" s="47">
        <f>SUM(F33:F39)</f>
        <v>58911</v>
      </c>
    </row>
    <row r="42" spans="1:6" ht="15" thickTop="1">
      <c r="A42" s="23"/>
      <c r="B42" s="8"/>
      <c r="C42" s="8"/>
      <c r="D42" s="8"/>
      <c r="E42" s="8"/>
      <c r="F42" s="23"/>
    </row>
    <row r="43" spans="1:6" ht="14.25">
      <c r="A43" s="51"/>
      <c r="B43" s="68"/>
      <c r="C43" s="68"/>
      <c r="D43" s="68"/>
      <c r="E43" s="68"/>
      <c r="F43" s="51"/>
    </row>
    <row r="44" spans="1:6" ht="14.25">
      <c r="A44" s="88" t="s">
        <v>51</v>
      </c>
      <c r="B44" s="68"/>
      <c r="C44" s="68"/>
      <c r="D44" s="68"/>
      <c r="E44" s="68"/>
      <c r="F44" s="51"/>
    </row>
    <row r="45" spans="1:6" ht="14.25">
      <c r="A45" s="88"/>
      <c r="B45" s="68"/>
      <c r="C45" s="68"/>
      <c r="D45" s="68"/>
      <c r="E45" s="68"/>
      <c r="F45" s="51"/>
    </row>
    <row r="46" spans="1:6" ht="14.25">
      <c r="A46" s="87" t="s">
        <v>120</v>
      </c>
      <c r="B46" s="68"/>
      <c r="C46" s="68"/>
      <c r="D46" s="68"/>
      <c r="E46" s="68"/>
      <c r="F46" s="51"/>
    </row>
    <row r="47" spans="1:6" ht="14.25">
      <c r="A47" t="s">
        <v>112</v>
      </c>
      <c r="B47" s="68"/>
      <c r="C47" s="68"/>
      <c r="D47" s="68"/>
      <c r="E47" s="68"/>
      <c r="F47" s="51"/>
    </row>
    <row r="48" spans="1:6" ht="14.25">
      <c r="A48" s="2"/>
      <c r="B48" s="2"/>
      <c r="C48" s="2"/>
      <c r="D48" s="2"/>
      <c r="E48" s="2"/>
      <c r="F48" s="2"/>
    </row>
  </sheetData>
  <sheetProtection/>
  <mergeCells count="4">
    <mergeCell ref="C28:D28"/>
    <mergeCell ref="C8:D8"/>
    <mergeCell ref="B6:F6"/>
    <mergeCell ref="B26:F26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D2WB42S</cp:lastModifiedBy>
  <cp:lastPrinted>2012-06-27T09:37:39Z</cp:lastPrinted>
  <dcterms:created xsi:type="dcterms:W3CDTF">2002-11-22T07:09:29Z</dcterms:created>
  <dcterms:modified xsi:type="dcterms:W3CDTF">2012-09-28T03:31:25Z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