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'Consol_BS'!$A$1:$E$55</definedName>
    <definedName name="_xlnm.Print_Area" localSheetId="2">'Consol_CF'!$A$1:$E$67</definedName>
    <definedName name="_xlnm.Print_Area" localSheetId="3">'Consol_EQ'!$A$1:$G$27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<sst xmlns="http://schemas.openxmlformats.org/spreadsheetml/2006/main" count="177" uniqueCount="131">
  <si>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</si>
  <si>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</si>
  <si>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</si>
  <si>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</si>
  <si>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</si>
  <si>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</si>
  <si>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</si>
  <si>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</si>
  <si>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</si>
  <si>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</si>
  <si>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</si>
  <si>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</si>
  <si>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</si>
  <si>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</si>
  <si>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</si>
  <si>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</si>
  <si>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</si>
  <si>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</si>
  <si>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</si>
  <si>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</si>
  <si>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</si>
  <si>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</si>
  <si>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</si>
  <si>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</si>
  <si>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</si>
  <si>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</si>
  <si>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</si>
  <si>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</si>
  <si>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</si>
  <si>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</si>
  <si>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</si>
  <si>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</si>
  <si>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</si>
  <si>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</si>
  <si>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</si>
  <si>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</si>
  <si>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</si>
  <si>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</si>
  <si>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</si>
  <si>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</si>
  <si>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</si>
  <si>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</si>
  <si>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</si>
  <si>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</si>
  <si>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</si>
  <si>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</si>
  <si>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</si>
  <si>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</si>
  <si>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</si>
  <si>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</si>
  <si>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</si>
  <si>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</si>
  <si>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</si>
  <si>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</si>
  <si>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</si>
  <si>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</si>
  <si>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</si>
  <si>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</si>
  <si>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</si>
  <si>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</si>
  <si>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</si>
  <si>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</si>
  <si>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</si>
  <si>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</si>
  <si>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</si>
  <si>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</si>
  <si>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</si>
  <si>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</si>
  <si>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</si>
  <si>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</si>
  <si>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</si>
  <si>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</si>
  <si>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</si>
  <si>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</si>
  <si>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</si>
  <si>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</si>
  <si>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</si>
  <si>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</si>
  <si>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</si>
  <si>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</si>
  <si>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</si>
  <si>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</si>
  <si>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</si>
  <si>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</si>
  <si>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</si>
  <si>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</si>
  <si>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</si>
  <si>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</si>
  <si>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</si>
  <si>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</si>
  <si>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</si>
  <si>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</si>
  <si>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</si>
  <si>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</si>
  <si>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</si>
  <si>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</si>
  <si>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</si>
  <si>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</si>
  <si>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</si>
  <si>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</si>
  <si>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</si>
  <si>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</si>
  <si>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</si>
  <si>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</si>
  <si>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</si>
  <si>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</si>
  <si>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</si>
  <si>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</si>
  <si>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</si>
  <si>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</si>
  <si>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</si>
  <si>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</si>
  <si>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</si>
  <si>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</si>
  <si>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</si>
  <si>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>year ended 30 April 2008 and the accompanying notes attached to this interim financial report.</t>
  </si>
  <si>
    <t>The above should be read in conjunction with the audited financial statements of the Company for the financial</t>
  </si>
  <si>
    <t>Preceeding YTD</t>
  </si>
  <si>
    <t>Balance as at 1 May 2008</t>
  </si>
  <si>
    <t>Merger Deficit</t>
  </si>
  <si>
    <t>FOR THE PERIOD ENDED 31ST JANUARY 2009</t>
  </si>
  <si>
    <t>31ST JAN</t>
  </si>
  <si>
    <t>AS AT 31ST JANUARY 2009</t>
  </si>
  <si>
    <t>31st January 2009</t>
  </si>
  <si>
    <t>31st January 2008</t>
  </si>
  <si>
    <t>31st January</t>
  </si>
  <si>
    <t>Balance as at 31 January 2009</t>
  </si>
  <si>
    <t xml:space="preserve"> Dividend paid</t>
  </si>
  <si>
    <t>The comparative figures were based on the acquisition method of accounting as announced in the preceding year.</t>
  </si>
  <si>
    <t xml:space="preserve"> Directors</t>
  </si>
  <si>
    <t>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</si>
</sst>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23">
      <selection activeCell="A48" sqref="A48"/>
    </sheetView>
  </sheetViews>
  <sheetFormatPr defaultColWidth="9.140625" defaultRowHeight="14.25"/>
  <cols>
    <col min="1" max="1" width="35.7109375" style="0" customWidth="1"/>
    <col min="2" max="2" width="12.14062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97</v>
      </c>
    </row>
    <row r="2" spans="1:8" ht="14.25">
      <c r="A2" s="1" t="s">
        <v>94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120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2009</v>
      </c>
      <c r="C5" s="4"/>
      <c r="D5" s="66">
        <v>2008</v>
      </c>
      <c r="E5" s="66"/>
      <c r="F5" s="66">
        <v>2009</v>
      </c>
      <c r="G5" s="66"/>
      <c r="H5" s="66">
        <v>2008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99</v>
      </c>
      <c r="G6" s="67"/>
      <c r="H6" s="67" t="s">
        <v>101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100</v>
      </c>
      <c r="G7" s="67"/>
      <c r="H7" s="67" t="s">
        <v>100</v>
      </c>
    </row>
    <row r="8" spans="1:8" ht="14.25">
      <c r="A8" s="2"/>
      <c r="B8" s="5" t="s">
        <v>121</v>
      </c>
      <c r="C8" s="5"/>
      <c r="D8" s="67" t="str">
        <f>B8</f>
        <v>31ST JAN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12618</v>
      </c>
      <c r="C12" s="7"/>
      <c r="D12" s="83">
        <v>8947</v>
      </c>
      <c r="E12" s="69"/>
      <c r="F12" s="69">
        <v>47838</v>
      </c>
      <c r="G12" s="69"/>
      <c r="H12" s="83">
        <v>8947</v>
      </c>
    </row>
    <row r="13" spans="1:8" ht="14.25">
      <c r="A13" s="2"/>
      <c r="B13" s="69"/>
      <c r="C13" s="7"/>
      <c r="D13" s="83"/>
      <c r="E13" s="69"/>
      <c r="F13" s="69"/>
      <c r="G13" s="69"/>
      <c r="H13" s="69"/>
    </row>
    <row r="14" spans="1:8" ht="14.25">
      <c r="A14" s="2" t="s">
        <v>5</v>
      </c>
      <c r="B14" s="69">
        <v>-12371</v>
      </c>
      <c r="C14" s="7"/>
      <c r="D14" s="83">
        <v>-7714</v>
      </c>
      <c r="E14" s="69"/>
      <c r="F14" s="69">
        <v>-44356</v>
      </c>
      <c r="G14" s="69"/>
      <c r="H14" s="83">
        <v>-7714</v>
      </c>
    </row>
    <row r="15" spans="1:8" ht="14.25">
      <c r="A15" s="2"/>
      <c r="B15" s="69"/>
      <c r="C15" s="7"/>
      <c r="D15" s="83"/>
      <c r="E15" s="69"/>
      <c r="F15" s="69"/>
      <c r="G15" s="69"/>
      <c r="H15" s="69"/>
    </row>
    <row r="16" spans="1:8" ht="14.25">
      <c r="A16" s="2" t="s">
        <v>6</v>
      </c>
      <c r="B16" s="69">
        <v>167</v>
      </c>
      <c r="C16" s="7"/>
      <c r="D16" s="83">
        <v>8</v>
      </c>
      <c r="E16" s="69"/>
      <c r="F16" s="69">
        <v>508</v>
      </c>
      <c r="G16" s="69"/>
      <c r="H16" s="83">
        <v>8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98</v>
      </c>
      <c r="B19" s="7">
        <f>SUM(B12:B16)</f>
        <v>414</v>
      </c>
      <c r="C19" s="9"/>
      <c r="D19" s="69">
        <f>SUM(D12:D16)</f>
        <v>1241</v>
      </c>
      <c r="E19" s="71"/>
      <c r="F19" s="69">
        <f>SUM(F12:F16)</f>
        <v>3990</v>
      </c>
      <c r="G19" s="71"/>
      <c r="H19" s="69">
        <f>SUM(H12:H16)</f>
        <v>1241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-82</v>
      </c>
      <c r="C21" s="69"/>
      <c r="D21" s="83">
        <v>-67</v>
      </c>
      <c r="E21" s="69"/>
      <c r="F21" s="69">
        <v>-321</v>
      </c>
      <c r="G21" s="71"/>
      <c r="H21" s="83">
        <v>-67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3" t="s">
        <v>95</v>
      </c>
      <c r="C23" s="69"/>
      <c r="D23" s="83">
        <v>0</v>
      </c>
      <c r="E23" s="69"/>
      <c r="F23" s="83" t="s">
        <v>95</v>
      </c>
      <c r="G23" s="71"/>
      <c r="H23" s="83">
        <v>0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103</v>
      </c>
      <c r="B26" s="7">
        <f>SUM(B19:B23)</f>
        <v>332</v>
      </c>
      <c r="C26" s="9"/>
      <c r="D26" s="83">
        <f>SUM(D19:D25)</f>
        <v>1174</v>
      </c>
      <c r="E26" s="71"/>
      <c r="F26" s="69">
        <f>SUM(F19:F23)</f>
        <v>3669</v>
      </c>
      <c r="G26" s="71"/>
      <c r="H26" s="83">
        <f>SUM(H19:H25)</f>
        <v>1174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0</v>
      </c>
      <c r="C28" s="7"/>
      <c r="D28" s="83">
        <v>-175</v>
      </c>
      <c r="E28" s="69"/>
      <c r="F28" s="7">
        <v>-546</v>
      </c>
      <c r="G28" s="69"/>
      <c r="H28" s="83">
        <v>-175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102</v>
      </c>
      <c r="B31" s="7">
        <f>SUM(B26:B29)</f>
        <v>332</v>
      </c>
      <c r="C31" s="9"/>
      <c r="D31" s="83">
        <f>SUM(D26:D30)</f>
        <v>999</v>
      </c>
      <c r="E31" s="71"/>
      <c r="F31" s="69">
        <f>SUM(F26:F28)</f>
        <v>3123</v>
      </c>
      <c r="G31" s="71"/>
      <c r="H31" s="69">
        <f>SUM(H26:H30)</f>
        <v>999</v>
      </c>
    </row>
    <row r="32" spans="1:8" ht="14.25">
      <c r="A32" s="2"/>
      <c r="B32" s="7"/>
      <c r="C32" s="9"/>
      <c r="D32" s="83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3">
        <v>0</v>
      </c>
      <c r="E33" s="69"/>
      <c r="F33" s="69">
        <v>0</v>
      </c>
      <c r="G33" s="69"/>
      <c r="H33" s="83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3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104</v>
      </c>
      <c r="B38" s="10">
        <f>SUM(B31:B36)</f>
        <v>332</v>
      </c>
      <c r="C38" s="9"/>
      <c r="D38" s="10">
        <f>SUM(D31:D36)</f>
        <v>999</v>
      </c>
      <c r="E38" s="71"/>
      <c r="F38" s="73">
        <f>SUM(F31:F36)</f>
        <v>3123</v>
      </c>
      <c r="G38" s="71"/>
      <c r="H38" s="10">
        <f>SUM(H31:H36)</f>
        <v>999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105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0.415</v>
      </c>
      <c r="C42" s="89"/>
      <c r="D42" s="94">
        <v>9.24</v>
      </c>
      <c r="E42" s="74"/>
      <c r="F42" s="74">
        <f>+(F38/80000)*100</f>
        <v>3.9037500000000005</v>
      </c>
      <c r="G42" s="74"/>
      <c r="H42" s="95">
        <v>9.24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0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3" t="s">
        <v>96</v>
      </c>
      <c r="B45" s="63"/>
      <c r="C45" s="63"/>
    </row>
    <row r="46" spans="1:3" ht="14.25">
      <c r="A46" s="92" t="s">
        <v>116</v>
      </c>
      <c r="B46" s="63"/>
      <c r="C46" s="63"/>
    </row>
    <row r="47" spans="1:3" ht="14.25">
      <c r="A47" s="91" t="s">
        <v>115</v>
      </c>
      <c r="B47" s="63"/>
      <c r="C47" s="63"/>
    </row>
    <row r="48" spans="1:3" ht="14.25">
      <c r="A48" s="91" t="s">
        <v>128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2">
      <selection activeCell="D47" sqref="D47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97</v>
      </c>
    </row>
    <row r="2" spans="1:4" ht="14.25">
      <c r="A2" s="1" t="s">
        <v>107</v>
      </c>
      <c r="B2" s="6"/>
      <c r="C2" s="6"/>
      <c r="D2" s="76"/>
    </row>
    <row r="3" spans="1:4" ht="14.25">
      <c r="A3" s="1" t="s">
        <v>122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123</v>
      </c>
      <c r="C5" s="5"/>
      <c r="D5" s="67" t="s">
        <v>124</v>
      </c>
    </row>
    <row r="6" spans="1:4" ht="14.25">
      <c r="A6" s="2"/>
      <c r="B6" s="15" t="s">
        <v>44</v>
      </c>
      <c r="C6" s="5"/>
      <c r="D6" s="78" t="s">
        <v>44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23943</v>
      </c>
      <c r="C9" s="17"/>
      <c r="D9" s="83">
        <v>21057</v>
      </c>
    </row>
    <row r="10" spans="1:4" ht="14.25">
      <c r="A10" s="2" t="s">
        <v>60</v>
      </c>
      <c r="B10" s="17">
        <f>530</f>
        <v>530</v>
      </c>
      <c r="C10" s="17"/>
      <c r="D10" s="83">
        <v>530</v>
      </c>
    </row>
    <row r="11" spans="1:5" ht="14.25">
      <c r="A11" s="2" t="s">
        <v>61</v>
      </c>
      <c r="B11" s="13">
        <v>184</v>
      </c>
      <c r="C11" s="18"/>
      <c r="D11" s="75">
        <v>185</v>
      </c>
      <c r="E11" s="82"/>
    </row>
    <row r="12" spans="1:4" ht="14.25">
      <c r="A12" s="2"/>
      <c r="B12" s="17">
        <f>SUM(B9:B11)</f>
        <v>24657</v>
      </c>
      <c r="C12" s="17"/>
      <c r="D12" s="17">
        <f>SUM(D9:D11)</f>
        <v>21772</v>
      </c>
    </row>
    <row r="13" spans="1:4" ht="14.25">
      <c r="A13" s="1" t="s">
        <v>53</v>
      </c>
      <c r="B13" s="17"/>
      <c r="C13" s="17"/>
      <c r="D13" s="83"/>
    </row>
    <row r="14" spans="1:4" ht="14.25">
      <c r="A14" s="2" t="s">
        <v>14</v>
      </c>
      <c r="B14" s="17">
        <v>9718</v>
      </c>
      <c r="C14" s="17"/>
      <c r="D14" s="83">
        <v>10421</v>
      </c>
    </row>
    <row r="15" spans="1:4" ht="14.25">
      <c r="A15" s="2" t="s">
        <v>87</v>
      </c>
      <c r="B15" s="17">
        <v>15646</v>
      </c>
      <c r="C15" s="17"/>
      <c r="D15" s="83">
        <v>17033</v>
      </c>
    </row>
    <row r="16" spans="1:4" ht="14.25">
      <c r="A16" s="2" t="s">
        <v>88</v>
      </c>
      <c r="B16" s="17">
        <v>12859</v>
      </c>
      <c r="C16" s="17"/>
      <c r="D16" s="83">
        <v>1752</v>
      </c>
    </row>
    <row r="17" spans="1:4" ht="14.25">
      <c r="A17" s="2" t="s">
        <v>63</v>
      </c>
      <c r="B17" s="17">
        <v>535</v>
      </c>
      <c r="C17" s="17"/>
      <c r="D17" s="83">
        <v>71</v>
      </c>
    </row>
    <row r="18" spans="1:4" ht="14.25">
      <c r="A18" s="2" t="s">
        <v>62</v>
      </c>
      <c r="B18" s="17">
        <v>98</v>
      </c>
      <c r="C18" s="17"/>
      <c r="D18" s="83">
        <v>3668</v>
      </c>
    </row>
    <row r="19" spans="1:4" ht="14.25">
      <c r="A19" s="2" t="s">
        <v>31</v>
      </c>
      <c r="B19" s="17">
        <v>4055</v>
      </c>
      <c r="C19" s="17"/>
      <c r="D19" s="75">
        <v>2317</v>
      </c>
    </row>
    <row r="20" spans="1:4" ht="14.25">
      <c r="A20" s="2"/>
      <c r="B20" s="19">
        <f>SUM(B14:B19)</f>
        <v>42911</v>
      </c>
      <c r="C20" s="17"/>
      <c r="D20" s="19">
        <f>SUM(D14:D19)</f>
        <v>35262</v>
      </c>
    </row>
    <row r="21" spans="1:4" ht="14.25">
      <c r="A21" s="1" t="s">
        <v>56</v>
      </c>
      <c r="B21" s="17"/>
      <c r="C21" s="17"/>
      <c r="D21" s="83"/>
    </row>
    <row r="22" spans="1:4" ht="14.25">
      <c r="A22" s="2" t="s">
        <v>86</v>
      </c>
      <c r="B22" s="17">
        <v>798</v>
      </c>
      <c r="C22" s="17"/>
      <c r="D22" s="83">
        <v>5035</v>
      </c>
    </row>
    <row r="23" spans="1:4" ht="14.25">
      <c r="A23" s="2" t="s">
        <v>93</v>
      </c>
      <c r="B23" s="17">
        <v>1233</v>
      </c>
      <c r="C23" s="17"/>
      <c r="D23" s="83">
        <v>1515</v>
      </c>
    </row>
    <row r="24" spans="1:4" ht="14.25">
      <c r="A24" s="2" t="s">
        <v>18</v>
      </c>
      <c r="B24" s="17">
        <v>1838</v>
      </c>
      <c r="C24" s="17"/>
      <c r="D24" s="83">
        <v>2605</v>
      </c>
    </row>
    <row r="25" spans="1:4" ht="14.25">
      <c r="A25" s="2" t="s">
        <v>64</v>
      </c>
      <c r="B25" s="17">
        <v>43</v>
      </c>
      <c r="C25" s="17"/>
      <c r="D25" s="83">
        <v>44</v>
      </c>
    </row>
    <row r="26" spans="1:4" ht="14.25">
      <c r="A26" s="2" t="s">
        <v>111</v>
      </c>
      <c r="B26" s="17">
        <f>11274+1437+1265+54</f>
        <v>14030</v>
      </c>
      <c r="C26" s="17"/>
      <c r="D26" s="75">
        <v>672</v>
      </c>
    </row>
    <row r="27" spans="1:4" ht="14.25">
      <c r="A27" s="2"/>
      <c r="B27" s="19">
        <f>SUM(B22:B26)</f>
        <v>17942</v>
      </c>
      <c r="C27" s="17"/>
      <c r="D27" s="19">
        <f>SUM(D22:D26)</f>
        <v>9871</v>
      </c>
    </row>
    <row r="28" spans="1:4" ht="14.25">
      <c r="A28" s="2"/>
      <c r="B28" s="17"/>
      <c r="C28" s="17"/>
      <c r="D28" s="83"/>
    </row>
    <row r="29" spans="1:4" ht="14.25">
      <c r="A29" s="1" t="s">
        <v>54</v>
      </c>
      <c r="B29" s="17">
        <f>B20-B27</f>
        <v>24969</v>
      </c>
      <c r="C29" s="17"/>
      <c r="D29" s="17">
        <f>D20-D27</f>
        <v>25391</v>
      </c>
    </row>
    <row r="30" spans="1:4" ht="14.25">
      <c r="A30" s="2"/>
      <c r="B30" s="17"/>
      <c r="C30" s="17"/>
      <c r="D30" s="83"/>
    </row>
    <row r="31" spans="1:4" ht="15" thickBot="1">
      <c r="A31" s="1" t="s">
        <v>15</v>
      </c>
      <c r="B31" s="20">
        <f>B12+B29</f>
        <v>49626</v>
      </c>
      <c r="C31" s="21"/>
      <c r="D31" s="20">
        <f>D12+D29</f>
        <v>47163</v>
      </c>
    </row>
    <row r="32" spans="1:4" ht="15" thickTop="1">
      <c r="A32" s="1" t="s">
        <v>51</v>
      </c>
      <c r="B32" s="17"/>
      <c r="C32" s="17"/>
      <c r="D32" s="83"/>
    </row>
    <row r="33" spans="1:4" ht="14.25">
      <c r="A33" s="2" t="s">
        <v>16</v>
      </c>
      <c r="B33" s="17">
        <v>40000</v>
      </c>
      <c r="C33" s="17"/>
      <c r="D33" s="83">
        <v>34000</v>
      </c>
    </row>
    <row r="34" spans="1:4" ht="14.25">
      <c r="A34" s="2" t="s">
        <v>17</v>
      </c>
      <c r="B34" s="17">
        <v>3937</v>
      </c>
      <c r="C34" s="17"/>
      <c r="D34" s="83" t="s">
        <v>130</v>
      </c>
    </row>
    <row r="35" spans="1:4" ht="14.25">
      <c r="A35" s="2" t="s">
        <v>89</v>
      </c>
      <c r="B35" s="17">
        <v>0</v>
      </c>
      <c r="C35" s="17"/>
      <c r="D35" s="83">
        <v>4730</v>
      </c>
    </row>
    <row r="36" spans="1:4" ht="14.25">
      <c r="A36" s="2" t="s">
        <v>45</v>
      </c>
      <c r="B36" s="17">
        <f>3177-54</f>
        <v>3123</v>
      </c>
      <c r="C36" s="18"/>
      <c r="D36" s="75">
        <v>999</v>
      </c>
    </row>
    <row r="37" spans="1:4" ht="14.25">
      <c r="A37" s="1" t="s">
        <v>106</v>
      </c>
      <c r="B37" s="22">
        <f>SUM(B33:B36)</f>
        <v>47060</v>
      </c>
      <c r="C37" s="23"/>
      <c r="D37" s="22">
        <f>SUM(D33:D36)</f>
        <v>39729</v>
      </c>
    </row>
    <row r="38" spans="1:4" ht="14.25">
      <c r="A38" s="1"/>
      <c r="B38" s="23"/>
      <c r="C38" s="23"/>
      <c r="D38" s="84"/>
    </row>
    <row r="39" spans="1:4" ht="14.25">
      <c r="A39" s="1" t="s">
        <v>57</v>
      </c>
      <c r="B39" s="17"/>
      <c r="C39" s="17"/>
      <c r="D39" s="83"/>
    </row>
    <row r="40" spans="1:4" ht="14.25">
      <c r="A40" s="2" t="s">
        <v>64</v>
      </c>
      <c r="B40" s="17">
        <v>176</v>
      </c>
      <c r="C40" s="17"/>
      <c r="D40" s="83">
        <v>198</v>
      </c>
    </row>
    <row r="41" spans="1:4" ht="14.25">
      <c r="A41" s="2" t="s">
        <v>18</v>
      </c>
      <c r="B41" s="17">
        <v>515</v>
      </c>
      <c r="C41" s="17"/>
      <c r="D41" s="83">
        <v>4238</v>
      </c>
    </row>
    <row r="42" spans="1:4" ht="14.25">
      <c r="A42" s="2" t="s">
        <v>19</v>
      </c>
      <c r="B42" s="17">
        <v>1799</v>
      </c>
      <c r="C42" s="17"/>
      <c r="D42" s="83">
        <v>1689</v>
      </c>
    </row>
    <row r="43" spans="1:4" ht="14.25">
      <c r="A43" s="2" t="s">
        <v>65</v>
      </c>
      <c r="B43" s="17">
        <v>76</v>
      </c>
      <c r="C43" s="17"/>
      <c r="D43" s="75">
        <v>1309</v>
      </c>
    </row>
    <row r="44" spans="1:4" ht="15" thickBot="1">
      <c r="A44" s="2"/>
      <c r="B44" s="24">
        <f>SUM(B40:B43)</f>
        <v>2566</v>
      </c>
      <c r="C44" s="21"/>
      <c r="D44" s="24">
        <f>SUM(D40:D43)</f>
        <v>7434</v>
      </c>
    </row>
    <row r="45" spans="1:4" ht="15" thickTop="1">
      <c r="A45" s="1" t="s">
        <v>92</v>
      </c>
      <c r="B45" s="23">
        <f>+B37+B44</f>
        <v>49626</v>
      </c>
      <c r="C45" s="21"/>
      <c r="D45" s="23">
        <f>+D37+D44</f>
        <v>47163</v>
      </c>
    </row>
    <row r="46" spans="1:4" ht="14.25">
      <c r="A46" s="2"/>
      <c r="B46" s="6"/>
      <c r="C46" s="6"/>
      <c r="D46" s="85"/>
    </row>
    <row r="47" spans="1:4" ht="14.25">
      <c r="A47" s="52" t="s">
        <v>55</v>
      </c>
      <c r="B47" s="53">
        <f>(B37/(B33*2))*100</f>
        <v>58.825</v>
      </c>
      <c r="C47" s="62"/>
      <c r="D47" s="53">
        <f>(D37/(D33*2))*100</f>
        <v>58.425000000000004</v>
      </c>
    </row>
    <row r="48" spans="1:4" ht="14.25">
      <c r="A48" s="61"/>
      <c r="B48" s="62"/>
      <c r="C48" s="62"/>
      <c r="D48" s="86"/>
    </row>
    <row r="49" spans="1:5" ht="14.25">
      <c r="A49" s="91"/>
      <c r="B49" s="53"/>
      <c r="C49" s="6"/>
      <c r="D49" s="87"/>
      <c r="E49" s="91"/>
    </row>
    <row r="50" spans="1:5" ht="14.25">
      <c r="A50" s="52" t="s">
        <v>58</v>
      </c>
      <c r="B50" s="53"/>
      <c r="C50" s="6"/>
      <c r="D50" s="87"/>
      <c r="E50" s="91"/>
    </row>
    <row r="51" spans="1:5" ht="14.25">
      <c r="A51" s="52"/>
      <c r="B51" s="53"/>
      <c r="C51" s="6"/>
      <c r="D51" s="87"/>
      <c r="E51" s="91"/>
    </row>
    <row r="52" spans="1:5" ht="14.25">
      <c r="A52" s="92" t="s">
        <v>116</v>
      </c>
      <c r="B52" s="6"/>
      <c r="C52" s="6"/>
      <c r="D52" s="76"/>
      <c r="E52" s="91"/>
    </row>
    <row r="53" spans="1:5" ht="14.25">
      <c r="A53" s="91" t="s">
        <v>115</v>
      </c>
      <c r="B53" s="6"/>
      <c r="C53" s="6"/>
      <c r="D53" s="76"/>
      <c r="E53" s="91"/>
    </row>
    <row r="54" spans="1:5" ht="14.25">
      <c r="A54" s="91" t="s">
        <v>128</v>
      </c>
      <c r="B54" s="6"/>
      <c r="C54" s="6"/>
      <c r="D54" s="76"/>
      <c r="E54" s="91"/>
    </row>
    <row r="56" spans="2:4" ht="14.25">
      <c r="B56" s="56"/>
      <c r="C56" s="56"/>
      <c r="D56" s="8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33">
      <selection activeCell="D70" sqref="D70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97</v>
      </c>
    </row>
    <row r="2" spans="1:4" ht="14.25">
      <c r="A2" s="1" t="s">
        <v>108</v>
      </c>
      <c r="B2" s="6"/>
      <c r="C2" s="6"/>
      <c r="D2" s="76"/>
    </row>
    <row r="3" spans="1:4" ht="14.25">
      <c r="A3" s="1" t="str">
        <f>Consol_PL!A3</f>
        <v>FOR THE PERIOD ENDED 31ST JANUARY 2009</v>
      </c>
      <c r="B3" s="6"/>
      <c r="C3" s="6"/>
      <c r="D3" s="76"/>
    </row>
    <row r="4" spans="1:4" ht="14.25">
      <c r="A4" s="2"/>
      <c r="B4" s="25">
        <v>2009</v>
      </c>
      <c r="C4" s="25"/>
      <c r="D4" s="77">
        <v>2008</v>
      </c>
    </row>
    <row r="5" spans="1:4" ht="14.25">
      <c r="A5" s="2"/>
      <c r="B5" s="5" t="s">
        <v>42</v>
      </c>
      <c r="C5" s="5"/>
      <c r="D5" s="5" t="s">
        <v>117</v>
      </c>
    </row>
    <row r="6" spans="1:4" ht="14.25">
      <c r="A6" s="2"/>
      <c r="B6" s="15" t="s">
        <v>125</v>
      </c>
      <c r="C6" s="5"/>
      <c r="D6" s="15" t="s">
        <v>125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109</v>
      </c>
      <c r="B10" s="17">
        <v>3669</v>
      </c>
      <c r="C10" s="16"/>
      <c r="D10" s="17">
        <v>1174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1" t="s">
        <v>66</v>
      </c>
      <c r="B13" s="18">
        <v>0</v>
      </c>
      <c r="C13" s="18"/>
      <c r="D13" s="17">
        <v>41</v>
      </c>
    </row>
    <row r="14" spans="1:4" ht="14.25">
      <c r="A14" s="91" t="s">
        <v>67</v>
      </c>
      <c r="B14" s="18">
        <v>26</v>
      </c>
      <c r="C14" s="18"/>
      <c r="D14" s="17">
        <v>21</v>
      </c>
    </row>
    <row r="15" spans="1:4" ht="14.25">
      <c r="A15" s="91" t="s">
        <v>113</v>
      </c>
      <c r="B15" s="18">
        <v>2</v>
      </c>
      <c r="C15" s="18"/>
      <c r="D15" s="17">
        <v>0</v>
      </c>
    </row>
    <row r="16" spans="1:4" ht="14.25">
      <c r="A16" s="91" t="s">
        <v>114</v>
      </c>
      <c r="B16" s="18">
        <v>0</v>
      </c>
      <c r="C16" s="18"/>
      <c r="D16" s="17">
        <v>0</v>
      </c>
    </row>
    <row r="17" spans="1:4" ht="14.25">
      <c r="A17" s="91" t="s">
        <v>68</v>
      </c>
      <c r="B17" s="58">
        <v>2208</v>
      </c>
      <c r="C17" s="57"/>
      <c r="D17" s="17">
        <v>1843</v>
      </c>
    </row>
    <row r="18" spans="1:4" ht="14.25">
      <c r="A18" s="91" t="s">
        <v>69</v>
      </c>
      <c r="B18" s="58">
        <v>321</v>
      </c>
      <c r="C18" s="57"/>
      <c r="D18" s="17">
        <v>441</v>
      </c>
    </row>
    <row r="19" spans="1:4" ht="14.25">
      <c r="A19" s="91" t="s">
        <v>70</v>
      </c>
      <c r="B19" s="58">
        <v>0</v>
      </c>
      <c r="C19" s="57"/>
      <c r="D19" s="17">
        <v>-22</v>
      </c>
    </row>
    <row r="20" spans="1:4" ht="14.25">
      <c r="A20" s="91" t="s">
        <v>71</v>
      </c>
      <c r="B20" s="58">
        <v>0</v>
      </c>
      <c r="C20" s="57"/>
      <c r="D20" s="17">
        <v>-96</v>
      </c>
    </row>
    <row r="21" spans="1:4" ht="14.25">
      <c r="A21" s="91" t="s">
        <v>72</v>
      </c>
      <c r="B21" s="18">
        <v>-42</v>
      </c>
      <c r="C21" s="18"/>
      <c r="D21" s="17">
        <v>-3</v>
      </c>
    </row>
    <row r="22" spans="1:4" ht="14.25">
      <c r="A22" s="91" t="s">
        <v>112</v>
      </c>
      <c r="B22" s="18">
        <v>0</v>
      </c>
      <c r="C22" s="18"/>
      <c r="D22" s="17">
        <v>0</v>
      </c>
    </row>
    <row r="23" spans="1:4" ht="14.25">
      <c r="A23" s="91" t="s">
        <v>73</v>
      </c>
      <c r="B23" s="18">
        <v>0</v>
      </c>
      <c r="C23" s="18"/>
      <c r="D23" s="18">
        <v>9</v>
      </c>
    </row>
    <row r="24" spans="1:4" ht="14.25">
      <c r="A24" s="26"/>
      <c r="B24" s="55">
        <f>SUM(B10:B23)</f>
        <v>6184</v>
      </c>
      <c r="C24" s="18"/>
      <c r="D24" s="55">
        <f>SUM(D10:D23)</f>
        <v>3408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2188</v>
      </c>
      <c r="C27" s="18"/>
      <c r="D27" s="17">
        <v>-192</v>
      </c>
    </row>
    <row r="28" spans="1:4" ht="14.25">
      <c r="A28" s="26" t="s">
        <v>75</v>
      </c>
      <c r="B28" s="18">
        <v>-2337</v>
      </c>
      <c r="C28" s="18"/>
      <c r="D28" s="17">
        <v>-4959</v>
      </c>
    </row>
    <row r="29" spans="1:4" ht="14.25">
      <c r="A29" s="26" t="s">
        <v>76</v>
      </c>
      <c r="B29" s="18">
        <v>-2837</v>
      </c>
      <c r="C29" s="18"/>
      <c r="D29" s="17">
        <v>964</v>
      </c>
    </row>
    <row r="30" spans="1:4" ht="14.25">
      <c r="A30" s="26" t="s">
        <v>129</v>
      </c>
      <c r="B30" s="18">
        <v>0</v>
      </c>
      <c r="C30" s="18"/>
      <c r="D30" s="17">
        <v>65</v>
      </c>
    </row>
    <row r="31" spans="1:4" ht="14.25">
      <c r="A31" s="26" t="s">
        <v>77</v>
      </c>
      <c r="B31" s="13">
        <v>0</v>
      </c>
      <c r="C31" s="18"/>
      <c r="D31" s="13">
        <v>269</v>
      </c>
    </row>
    <row r="32" spans="1:4" ht="14.25">
      <c r="A32" s="26" t="s">
        <v>22</v>
      </c>
      <c r="B32" s="18">
        <f>SUM(B24:B31)</f>
        <v>3198</v>
      </c>
      <c r="C32" s="18"/>
      <c r="D32" s="18">
        <f>SUM(D24:D31)</f>
        <v>-445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42</v>
      </c>
      <c r="C34" s="18"/>
      <c r="D34" s="17">
        <v>3</v>
      </c>
    </row>
    <row r="35" spans="1:4" ht="14.25">
      <c r="A35" s="26" t="s">
        <v>79</v>
      </c>
      <c r="B35" s="18">
        <v>0</v>
      </c>
      <c r="C35" s="18"/>
      <c r="D35" s="17">
        <v>-441</v>
      </c>
    </row>
    <row r="36" spans="1:4" ht="14.25">
      <c r="A36" s="26" t="s">
        <v>80</v>
      </c>
      <c r="B36" s="18">
        <v>-329</v>
      </c>
      <c r="C36" s="18"/>
      <c r="D36" s="18">
        <v>-996</v>
      </c>
    </row>
    <row r="37" spans="1:4" ht="14.25">
      <c r="A37" s="26" t="s">
        <v>23</v>
      </c>
      <c r="B37" s="19">
        <f>SUM(B32:B36)</f>
        <v>2911</v>
      </c>
      <c r="C37" s="18"/>
      <c r="D37" s="19">
        <f>SUM(D32:D36)</f>
        <v>-1879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-2857</v>
      </c>
      <c r="C41" s="18"/>
      <c r="D41" s="18">
        <v>5284</v>
      </c>
    </row>
    <row r="42" spans="1:4" ht="14.25">
      <c r="A42" s="26" t="s">
        <v>25</v>
      </c>
      <c r="B42" s="19">
        <f>SUM(B41:B41)</f>
        <v>-2857</v>
      </c>
      <c r="C42" s="18"/>
      <c r="D42" s="19">
        <f>SUM(D41:D41)</f>
        <v>5284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1" t="s">
        <v>82</v>
      </c>
      <c r="B46" s="18">
        <v>0</v>
      </c>
      <c r="C46" s="18"/>
      <c r="D46" s="17">
        <v>0</v>
      </c>
    </row>
    <row r="47" spans="1:4" ht="14.25">
      <c r="A47" s="54" t="s">
        <v>90</v>
      </c>
      <c r="B47" s="18">
        <v>0</v>
      </c>
      <c r="C47" s="18"/>
      <c r="D47" s="17">
        <v>3665</v>
      </c>
    </row>
    <row r="48" spans="1:4" ht="14.25">
      <c r="A48" s="91" t="s">
        <v>83</v>
      </c>
      <c r="B48" s="18">
        <v>0</v>
      </c>
      <c r="C48" s="18"/>
      <c r="D48" s="17">
        <v>-1567</v>
      </c>
    </row>
    <row r="49" spans="1:4" ht="14.25">
      <c r="A49" s="91" t="s">
        <v>127</v>
      </c>
      <c r="B49" s="18">
        <v>-2000</v>
      </c>
      <c r="C49" s="18"/>
      <c r="D49" s="17">
        <v>0</v>
      </c>
    </row>
    <row r="50" spans="1:4" ht="14.25">
      <c r="A50" s="26" t="s">
        <v>84</v>
      </c>
      <c r="B50" s="18">
        <v>-429</v>
      </c>
      <c r="C50" s="18"/>
      <c r="D50" s="18">
        <v>-647</v>
      </c>
    </row>
    <row r="51" spans="1:4" ht="14.25">
      <c r="A51" s="26" t="s">
        <v>27</v>
      </c>
      <c r="B51" s="19">
        <f>SUM(B46:B50)</f>
        <v>-2429</v>
      </c>
      <c r="C51" s="18"/>
      <c r="D51" s="19">
        <f>SUM(D46:D50)</f>
        <v>1451</v>
      </c>
    </row>
    <row r="52" spans="1:4" ht="14.25">
      <c r="A52" s="26"/>
      <c r="B52" s="18"/>
      <c r="C52" s="18"/>
      <c r="D52" s="80"/>
    </row>
    <row r="53" spans="1:4" ht="14.25">
      <c r="A53" s="26" t="s">
        <v>28</v>
      </c>
      <c r="B53" s="18">
        <f>+B37+B42+B51</f>
        <v>-2375</v>
      </c>
      <c r="C53" s="18"/>
      <c r="D53" s="18">
        <f>+D37+D42+D51</f>
        <v>4856</v>
      </c>
    </row>
    <row r="54" spans="1:4" ht="14.25">
      <c r="A54" s="26"/>
      <c r="B54" s="18"/>
      <c r="C54" s="18"/>
      <c r="D54" s="18"/>
    </row>
    <row r="55" spans="1:4" ht="14.25">
      <c r="A55" s="26" t="s">
        <v>32</v>
      </c>
      <c r="B55" s="18">
        <v>6528</v>
      </c>
      <c r="C55" s="18"/>
      <c r="D55" s="17">
        <v>1129</v>
      </c>
    </row>
    <row r="56" spans="1:4" ht="14.25">
      <c r="A56" s="26"/>
      <c r="B56" s="18"/>
      <c r="C56" s="18"/>
      <c r="D56" s="18"/>
    </row>
    <row r="57" spans="1:4" ht="15" thickBot="1">
      <c r="A57" s="26" t="s">
        <v>29</v>
      </c>
      <c r="B57" s="28">
        <f>SUM(B53:B55)</f>
        <v>4153</v>
      </c>
      <c r="C57" s="18"/>
      <c r="D57" s="28">
        <f>SUM(D53:D55)</f>
        <v>5985</v>
      </c>
    </row>
    <row r="58" spans="1:4" ht="15" thickTop="1">
      <c r="A58" s="26"/>
      <c r="B58" s="18"/>
      <c r="C58" s="18"/>
      <c r="D58" s="80"/>
    </row>
    <row r="59" spans="1:4" ht="14.25">
      <c r="A59" s="26" t="s">
        <v>30</v>
      </c>
      <c r="B59" s="18"/>
      <c r="C59" s="18"/>
      <c r="D59" s="80"/>
    </row>
    <row r="60" spans="1:4" ht="14.25">
      <c r="A60" s="26" t="s">
        <v>31</v>
      </c>
      <c r="B60" s="18">
        <v>4055</v>
      </c>
      <c r="C60" s="18"/>
      <c r="D60" s="17">
        <v>2317</v>
      </c>
    </row>
    <row r="61" spans="1:4" ht="14.25">
      <c r="A61" s="26" t="s">
        <v>85</v>
      </c>
      <c r="B61" s="18">
        <v>98</v>
      </c>
      <c r="C61" s="18"/>
      <c r="D61" s="18">
        <v>3668</v>
      </c>
    </row>
    <row r="62" spans="1:4" ht="15" thickBot="1">
      <c r="A62" s="26"/>
      <c r="B62" s="28">
        <f>SUM(B60:B61)</f>
        <v>4153</v>
      </c>
      <c r="C62" s="18"/>
      <c r="D62" s="28">
        <f>SUM(D60:D61)</f>
        <v>5985</v>
      </c>
    </row>
    <row r="63" spans="1:4" ht="15" thickTop="1">
      <c r="A63" s="27" t="s">
        <v>58</v>
      </c>
      <c r="B63" s="29"/>
      <c r="C63" s="29"/>
      <c r="D63" s="81"/>
    </row>
    <row r="64" spans="1:4" ht="14.25">
      <c r="A64" s="27"/>
      <c r="B64" s="29"/>
      <c r="C64" s="29"/>
      <c r="D64" s="81"/>
    </row>
    <row r="65" spans="1:4" ht="14.25">
      <c r="A65" s="92" t="s">
        <v>116</v>
      </c>
      <c r="B65" s="6"/>
      <c r="C65" s="6"/>
      <c r="D65" s="76"/>
    </row>
    <row r="66" spans="1:4" ht="14.25">
      <c r="A66" s="91" t="s">
        <v>115</v>
      </c>
      <c r="B66" s="6"/>
      <c r="C66" s="6"/>
      <c r="D66" s="76"/>
    </row>
    <row r="67" spans="1:4" ht="14.25">
      <c r="A67" s="91" t="s">
        <v>128</v>
      </c>
      <c r="B67" s="6"/>
      <c r="C67" s="6"/>
      <c r="D67" s="76"/>
    </row>
    <row r="68" ht="14.25">
      <c r="B68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2">
      <selection activeCell="F15" sqref="F15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97</v>
      </c>
    </row>
    <row r="2" spans="1:6" ht="14.25">
      <c r="A2" s="1" t="s">
        <v>110</v>
      </c>
      <c r="B2" s="2"/>
      <c r="C2" s="2"/>
      <c r="D2" s="2"/>
      <c r="E2" s="2"/>
      <c r="F2" s="2"/>
    </row>
    <row r="3" spans="1:6" ht="14.25">
      <c r="A3" s="1" t="str">
        <f>Consol_PL!A3</f>
        <v>FOR THE PERIOD ENDED 31ST JANUARY 2009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96" t="s">
        <v>33</v>
      </c>
      <c r="D6" s="97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118</v>
      </c>
      <c r="B11" s="43">
        <v>40000</v>
      </c>
      <c r="C11" s="44">
        <v>3937</v>
      </c>
      <c r="D11" s="43">
        <v>-28227</v>
      </c>
      <c r="E11" s="43">
        <f>29734-1507</f>
        <v>28227</v>
      </c>
      <c r="F11" s="45">
        <f>SUM(B11:E11)</f>
        <v>43937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119</v>
      </c>
      <c r="B13" s="43" t="s">
        <v>95</v>
      </c>
      <c r="C13" s="44" t="s">
        <v>95</v>
      </c>
      <c r="D13" s="43">
        <v>28227</v>
      </c>
      <c r="E13" s="43">
        <v>-28227</v>
      </c>
      <c r="F13" s="45">
        <f>SUM(B13:E13)</f>
        <v>0</v>
      </c>
    </row>
    <row r="14" spans="1:6" ht="14.25">
      <c r="A14" s="26"/>
      <c r="B14" s="43"/>
      <c r="C14" s="44"/>
      <c r="D14" s="43"/>
      <c r="E14" s="43"/>
      <c r="F14" s="45"/>
    </row>
    <row r="15" spans="1:6" ht="14.25">
      <c r="A15" s="26" t="s">
        <v>91</v>
      </c>
      <c r="B15" s="43" t="s">
        <v>95</v>
      </c>
      <c r="C15" s="44" t="s">
        <v>95</v>
      </c>
      <c r="D15" s="43" t="s">
        <v>95</v>
      </c>
      <c r="E15" s="43">
        <v>3123</v>
      </c>
      <c r="F15" s="45">
        <f>SUM(B15:E15)</f>
        <v>3123</v>
      </c>
    </row>
    <row r="16" spans="1:6" ht="14.25">
      <c r="A16" s="26"/>
      <c r="B16" s="46"/>
      <c r="C16" s="12"/>
      <c r="D16" s="46"/>
      <c r="E16" s="46"/>
      <c r="F16" s="14"/>
    </row>
    <row r="17" spans="1:6" ht="14.25">
      <c r="A17" s="26"/>
      <c r="B17" s="47"/>
      <c r="C17" s="48"/>
      <c r="D17" s="47"/>
      <c r="E17" s="47"/>
      <c r="F17" s="49"/>
    </row>
    <row r="18" spans="1:6" ht="15" thickBot="1">
      <c r="A18" s="26" t="s">
        <v>126</v>
      </c>
      <c r="B18" s="50">
        <f>SUM(B11:B16)</f>
        <v>40000</v>
      </c>
      <c r="C18" s="50">
        <f>SUM(C11:C16)</f>
        <v>3937</v>
      </c>
      <c r="D18" s="50">
        <f>SUM(D11:D16)</f>
        <v>0</v>
      </c>
      <c r="E18" s="50">
        <f>SUM(E11:E16)</f>
        <v>3123</v>
      </c>
      <c r="F18" s="50">
        <f>SUM(F11:F16)</f>
        <v>47060</v>
      </c>
    </row>
    <row r="19" spans="1:6" ht="15" thickTop="1">
      <c r="A19" s="26"/>
      <c r="B19" s="9"/>
      <c r="C19" s="9"/>
      <c r="D19" s="9"/>
      <c r="E19" s="9"/>
      <c r="F19" s="26"/>
    </row>
    <row r="20" spans="1:6" ht="14.25">
      <c r="A20" s="54"/>
      <c r="B20" s="71"/>
      <c r="C20" s="71"/>
      <c r="D20" s="71"/>
      <c r="E20" s="71"/>
      <c r="F20" s="54"/>
    </row>
    <row r="21" spans="1:6" ht="14.25">
      <c r="A21" s="93" t="s">
        <v>58</v>
      </c>
      <c r="B21" s="71"/>
      <c r="C21" s="71"/>
      <c r="D21" s="71"/>
      <c r="E21" s="71"/>
      <c r="F21" s="54"/>
    </row>
    <row r="22" spans="1:6" ht="14.25">
      <c r="A22" s="93"/>
      <c r="B22" s="71"/>
      <c r="C22" s="71"/>
      <c r="D22" s="71"/>
      <c r="E22" s="71"/>
      <c r="F22" s="54"/>
    </row>
    <row r="23" spans="1:6" ht="14.25">
      <c r="A23" s="92" t="s">
        <v>116</v>
      </c>
      <c r="B23" s="71"/>
      <c r="C23" s="71"/>
      <c r="D23" s="71"/>
      <c r="E23" s="71"/>
      <c r="F23" s="54"/>
    </row>
    <row r="24" spans="1:6" ht="14.25">
      <c r="A24" s="91" t="s">
        <v>115</v>
      </c>
      <c r="B24" s="71"/>
      <c r="C24" s="71"/>
      <c r="D24" s="71"/>
      <c r="E24" s="71"/>
      <c r="F24" s="54"/>
    </row>
    <row r="25" spans="1:6" ht="14.25">
      <c r="A25" s="91"/>
      <c r="B25" s="9"/>
      <c r="C25" s="9"/>
      <c r="D25" s="9"/>
      <c r="E25" s="9"/>
      <c r="F25" s="26"/>
    </row>
    <row r="26" spans="1:6" ht="14.25">
      <c r="A26" s="91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2009-03-26T00:48:02Z</cp:lastPrinted>
  <dcterms:created xsi:type="dcterms:W3CDTF">2002-11-22T07:09:29Z</dcterms:created>
  <dcterms:modified xsi:type="dcterms:W3CDTF">2009-03-26T01:50:04Z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