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060" activeTab="0"/>
  </bookViews>
  <sheets>
    <sheet name="IS" sheetId="1" r:id="rId1"/>
    <sheet name="BS" sheetId="2" r:id="rId2"/>
    <sheet name="SOE" sheetId="3" r:id="rId3"/>
    <sheet name="CF" sheetId="4" r:id="rId4"/>
    <sheet name="NOTES" sheetId="5" r:id="rId5"/>
    <sheet name="GT_Custom" sheetId="6" state="hidden" r:id="rId6"/>
  </sheets>
  <definedNames>
    <definedName name="_xlnm.Print_Area" localSheetId="3">'CF'!$A$1:$D$67</definedName>
    <definedName name="_xlnm.Print_Area" localSheetId="4">'NOTES'!$A$1:$H$223</definedName>
    <definedName name="_xlnm.Print_Area" localSheetId="2">'SOE'!$A$1:$I$31</definedName>
    <definedName name="_xlnm.Print_Titles" localSheetId="4">'NOTES'!$1:$5</definedName>
  </definedNames>
  <calcPr fullCalcOnLoad="1"/>
</workbook>
</file>

<file path=xl/sharedStrings.xml><?xml version="1.0" encoding="utf-8"?>
<sst xmlns="http://schemas.openxmlformats.org/spreadsheetml/2006/main" count="344" uniqueCount="258">
  <si>
    <t>(The figures have not been audited)</t>
  </si>
  <si>
    <t>Cumulative</t>
  </si>
  <si>
    <t>Note</t>
  </si>
  <si>
    <t>RM'000</t>
  </si>
  <si>
    <t>Revenue</t>
  </si>
  <si>
    <t>Finance costs</t>
  </si>
  <si>
    <t>Profit before taxation</t>
  </si>
  <si>
    <t>Taxation</t>
  </si>
  <si>
    <t>Attributable to :</t>
  </si>
  <si>
    <t>Equity holders of the Company</t>
  </si>
  <si>
    <t>Earnings per share (sen):</t>
  </si>
  <si>
    <t>Basic</t>
  </si>
  <si>
    <t>Note:</t>
  </si>
  <si>
    <t>(Audited)</t>
  </si>
  <si>
    <t>As at</t>
  </si>
  <si>
    <t>ASSETS</t>
  </si>
  <si>
    <t>Non-current assets</t>
  </si>
  <si>
    <t>Property, plant and equipment</t>
  </si>
  <si>
    <t>Inventories</t>
  </si>
  <si>
    <t>Cash and bank balances</t>
  </si>
  <si>
    <t>TOTAL ASSETS</t>
  </si>
  <si>
    <t>EQUITY AND LIABILITIES</t>
  </si>
  <si>
    <t>Share capital</t>
  </si>
  <si>
    <t>Total Equity</t>
  </si>
  <si>
    <t>Non-current liabilities</t>
  </si>
  <si>
    <t>Deferred taxation</t>
  </si>
  <si>
    <t>Current liabilities</t>
  </si>
  <si>
    <t>Total liabilities</t>
  </si>
  <si>
    <t>TOTAL EQUITY AND LIABILITIES</t>
  </si>
  <si>
    <t>Share</t>
  </si>
  <si>
    <t>Capital</t>
  </si>
  <si>
    <t>Retained</t>
  </si>
  <si>
    <t>Profits</t>
  </si>
  <si>
    <t>Total</t>
  </si>
  <si>
    <t>Profit for the period</t>
  </si>
  <si>
    <t>ended</t>
  </si>
  <si>
    <t>Adjustments for:</t>
  </si>
  <si>
    <t>Dividend paid</t>
  </si>
  <si>
    <t>*</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</si>
  <si>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</si>
  <si>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</si>
  <si>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</si>
  <si>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</si>
  <si>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</si>
  <si>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</si>
  <si>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</si>
  <si>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</si>
  <si>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There were no unusual items affecting assets, liabilities, equity, net income or cash flows of the Group for the current quarter under review.</t>
  </si>
  <si>
    <t>5.</t>
  </si>
  <si>
    <t>Changes in estimates</t>
  </si>
  <si>
    <t>There were no changes in estimates of amounts which have a material effect in the current quarter under review.</t>
  </si>
  <si>
    <t>6.</t>
  </si>
  <si>
    <t>Debt and equity securities</t>
  </si>
  <si>
    <t>7.</t>
  </si>
  <si>
    <t>8.</t>
  </si>
  <si>
    <t>Geographical Segments</t>
  </si>
  <si>
    <t>Export Market</t>
  </si>
  <si>
    <t>Middle East</t>
  </si>
  <si>
    <t>Asia</t>
  </si>
  <si>
    <t>Profit from operations</t>
  </si>
  <si>
    <t>9.</t>
  </si>
  <si>
    <t>Valuation of property, plant and equipment</t>
  </si>
  <si>
    <t>10.</t>
  </si>
  <si>
    <t>11.</t>
  </si>
  <si>
    <t>Changes in the composition of the Group</t>
  </si>
  <si>
    <t>12.</t>
  </si>
  <si>
    <t>Contingent liabilities</t>
  </si>
  <si>
    <t>13.</t>
  </si>
  <si>
    <t>14.</t>
  </si>
  <si>
    <t>Cash and cash equivalents</t>
  </si>
  <si>
    <t>Cash &amp; bank balances</t>
  </si>
  <si>
    <t>Review of performance</t>
  </si>
  <si>
    <t>Variation of results against preceding quarter</t>
  </si>
  <si>
    <t>Prospects</t>
  </si>
  <si>
    <t>Income tax</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</si>
  <si>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</si>
  <si>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</si>
  <si>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</si>
  <si>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</si>
  <si>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</si>
  <si>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Off balance sheet financial instruments</t>
  </si>
  <si>
    <t>Material litigation</t>
  </si>
  <si>
    <t>Dividends</t>
  </si>
  <si>
    <t>Earnings per share</t>
  </si>
  <si>
    <t>Basic earnings per share is calculated by dividing net profit attributable to ordinary equity holders by the weighted average number of ordinary shares in issue during the period.</t>
  </si>
  <si>
    <t>Weighted average number of ordinary shares for calculation of basic earnings per share:</t>
  </si>
  <si>
    <t>Profit attributable to shareholders</t>
  </si>
  <si>
    <t>Weighted average number of shares in issue ('000)</t>
  </si>
  <si>
    <t>Basic earnings per share (sen)</t>
  </si>
  <si>
    <t>Authorisation for issue</t>
  </si>
  <si>
    <t>By order of the Board</t>
  </si>
  <si>
    <t>Condensed Consolidated Income Statement</t>
  </si>
  <si>
    <t>Other operating income</t>
  </si>
  <si>
    <t>Operating expenses</t>
  </si>
  <si>
    <t>Depreciation &amp; amortisation</t>
  </si>
  <si>
    <t>Net profit for the period</t>
  </si>
  <si>
    <t>Individual Quarter</t>
  </si>
  <si>
    <t>Condensed Balance Sheet</t>
  </si>
  <si>
    <t>Investment property</t>
  </si>
  <si>
    <t>Current tax assets</t>
  </si>
  <si>
    <t>Hire purchase payables</t>
  </si>
  <si>
    <t>Borrowings</t>
  </si>
  <si>
    <t>Total current liabilities</t>
  </si>
  <si>
    <t>Total non-current liabilities</t>
  </si>
  <si>
    <t>Total non-current assets</t>
  </si>
  <si>
    <t>Total current assets</t>
  </si>
  <si>
    <t>Current assets</t>
  </si>
  <si>
    <t>Condensed Consolidated Statement of Changes in Equity</t>
  </si>
  <si>
    <t>Non-distributable</t>
  </si>
  <si>
    <t>Distributable</t>
  </si>
  <si>
    <t xml:space="preserve">  Depreciation of property, plant and equipment</t>
  </si>
  <si>
    <t xml:space="preserve">  Finance costs</t>
  </si>
  <si>
    <t>Movements in working capital:</t>
  </si>
  <si>
    <t>(Increase)/Decrease in:</t>
  </si>
  <si>
    <t xml:space="preserve">  Inventories </t>
  </si>
  <si>
    <t xml:space="preserve">  Trade receivables</t>
  </si>
  <si>
    <t xml:space="preserve">  Other receivables, deposits and prepaid expenses</t>
  </si>
  <si>
    <t xml:space="preserve">  Trade payables</t>
  </si>
  <si>
    <t xml:space="preserve">  Other payables and accrued expenses</t>
  </si>
  <si>
    <t>Income tax paid</t>
  </si>
  <si>
    <t xml:space="preserve">Purchase of property, plant and equipment </t>
  </si>
  <si>
    <t>Finance costs paid</t>
  </si>
  <si>
    <t>Condensed Consolidated Cashflow Statement</t>
  </si>
  <si>
    <t>Notes To The Interim Report</t>
  </si>
  <si>
    <t>Scanwolf Corporation Berhad (Company no: 740909-T)</t>
  </si>
  <si>
    <t>Part A - Explanatory Notes Pursuant to FRS 134</t>
  </si>
  <si>
    <t>Oceania</t>
  </si>
  <si>
    <t>Africa</t>
  </si>
  <si>
    <t>Bankers' acceptances</t>
  </si>
  <si>
    <t>Profit forecast and profit guarantee</t>
  </si>
  <si>
    <t>PART B: ADDITIONAL INFORMATION REQUIRED BY THE BURSA MALAYSIA SECURITIES BERHAD'S LISTING REQUIREMENTS</t>
  </si>
  <si>
    <t>Prepaid lease payment</t>
  </si>
  <si>
    <t>A14</t>
  </si>
  <si>
    <t xml:space="preserve">Material events subsequent to the end of the quarter </t>
  </si>
  <si>
    <t>Capital commitments</t>
  </si>
  <si>
    <t>Segmental information</t>
  </si>
  <si>
    <t>Cumulative Quarter</t>
  </si>
  <si>
    <t xml:space="preserve">  Amortisation of prepaid lease payment</t>
  </si>
  <si>
    <t>Repayment of term loans</t>
  </si>
  <si>
    <t>Repayment of hire-purchase payables</t>
  </si>
  <si>
    <t>Net Cash Used In Financing Activities</t>
  </si>
  <si>
    <t>CASH AND CASH EQUIVALENTS AT BEGINNING</t>
  </si>
  <si>
    <t>CASH AND CASH EQUIVALENTS AT END</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</si>
  <si>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</si>
  <si>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 xml:space="preserve">There were no valuation of the property, plant and equipment in the current quarter under review.  </t>
  </si>
  <si>
    <t>* denotes RM2.00</t>
  </si>
  <si>
    <t>Net Assets per share (RM)</t>
  </si>
  <si>
    <t xml:space="preserve">As at </t>
  </si>
  <si>
    <t>CASH FLOWS FROM OPERATING ACTIVITIES</t>
  </si>
  <si>
    <t>CASH FLOWS FROM INVESTING ACTIVITIES</t>
  </si>
  <si>
    <t>Issuance of shares</t>
  </si>
  <si>
    <t>CASH FLOWS FROM FINANCING ACTIVITIES</t>
  </si>
  <si>
    <t>There were no material events between the end of the current quarter under review and the date of this report, which is likely to substantially affect the current quarterly results under review.</t>
  </si>
  <si>
    <t>Secured</t>
  </si>
  <si>
    <t xml:space="preserve">The deferred tax liabilities arose from accelerated capital allowances over depreciation of qualifying plant and equipment. The effective tax rate is lower than the statutory tax rate principally due to reinvestment allowance claim by Scanwolf Plastic Industries Sdn Bhd, a wholly-owned subsidiary of the Company. </t>
  </si>
  <si>
    <t>Neither the Company nor its subsidiaries are engaged in any litigation or arbitration, either as plaintiff or defendant, which has a material effect on the financial position of the Company or its subsidiaries and the Board does not know of any proceedings pending or threatened, or of any fact likely to give rise to any proceedings, which might materially and adversely affect the position or business of the Company or its subsidiaries.</t>
  </si>
  <si>
    <t>Other receivables</t>
  </si>
  <si>
    <t>Trade receivables</t>
  </si>
  <si>
    <t>Other payables</t>
  </si>
  <si>
    <t>Trade payables</t>
  </si>
  <si>
    <t>3 months ended</t>
  </si>
  <si>
    <t>Premium</t>
  </si>
  <si>
    <t>Individual</t>
  </si>
  <si>
    <t>(Decrease)/Increase in:</t>
  </si>
  <si>
    <t>Corporate proposals</t>
  </si>
  <si>
    <t>check</t>
  </si>
  <si>
    <t>The unaudited interim financial reports were authorised for issue by the Board of Directors.</t>
  </si>
  <si>
    <t>Payment of listing/share issue expenses</t>
  </si>
  <si>
    <t>Cash Generated From Operations</t>
  </si>
  <si>
    <t>Acquisition of lease industrial land in Vietnam</t>
  </si>
  <si>
    <t>31 March 2008</t>
  </si>
  <si>
    <t>2008</t>
  </si>
  <si>
    <t>Current tax liability</t>
  </si>
  <si>
    <t>Check</t>
  </si>
  <si>
    <t>In the opinion of the Directors, there were no material events between the end of the current quarter under review and the date of this report, which is likely to substantially affect the current quarter results under review.</t>
  </si>
  <si>
    <t>There were no issuance, cancellations, repurchases, resale and repayment of debt and equity securities in the current quarter.</t>
  </si>
  <si>
    <t>Reserves</t>
  </si>
  <si>
    <t>Reserve</t>
  </si>
  <si>
    <t>Acquisition</t>
  </si>
  <si>
    <t>Revaluation</t>
  </si>
  <si>
    <t>Others</t>
  </si>
  <si>
    <t>Manufacturing</t>
  </si>
  <si>
    <t>Trading</t>
  </si>
  <si>
    <t>Finance cost</t>
  </si>
  <si>
    <t>Segment Results</t>
  </si>
  <si>
    <t xml:space="preserve">Segmental information for the Group by primary format, business segment is presented as follows: </t>
  </si>
  <si>
    <t>Business Segment</t>
  </si>
  <si>
    <t>Malaysia</t>
  </si>
  <si>
    <t>There were no changes in the composition of the Group since last quarter.</t>
  </si>
  <si>
    <t>For the first quarter ended 30 June 2008</t>
  </si>
  <si>
    <t>As at 30th June 2008</t>
  </si>
  <si>
    <t>30 June</t>
  </si>
  <si>
    <t>The unaudited condensed income statement should be read in conjunction with the audited financial statements for the financial year ended 31 March 2008 and the accompanying explanatory notes attached to the Interim Financial Report.</t>
  </si>
  <si>
    <t>30 June 2008</t>
  </si>
  <si>
    <t>As at 1 April 2008</t>
  </si>
  <si>
    <t>As at 30 June 2008</t>
  </si>
  <si>
    <t>3 months ended 30 June</t>
  </si>
  <si>
    <t xml:space="preserve">  Negative goodwill</t>
  </si>
  <si>
    <t>Repayment of Directors' advances</t>
  </si>
  <si>
    <t>Acquisition of subsidiary</t>
  </si>
  <si>
    <t>3 Months</t>
  </si>
  <si>
    <t>30 June 2007</t>
  </si>
  <si>
    <t>The unaudited condensed consolidated balance sheet should be read in conjunction with the audited financial statements for the financial year ended 31 March 2008 and the accompanying explanatory notes attached to the Interim Financial Report.</t>
  </si>
  <si>
    <t>The unaudited condensed consoliated statement of changes in equity should be read in conjunction with the audited financial statements for the financial year ended 31 March 2008 and the accompanying explanatory notes attached to the Interim Financial Report.</t>
  </si>
  <si>
    <t>The unaudited condensed consoliated cashflow statement should be read in conjunction with the audited financial statements for the financial year ended 31 March 2008 and the accompanying explanatory notes attached to the Interim Financial Report.</t>
  </si>
  <si>
    <t>25 August 2008</t>
  </si>
  <si>
    <t>Other assets</t>
  </si>
  <si>
    <t>Other liabilities</t>
  </si>
  <si>
    <t>The preceding audited financial statements for the financial year ended 31 March 2008 was not subject to any qualification.</t>
  </si>
  <si>
    <t>The Directors are of the opinion that the Group has no contingent liabilities which, upon crystallisation would have a material impact on the financial position and business of the Group as at 20 August 2008 (the latest practicable date which is not earlier than 7 days from the date of issue of this financial results).</t>
  </si>
  <si>
    <t>As at 20 August 2008 (the latest practicable date which is not earlier than 7 days from the date of issue of this financial results), the material commitment for capital expenditure contracted for by the Group which might have a material impact on the financial position or business of the Group.</t>
  </si>
  <si>
    <t>As at 20 August 2008, the Group does not have any other financial instruments with off balance sheet.</t>
  </si>
  <si>
    <t>The profit forecast or profit guarantee is not applicable for this announcement.</t>
  </si>
  <si>
    <t>quarter ended</t>
  </si>
  <si>
    <t>Current</t>
  </si>
  <si>
    <t>Preceding</t>
  </si>
  <si>
    <t>Variation</t>
  </si>
  <si>
    <t>%</t>
  </si>
  <si>
    <t>2007</t>
  </si>
  <si>
    <t>Listing/share issue expenses</t>
  </si>
  <si>
    <t>(Repayment of)/proceeds from bankers’ acceptances</t>
  </si>
  <si>
    <t xml:space="preserve">  Income tax expenses</t>
  </si>
  <si>
    <t>Plant &amp; machinery</t>
  </si>
  <si>
    <t>Income tax expense</t>
  </si>
  <si>
    <t>Preceding year</t>
  </si>
  <si>
    <t xml:space="preserve">corresponding </t>
  </si>
  <si>
    <t>There were no corporate proposals announced as at the date of the announcement.</t>
  </si>
  <si>
    <t>Net Cash (Used in)/Generated From Investing Activities</t>
  </si>
  <si>
    <r>
      <t>NET (DECREASE)/INCREASE IN CASH AND</t>
    </r>
    <r>
      <rPr>
        <sz val="11"/>
        <rFont val="Arial"/>
        <family val="2"/>
      </rPr>
      <t xml:space="preserve"> </t>
    </r>
    <r>
      <rPr>
        <b/>
        <sz val="11"/>
        <rFont val="Arial"/>
        <family val="2"/>
      </rPr>
      <t>CASH EQUIVALENTS</t>
    </r>
  </si>
  <si>
    <t>The interim financial statements should be read in conjunction with the audited financial statements for the financial year ended 31 March 2008.  These explanatory notes attached to the interim financial statements provide an explanation of events and transactions that are significant for an understanding of the changes in the financial position and performance of the Group since the financial year ended 31 March 2008.</t>
  </si>
  <si>
    <t>No dividend was paid for the current quarter.</t>
  </si>
  <si>
    <t xml:space="preserve">For the current quarter ended 30 June 2008, the Group recorded revenue of RM10.1 million, representing an increase of RM0.4 million or approximately 4.0% on a quarter to quarter basis. The increase in turnover is attributable to an overall increase in demand by existing and new customers. </t>
  </si>
  <si>
    <t>The Group reported a profit before taxation ("PBT") of RM1.297 million for the current quarter ended 30 June 2008 compared to PBT of RM1.707 million recorded in the corresponding quarter ended 30 June 2007, representing a decrease of RM0.4 million or approximately 24.0%.  The decrease in PBT which is partly offset by the lower finance cost, is due to increase in cost of raw materials and chemicals, and higher depreciation charge.</t>
  </si>
  <si>
    <t>The Group reported a PBT of RM1.297 million for the current quarter ended 30 June 2008 compared to PBT of RM2.096 million recorded in the preceding quarter ended 31 March 2008.  The decrease in PBT which is partly offset by lower finance cost, is due to lower sales recorded for the current quarter and higher cost of raw materials and chemicals.</t>
  </si>
  <si>
    <t>A first and final tax exempt dividend of 6% or 3 sen per share for financial year ended 31 March 2008 was approved by the shareholders at the Second Annual General Meeting held on 30 July 2008 and it was paid on 18 August 2008.</t>
  </si>
  <si>
    <t>The Directors do not recommend any interim dividend for the current quarter.</t>
  </si>
  <si>
    <t>Chan Chee Keong</t>
  </si>
  <si>
    <t>Secretaries</t>
  </si>
  <si>
    <t>Chang Pooi Yee</t>
  </si>
  <si>
    <t>C1</t>
  </si>
  <si>
    <t>Custom 1</t>
  </si>
  <si>
    <t>C2</t>
  </si>
  <si>
    <t>Custom 2</t>
  </si>
  <si>
    <t>C3</t>
  </si>
  <si>
    <t>Custom 3</t>
  </si>
  <si>
    <t>C4</t>
  </si>
  <si>
    <t>Custom 4</t>
  </si>
  <si>
    <t>C5</t>
  </si>
  <si>
    <t>Custom 5</t>
  </si>
  <si>
    <t>C6</t>
  </si>
  <si>
    <t>Custom 6</t>
  </si>
  <si>
    <t>C7</t>
  </si>
  <si>
    <t>Custom 7</t>
  </si>
  <si>
    <t>C8</t>
  </si>
  <si>
    <t>Custom 8</t>
  </si>
  <si>
    <t>Net Cash Generated From/(Used in) Operating Activities</t>
  </si>
  <si>
    <t xml:space="preserve">Normally the Group experiences lower sales during the first half of the financial year. </t>
  </si>
  <si>
    <t>In the light of the current global economic uncertainties, the Group will continue its efforts to manage escalating cost through further improving efficiency and productivity with a view of sustaining its profitability for the remaining quarters of the financial year.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</si>
</sst>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 #,##0_ ;_ * \-#,##0_ ;_ * &quot;-&quot;_ ;_ @_ "/>
    <numFmt numFmtId="167" formatCode="_ * #,##0.00_ ;_ * \-#,##0.00_ ;_ * &quot;-&quot;??_ ;_ @_ "/>
    <numFmt numFmtId="168" formatCode="_(* #,##0.0_);_(* \(#,##0.0\);_(* &quot;-&quot;?_);_(@_)"/>
    <numFmt numFmtId="169" formatCode="dd\ mmm\ yyyy"/>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
    <numFmt numFmtId="176" formatCode="#,##0.000_);[Red]\(#,##0.000\)"/>
    <numFmt numFmtId="177" formatCode="#,##0.0000_);[Red]\(#,##0.0000\)"/>
    <numFmt numFmtId="178" formatCode="_(* #,##0.000_);_(* \(#,##0.000\);_(* &quot;-&quot;??_);_(@_)"/>
    <numFmt numFmtId="179" formatCode="_(* #,##0.0000_);_(* \(#,##0.0000\);_(* &quot;-&quot;??_);_(@_)"/>
    <numFmt numFmtId="180" formatCode="_(* #,##0.00000_);_(* \(#,##0.00000\);_(* &quot;-&quot;??_);_(@_)"/>
  </numFmts>
  <fonts count="21">
    <font>
      <sz val="10"/>
      <name val="Arial"/>
      <family val="0"/>
    </font>
    <font>
      <sz val="10"/>
      <name val="Times New Roman"/>
      <family val="1"/>
    </font>
    <font>
      <b/>
      <sz val="12"/>
      <name val="Arial"/>
      <family val="2"/>
    </font>
    <font>
      <sz val="12"/>
      <name val="Arial"/>
      <family val="2"/>
    </font>
    <font>
      <i/>
      <sz val="12"/>
      <name val="Arial"/>
      <family val="2"/>
    </font>
    <font>
      <b/>
      <sz val="11"/>
      <color indexed="8"/>
      <name val="Arial"/>
      <family val="2"/>
    </font>
    <font>
      <sz val="8"/>
      <name val="Arial"/>
      <family val="0"/>
    </font>
    <font>
      <sz val="11"/>
      <color indexed="8"/>
      <name val="Arial"/>
      <family val="2"/>
    </font>
    <font>
      <sz val="11"/>
      <name val="Arial"/>
      <family val="2"/>
    </font>
    <font>
      <b/>
      <sz val="11"/>
      <name val="Arial"/>
      <family val="2"/>
    </font>
    <font>
      <i/>
      <sz val="11"/>
      <name val="Arial"/>
      <family val="2"/>
    </font>
    <font>
      <sz val="11"/>
      <name val="Times New Roman"/>
      <family val="1"/>
    </font>
    <font>
      <sz val="9"/>
      <name val="Arial"/>
      <family val="2"/>
    </font>
    <font>
      <b/>
      <u val="single"/>
      <sz val="12"/>
      <name val="Arial"/>
      <family val="2"/>
    </font>
    <font>
      <sz val="11"/>
      <color indexed="12"/>
      <name val="Arial"/>
      <family val="2"/>
    </font>
    <font>
      <b/>
      <sz val="10"/>
      <name val="Times New Roman"/>
      <family val="1"/>
    </font>
    <font>
      <sz val="11"/>
      <color indexed="10"/>
      <name val="Arial"/>
      <family val="2"/>
    </font>
    <font>
      <i/>
      <sz val="11"/>
      <color indexed="10"/>
      <name val="Arial"/>
      <family val="2"/>
    </font>
    <font>
      <sz val="10"/>
      <color indexed="10"/>
      <name val="Times New Roman"/>
      <family val="1"/>
    </font>
    <font>
      <i/>
      <sz val="10"/>
      <color indexed="10"/>
      <name val="Times New Roman"/>
      <family val="1"/>
    </font>
    <font>
      <i/>
      <u val="single"/>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horizontal="justify" vertical="top"/>
    </xf>
    <xf numFmtId="0" fontId="5" fillId="0" borderId="0" xfId="0" applyFont="1" applyBorder="1" applyAlignment="1">
      <alignment vertical="top" wrapText="1"/>
    </xf>
    <xf numFmtId="0" fontId="7" fillId="0" borderId="0" xfId="0" applyFont="1" applyBorder="1" applyAlignment="1">
      <alignment wrapText="1"/>
    </xf>
    <xf numFmtId="0" fontId="8" fillId="0" borderId="0" xfId="0" applyFont="1" applyAlignment="1">
      <alignment vertical="top"/>
    </xf>
    <xf numFmtId="0" fontId="9" fillId="0" borderId="0" xfId="0" applyFont="1" applyAlignment="1">
      <alignment vertical="top"/>
    </xf>
    <xf numFmtId="43" fontId="8" fillId="0" borderId="0" xfId="15" applyFont="1" applyAlignment="1">
      <alignment horizontal="right" vertical="top"/>
    </xf>
    <xf numFmtId="43" fontId="9" fillId="0" borderId="0" xfId="15" applyFont="1" applyAlignment="1" quotePrefix="1">
      <alignment horizontal="right" vertical="top"/>
    </xf>
    <xf numFmtId="164" fontId="8" fillId="0" borderId="0" xfId="15" applyNumberFormat="1" applyFont="1" applyAlignment="1">
      <alignment vertical="top"/>
    </xf>
    <xf numFmtId="164" fontId="8" fillId="0" borderId="0" xfId="15" applyNumberFormat="1" applyFont="1" applyFill="1" applyAlignment="1">
      <alignment vertical="top"/>
    </xf>
    <xf numFmtId="0" fontId="8" fillId="0" borderId="0" xfId="0" applyFont="1" applyFill="1" applyAlignment="1">
      <alignment vertical="top"/>
    </xf>
    <xf numFmtId="164" fontId="8" fillId="0" borderId="0" xfId="15" applyNumberFormat="1" applyFont="1" applyFill="1" applyBorder="1" applyAlignment="1">
      <alignment vertical="top"/>
    </xf>
    <xf numFmtId="164" fontId="8" fillId="0" borderId="1" xfId="15" applyNumberFormat="1" applyFont="1" applyBorder="1" applyAlignment="1">
      <alignment vertical="top"/>
    </xf>
    <xf numFmtId="164" fontId="8" fillId="0" borderId="2" xfId="15" applyNumberFormat="1" applyFont="1" applyBorder="1" applyAlignment="1">
      <alignment vertical="top"/>
    </xf>
    <xf numFmtId="164" fontId="8" fillId="0" borderId="3" xfId="15" applyNumberFormat="1" applyFont="1" applyBorder="1" applyAlignment="1">
      <alignment vertical="top"/>
    </xf>
    <xf numFmtId="43" fontId="8" fillId="0" borderId="3" xfId="15" applyNumberFormat="1" applyFont="1" applyBorder="1" applyAlignment="1">
      <alignment vertical="top"/>
    </xf>
    <xf numFmtId="0" fontId="8" fillId="0" borderId="0" xfId="0" applyFont="1" applyAlignment="1">
      <alignment horizontal="justify" vertical="top"/>
    </xf>
    <xf numFmtId="43" fontId="8" fillId="0" borderId="0" xfId="15" applyFont="1" applyAlignment="1">
      <alignment horizontal="center" vertical="top"/>
    </xf>
    <xf numFmtId="43" fontId="9" fillId="0" borderId="0" xfId="15" applyFont="1" applyAlignment="1">
      <alignment horizontal="center" vertical="top"/>
    </xf>
    <xf numFmtId="43" fontId="9" fillId="0" borderId="4" xfId="15" applyFont="1" applyBorder="1" applyAlignment="1">
      <alignment horizontal="center" vertical="top"/>
    </xf>
    <xf numFmtId="16" fontId="9" fillId="0" borderId="5" xfId="15" applyNumberFormat="1" applyFont="1" applyBorder="1" applyAlignment="1" quotePrefix="1">
      <alignment horizontal="center" vertical="top"/>
    </xf>
    <xf numFmtId="43" fontId="9" fillId="0" borderId="6" xfId="15" applyFont="1" applyBorder="1" applyAlignment="1" quotePrefix="1">
      <alignment horizontal="center" vertical="top"/>
    </xf>
    <xf numFmtId="16" fontId="9" fillId="0" borderId="7" xfId="15" applyNumberFormat="1" applyFont="1" applyBorder="1" applyAlignment="1" quotePrefix="1">
      <alignment horizontal="center" vertical="top"/>
    </xf>
    <xf numFmtId="43" fontId="9" fillId="0" borderId="8" xfId="15" applyFont="1" applyBorder="1" applyAlignment="1" quotePrefix="1">
      <alignment horizontal="center" vertical="top"/>
    </xf>
    <xf numFmtId="0" fontId="9" fillId="0" borderId="0" xfId="0" applyFont="1" applyAlignment="1">
      <alignment horizontal="center" vertical="top"/>
    </xf>
    <xf numFmtId="164" fontId="8" fillId="0" borderId="0" xfId="15" applyNumberFormat="1" applyFont="1" applyBorder="1" applyAlignment="1">
      <alignment vertical="top"/>
    </xf>
    <xf numFmtId="164" fontId="8" fillId="0" borderId="9" xfId="15" applyNumberFormat="1" applyFont="1" applyBorder="1" applyAlignment="1">
      <alignment vertical="top"/>
    </xf>
    <xf numFmtId="0" fontId="8" fillId="0" borderId="0" xfId="0" applyFont="1" applyAlignment="1" quotePrefix="1">
      <alignment vertical="top"/>
    </xf>
    <xf numFmtId="164" fontId="8" fillId="0" borderId="0" xfId="15" applyNumberFormat="1" applyFont="1" applyBorder="1" applyAlignment="1" quotePrefix="1">
      <alignment horizontal="right" vertical="top"/>
    </xf>
    <xf numFmtId="43" fontId="9" fillId="0" borderId="0" xfId="15" applyFont="1" applyAlignment="1" quotePrefix="1">
      <alignment horizontal="center" vertical="top"/>
    </xf>
    <xf numFmtId="0" fontId="8" fillId="0" borderId="0" xfId="0" applyFont="1" applyAlignment="1">
      <alignment vertical="top" wrapText="1"/>
    </xf>
    <xf numFmtId="43" fontId="8" fillId="0" borderId="0" xfId="15" applyNumberFormat="1" applyFont="1" applyBorder="1" applyAlignment="1">
      <alignment vertical="top"/>
    </xf>
    <xf numFmtId="0" fontId="10" fillId="0" borderId="0" xfId="0" applyFont="1" applyAlignment="1" quotePrefix="1">
      <alignment horizontal="left" vertical="top" wrapText="1"/>
    </xf>
    <xf numFmtId="0" fontId="11" fillId="0" borderId="0" xfId="0" applyFont="1" applyAlignment="1">
      <alignment vertical="top"/>
    </xf>
    <xf numFmtId="43" fontId="9" fillId="0" borderId="0" xfId="15" applyFont="1" applyBorder="1" applyAlignment="1" quotePrefix="1">
      <alignment horizontal="right" vertical="top"/>
    </xf>
    <xf numFmtId="41" fontId="8" fillId="0" borderId="0" xfId="15" applyNumberFormat="1" applyFont="1" applyBorder="1" applyAlignment="1">
      <alignment vertical="top"/>
    </xf>
    <xf numFmtId="41" fontId="8" fillId="0" borderId="0" xfId="0" applyNumberFormat="1" applyFont="1" applyFill="1" applyAlignment="1">
      <alignment vertical="top"/>
    </xf>
    <xf numFmtId="41" fontId="8" fillId="0" borderId="0" xfId="15" applyNumberFormat="1" applyFont="1" applyFill="1" applyBorder="1" applyAlignment="1">
      <alignment vertical="top"/>
    </xf>
    <xf numFmtId="41" fontId="8" fillId="0" borderId="2" xfId="15" applyNumberFormat="1" applyFont="1" applyBorder="1" applyAlignment="1">
      <alignment vertical="top"/>
    </xf>
    <xf numFmtId="43" fontId="9" fillId="0" borderId="10" xfId="15" applyFont="1" applyBorder="1" applyAlignment="1">
      <alignment horizontal="center" vertical="top"/>
    </xf>
    <xf numFmtId="0" fontId="8" fillId="0" borderId="10" xfId="0" applyFont="1" applyBorder="1" applyAlignment="1">
      <alignment horizontal="center" vertical="top"/>
    </xf>
    <xf numFmtId="41" fontId="8" fillId="0" borderId="0" xfId="15" applyNumberFormat="1" applyFont="1" applyBorder="1" applyAlignment="1">
      <alignment horizontal="right" vertical="top"/>
    </xf>
    <xf numFmtId="0" fontId="12" fillId="0" borderId="0" xfId="0" applyFont="1" applyAlignment="1">
      <alignment/>
    </xf>
    <xf numFmtId="164" fontId="12" fillId="0" borderId="0" xfId="15" applyNumberFormat="1" applyFont="1" applyAlignment="1">
      <alignment/>
    </xf>
    <xf numFmtId="0" fontId="8" fillId="0" borderId="0" xfId="0" applyFont="1" applyAlignment="1">
      <alignment/>
    </xf>
    <xf numFmtId="164" fontId="8" fillId="0" borderId="0" xfId="15" applyNumberFormat="1" applyFont="1" applyAlignment="1">
      <alignment/>
    </xf>
    <xf numFmtId="0" fontId="9" fillId="0" borderId="0" xfId="0" applyFont="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xf>
    <xf numFmtId="0" fontId="8" fillId="0" borderId="0" xfId="0" applyFont="1" applyAlignment="1">
      <alignment horizontal="justify" vertical="top" wrapText="1"/>
    </xf>
    <xf numFmtId="164" fontId="8" fillId="0" borderId="0" xfId="15" applyNumberFormat="1" applyFont="1" applyAlignment="1">
      <alignment horizontal="center" vertical="top" wrapText="1"/>
    </xf>
    <xf numFmtId="164" fontId="8" fillId="0" borderId="0" xfId="15" applyNumberFormat="1" applyFont="1" applyAlignment="1">
      <alignment horizontal="justify" vertical="top" wrapText="1"/>
    </xf>
    <xf numFmtId="0" fontId="8" fillId="0" borderId="0" xfId="0" applyFont="1" applyAlignment="1">
      <alignment horizontal="right" vertical="top" wrapText="1"/>
    </xf>
    <xf numFmtId="164" fontId="9" fillId="0" borderId="0" xfId="15" applyNumberFormat="1" applyFont="1" applyAlignment="1">
      <alignment horizontal="justify" vertical="top" wrapText="1"/>
    </xf>
    <xf numFmtId="164" fontId="8" fillId="0" borderId="0" xfId="15" applyNumberFormat="1" applyFont="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164" fontId="8" fillId="0" borderId="0" xfId="15" applyNumberFormat="1" applyFont="1" applyBorder="1" applyAlignment="1">
      <alignment horizontal="right" vertical="top" wrapText="1"/>
    </xf>
    <xf numFmtId="164" fontId="8" fillId="0" borderId="1" xfId="15" applyNumberFormat="1" applyFont="1" applyBorder="1" applyAlignment="1">
      <alignment horizontal="justify" vertical="top" wrapText="1"/>
    </xf>
    <xf numFmtId="0" fontId="9" fillId="0" borderId="0" xfId="0" applyFont="1" applyAlignment="1">
      <alignment vertical="top" wrapText="1"/>
    </xf>
    <xf numFmtId="164" fontId="8" fillId="0" borderId="0" xfId="15" applyNumberFormat="1" applyFont="1" applyFill="1" applyAlignment="1">
      <alignment horizontal="center" vertical="top" wrapText="1"/>
    </xf>
    <xf numFmtId="164" fontId="8" fillId="0" borderId="1" xfId="15" applyNumberFormat="1" applyFont="1" applyFill="1" applyBorder="1" applyAlignment="1">
      <alignment horizontal="center" vertical="top" wrapText="1"/>
    </xf>
    <xf numFmtId="164" fontId="8" fillId="0" borderId="0" xfId="15" applyNumberFormat="1" applyFont="1" applyBorder="1" applyAlignment="1">
      <alignment horizontal="center" vertical="top" wrapText="1"/>
    </xf>
    <xf numFmtId="43" fontId="8" fillId="0" borderId="0" xfId="15" applyFont="1" applyBorder="1" applyAlignment="1">
      <alignment horizontal="center" vertical="top"/>
    </xf>
    <xf numFmtId="164" fontId="8" fillId="0" borderId="0" xfId="15" applyNumberFormat="1" applyFont="1" applyFill="1" applyAlignment="1">
      <alignment horizontal="center" vertical="top"/>
    </xf>
    <xf numFmtId="164" fontId="8" fillId="0" borderId="0" xfId="15" applyNumberFormat="1" applyFont="1" applyFill="1" applyBorder="1" applyAlignment="1">
      <alignment horizontal="center" vertical="top"/>
    </xf>
    <xf numFmtId="164" fontId="8" fillId="0" borderId="0" xfId="15" applyNumberFormat="1" applyFont="1" applyAlignment="1">
      <alignment horizontal="center" vertical="top"/>
    </xf>
    <xf numFmtId="164" fontId="8" fillId="0" borderId="1" xfId="15" applyNumberFormat="1" applyFont="1" applyBorder="1" applyAlignment="1">
      <alignment horizontal="center" vertical="top"/>
    </xf>
    <xf numFmtId="164" fontId="8" fillId="0" borderId="3" xfId="15" applyNumberFormat="1" applyFont="1" applyBorder="1" applyAlignment="1">
      <alignment horizontal="center" vertical="top"/>
    </xf>
    <xf numFmtId="0" fontId="3" fillId="0" borderId="0" xfId="0" applyFont="1" applyFill="1" applyAlignment="1">
      <alignment horizontal="justify" vertical="top" wrapText="1"/>
    </xf>
    <xf numFmtId="38" fontId="3" fillId="0" borderId="0" xfId="0" applyNumberFormat="1" applyFont="1" applyFill="1" applyAlignment="1">
      <alignment vertical="top"/>
    </xf>
    <xf numFmtId="0" fontId="2" fillId="0" borderId="0" xfId="0" applyFont="1" applyFill="1" applyBorder="1" applyAlignment="1">
      <alignment vertical="top"/>
    </xf>
    <xf numFmtId="43" fontId="9" fillId="0" borderId="11" xfId="15" applyFont="1" applyBorder="1" applyAlignment="1">
      <alignment horizontal="center" vertical="center"/>
    </xf>
    <xf numFmtId="0" fontId="2" fillId="0" borderId="0" xfId="0" applyFont="1" applyFill="1" applyAlignment="1">
      <alignment vertical="top"/>
    </xf>
    <xf numFmtId="0" fontId="9" fillId="0" borderId="0" xfId="0" applyFont="1" applyAlignment="1">
      <alignment horizontal="center" vertical="top" wrapText="1"/>
    </xf>
    <xf numFmtId="0" fontId="2" fillId="0" borderId="0" xfId="0" applyFont="1" applyFill="1" applyBorder="1" applyAlignment="1" quotePrefix="1">
      <alignment vertical="top"/>
    </xf>
    <xf numFmtId="0" fontId="3" fillId="0" borderId="0" xfId="0" applyFont="1" applyFill="1" applyBorder="1" applyAlignment="1">
      <alignment horizontal="justify" vertical="top"/>
    </xf>
    <xf numFmtId="0" fontId="2" fillId="0" borderId="0" xfId="0" applyFont="1" applyFill="1" applyAlignment="1" quotePrefix="1">
      <alignment vertical="top"/>
    </xf>
    <xf numFmtId="0" fontId="2" fillId="0" borderId="0" xfId="0" applyFont="1" applyFill="1" applyBorder="1" applyAlignment="1">
      <alignment horizontal="justify" vertical="top"/>
    </xf>
    <xf numFmtId="164" fontId="14" fillId="0" borderId="0" xfId="15" applyNumberFormat="1" applyFont="1" applyBorder="1" applyAlignment="1">
      <alignment vertical="top"/>
    </xf>
    <xf numFmtId="164" fontId="8" fillId="0" borderId="0" xfId="15" applyNumberFormat="1" applyFont="1" applyFill="1" applyAlignment="1">
      <alignment horizontal="justify" vertical="top" wrapText="1"/>
    </xf>
    <xf numFmtId="164" fontId="8" fillId="0" borderId="0" xfId="15" applyNumberFormat="1" applyFont="1" applyBorder="1" applyAlignment="1">
      <alignment horizontal="justify" vertical="top" wrapText="1"/>
    </xf>
    <xf numFmtId="0" fontId="16" fillId="0" borderId="0" xfId="0" applyFont="1" applyAlignment="1">
      <alignment vertical="top"/>
    </xf>
    <xf numFmtId="0" fontId="17" fillId="0" borderId="0" xfId="0" applyFont="1" applyAlignment="1">
      <alignment vertical="top"/>
    </xf>
    <xf numFmtId="0" fontId="8" fillId="0" borderId="11" xfId="0" applyFont="1" applyBorder="1" applyAlignment="1">
      <alignment vertical="top"/>
    </xf>
    <xf numFmtId="164" fontId="8" fillId="0" borderId="12" xfId="15" applyNumberFormat="1" applyFont="1" applyBorder="1" applyAlignment="1">
      <alignment horizontal="justify" vertical="top" wrapText="1"/>
    </xf>
    <xf numFmtId="164" fontId="2" fillId="0" borderId="0" xfId="15" applyNumberFormat="1" applyFont="1" applyFill="1" applyBorder="1" applyAlignment="1" quotePrefix="1">
      <alignment horizontal="center" vertical="top"/>
    </xf>
    <xf numFmtId="0" fontId="18" fillId="0" borderId="0" xfId="0" applyFont="1" applyAlignment="1">
      <alignment vertical="top"/>
    </xf>
    <xf numFmtId="164" fontId="8" fillId="0" borderId="0" xfId="0" applyNumberFormat="1" applyFont="1" applyAlignment="1">
      <alignment vertical="top"/>
    </xf>
    <xf numFmtId="41" fontId="18" fillId="0" borderId="0" xfId="0" applyNumberFormat="1" applyFont="1" applyAlignment="1">
      <alignment vertical="top"/>
    </xf>
    <xf numFmtId="0" fontId="19" fillId="0" borderId="0" xfId="0" applyFont="1" applyAlignment="1">
      <alignment vertical="top"/>
    </xf>
    <xf numFmtId="41" fontId="17" fillId="0" borderId="0" xfId="0" applyNumberFormat="1" applyFont="1" applyAlignment="1">
      <alignment vertical="top"/>
    </xf>
    <xf numFmtId="41" fontId="19" fillId="0" borderId="0" xfId="0" applyNumberFormat="1" applyFont="1" applyAlignment="1">
      <alignment vertical="top"/>
    </xf>
    <xf numFmtId="43" fontId="9" fillId="0" borderId="7" xfId="15" applyFont="1" applyBorder="1" applyAlignment="1">
      <alignment horizontal="center" vertical="top"/>
    </xf>
    <xf numFmtId="43" fontId="9" fillId="0" borderId="10" xfId="15" applyNumberFormat="1" applyFont="1" applyBorder="1" applyAlignment="1" quotePrefix="1">
      <alignment horizontal="center" vertical="top"/>
    </xf>
    <xf numFmtId="0" fontId="2" fillId="0" borderId="0" xfId="0" applyFont="1" applyFill="1" applyAlignment="1">
      <alignment horizontal="right" vertical="top"/>
    </xf>
    <xf numFmtId="0" fontId="3" fillId="0" borderId="0" xfId="0" applyFont="1" applyFill="1" applyAlignment="1">
      <alignment vertical="top" wrapText="1"/>
    </xf>
    <xf numFmtId="0" fontId="3" fillId="0" borderId="0" xfId="0" applyNumberFormat="1" applyFont="1" applyFill="1" applyAlignment="1">
      <alignment vertical="top" wrapText="1"/>
    </xf>
    <xf numFmtId="43" fontId="2" fillId="0" borderId="0" xfId="15" applyFont="1" applyFill="1" applyAlignment="1" quotePrefix="1">
      <alignment horizontal="right" vertical="top"/>
    </xf>
    <xf numFmtId="0" fontId="2" fillId="0" borderId="0" xfId="0" applyFont="1" applyFill="1" applyAlignment="1" quotePrefix="1">
      <alignment horizontal="right" vertical="top"/>
    </xf>
    <xf numFmtId="38" fontId="3" fillId="0" borderId="0" xfId="0" applyNumberFormat="1" applyFont="1" applyFill="1" applyAlignment="1">
      <alignment horizontal="right" vertical="top"/>
    </xf>
    <xf numFmtId="0" fontId="4" fillId="0" borderId="0" xfId="0" applyFont="1" applyFill="1" applyAlignment="1">
      <alignment horizontal="justify" vertical="top"/>
    </xf>
    <xf numFmtId="0" fontId="17" fillId="0" borderId="0" xfId="0" applyFont="1" applyAlignment="1">
      <alignment/>
    </xf>
    <xf numFmtId="164" fontId="17" fillId="0" borderId="0" xfId="0" applyNumberFormat="1" applyFont="1" applyAlignment="1">
      <alignment/>
    </xf>
    <xf numFmtId="0" fontId="8" fillId="0" borderId="0" xfId="0" applyFont="1" applyFill="1" applyAlignment="1">
      <alignment horizontal="justify" vertical="top"/>
    </xf>
    <xf numFmtId="164" fontId="8" fillId="0" borderId="0" xfId="0" applyNumberFormat="1" applyFont="1" applyBorder="1" applyAlignment="1">
      <alignment vertical="top"/>
    </xf>
    <xf numFmtId="164" fontId="8" fillId="0" borderId="1" xfId="15" applyNumberFormat="1" applyFont="1" applyFill="1" applyBorder="1" applyAlignment="1">
      <alignment vertical="top"/>
    </xf>
    <xf numFmtId="164" fontId="8" fillId="0" borderId="0" xfId="15" applyNumberFormat="1" applyFont="1" applyBorder="1" applyAlignment="1">
      <alignment horizontal="center" vertical="top"/>
    </xf>
    <xf numFmtId="164" fontId="8" fillId="0" borderId="2" xfId="15" applyNumberFormat="1" applyFont="1" applyBorder="1" applyAlignment="1">
      <alignment horizontal="center" vertical="top"/>
    </xf>
    <xf numFmtId="43" fontId="9" fillId="0" borderId="0" xfId="15" applyFont="1" applyBorder="1" applyAlignment="1">
      <alignment horizontal="center" vertical="top"/>
    </xf>
    <xf numFmtId="43" fontId="9" fillId="0" borderId="1" xfId="15" applyFont="1" applyBorder="1" applyAlignment="1" quotePrefix="1">
      <alignment horizontal="center" vertical="top"/>
    </xf>
    <xf numFmtId="164" fontId="8" fillId="0" borderId="0" xfId="0" applyNumberFormat="1" applyFont="1" applyAlignment="1">
      <alignment/>
    </xf>
    <xf numFmtId="0" fontId="8" fillId="0" borderId="0" xfId="0" applyFont="1" applyFill="1" applyAlignment="1">
      <alignment vertical="top" wrapText="1"/>
    </xf>
    <xf numFmtId="0" fontId="8" fillId="0" borderId="0" xfId="0" applyFont="1" applyBorder="1" applyAlignment="1">
      <alignment vertical="top"/>
    </xf>
    <xf numFmtId="164" fontId="2" fillId="0" borderId="0" xfId="15" applyNumberFormat="1" applyFont="1" applyFill="1" applyBorder="1" applyAlignment="1">
      <alignment horizontal="center" vertical="top"/>
    </xf>
    <xf numFmtId="0" fontId="2" fillId="0" borderId="0" xfId="0" applyFont="1" applyFill="1" applyAlignment="1">
      <alignment horizontal="center" vertical="top"/>
    </xf>
    <xf numFmtId="43" fontId="2" fillId="0" borderId="0" xfId="15" applyFont="1" applyFill="1" applyAlignment="1">
      <alignment horizontal="center" vertical="top"/>
    </xf>
    <xf numFmtId="40" fontId="8" fillId="0" borderId="3" xfId="15" applyNumberFormat="1" applyFont="1" applyFill="1" applyBorder="1" applyAlignment="1">
      <alignment vertical="top"/>
    </xf>
    <xf numFmtId="43" fontId="8" fillId="0" borderId="3" xfId="15" applyFont="1" applyFill="1" applyBorder="1" applyAlignment="1">
      <alignment horizontal="center" vertical="top"/>
    </xf>
    <xf numFmtId="164" fontId="8" fillId="0" borderId="1" xfId="15" applyNumberFormat="1" applyFont="1" applyFill="1" applyBorder="1" applyAlignment="1">
      <alignment horizontal="justify" vertical="top" wrapText="1"/>
    </xf>
    <xf numFmtId="164" fontId="8" fillId="0" borderId="9" xfId="15" applyNumberFormat="1" applyFont="1" applyFill="1" applyBorder="1" applyAlignment="1">
      <alignment vertical="top"/>
    </xf>
    <xf numFmtId="0" fontId="9" fillId="0" borderId="7" xfId="0" applyFont="1" applyFill="1" applyBorder="1" applyAlignment="1">
      <alignment horizontal="center" vertical="top"/>
    </xf>
    <xf numFmtId="43" fontId="9" fillId="0" borderId="10" xfId="15" applyFont="1" applyFill="1" applyBorder="1" applyAlignment="1">
      <alignment horizontal="center" vertical="top"/>
    </xf>
    <xf numFmtId="43" fontId="9" fillId="0" borderId="10" xfId="15" applyNumberFormat="1" applyFont="1" applyFill="1" applyBorder="1" applyAlignment="1" quotePrefix="1">
      <alignment horizontal="center" vertical="top"/>
    </xf>
    <xf numFmtId="43" fontId="9" fillId="0" borderId="8" xfId="15" applyFont="1" applyFill="1" applyBorder="1" applyAlignment="1" quotePrefix="1">
      <alignment horizontal="center" vertical="top"/>
    </xf>
    <xf numFmtId="43" fontId="9" fillId="0" borderId="0" xfId="0" applyNumberFormat="1" applyFont="1" applyFill="1" applyAlignment="1">
      <alignment horizontal="center" vertical="top"/>
    </xf>
    <xf numFmtId="164" fontId="8" fillId="0" borderId="0" xfId="15" applyNumberFormat="1" applyFont="1" applyFill="1" applyBorder="1" applyAlignment="1">
      <alignment horizontal="right" vertical="top"/>
    </xf>
    <xf numFmtId="164" fontId="8" fillId="0" borderId="0" xfId="15" applyNumberFormat="1" applyFont="1" applyFill="1" applyAlignment="1">
      <alignment horizontal="right" vertical="top"/>
    </xf>
    <xf numFmtId="164" fontId="8" fillId="0" borderId="9" xfId="15" applyNumberFormat="1" applyFont="1" applyFill="1" applyBorder="1" applyAlignment="1">
      <alignment horizontal="right" vertical="top"/>
    </xf>
    <xf numFmtId="164" fontId="8" fillId="0" borderId="2" xfId="15" applyNumberFormat="1" applyFont="1" applyFill="1" applyBorder="1" applyAlignment="1">
      <alignment vertical="top"/>
    </xf>
    <xf numFmtId="43" fontId="8" fillId="0" borderId="3" xfId="15" applyNumberFormat="1" applyFont="1" applyFill="1" applyBorder="1" applyAlignment="1">
      <alignment vertical="top"/>
    </xf>
    <xf numFmtId="43" fontId="8" fillId="0" borderId="0" xfId="15" applyFont="1" applyFill="1" applyBorder="1" applyAlignment="1">
      <alignment vertical="top"/>
    </xf>
    <xf numFmtId="164" fontId="3" fillId="0" borderId="0" xfId="0" applyNumberFormat="1" applyFont="1" applyFill="1" applyAlignment="1">
      <alignment vertical="top" wrapText="1"/>
    </xf>
    <xf numFmtId="164" fontId="3" fillId="0" borderId="0" xfId="15" applyNumberFormat="1" applyFont="1" applyFill="1" applyAlignment="1">
      <alignment vertical="top" wrapText="1"/>
    </xf>
    <xf numFmtId="175" fontId="3" fillId="0" borderId="0" xfId="19" applyNumberFormat="1" applyFont="1" applyFill="1" applyAlignment="1">
      <alignment horizontal="center" vertical="top"/>
    </xf>
    <xf numFmtId="175" fontId="2" fillId="0" borderId="0" xfId="19" applyNumberFormat="1" applyFont="1" applyFill="1" applyBorder="1" applyAlignment="1" quotePrefix="1">
      <alignment horizontal="center" vertical="top"/>
    </xf>
    <xf numFmtId="164" fontId="3" fillId="0" borderId="0" xfId="15" applyNumberFormat="1" applyFont="1" applyFill="1" applyBorder="1" applyAlignment="1" quotePrefix="1">
      <alignment horizontal="center" vertical="top"/>
    </xf>
    <xf numFmtId="43" fontId="2" fillId="0" borderId="0" xfId="15" applyFont="1" applyFill="1" applyBorder="1" applyAlignment="1">
      <alignment horizontal="right" vertical="top"/>
    </xf>
    <xf numFmtId="0" fontId="3" fillId="0" borderId="0" xfId="0" applyFont="1" applyFill="1" applyBorder="1" applyAlignment="1">
      <alignment horizontal="left" vertical="top" wrapText="1"/>
    </xf>
    <xf numFmtId="0" fontId="2" fillId="0" borderId="0" xfId="0" applyFont="1" applyFill="1" applyAlignment="1">
      <alignment/>
    </xf>
    <xf numFmtId="164" fontId="3" fillId="0" borderId="0" xfId="15" applyNumberFormat="1" applyFont="1" applyFill="1" applyBorder="1" applyAlignment="1">
      <alignment vertical="top"/>
    </xf>
    <xf numFmtId="164" fontId="3" fillId="0" borderId="0" xfId="15" applyNumberFormat="1" applyFont="1" applyFill="1" applyBorder="1" applyAlignment="1">
      <alignment horizontal="right" vertical="top"/>
    </xf>
    <xf numFmtId="0" fontId="3" fillId="0" borderId="0" xfId="0" applyFont="1" applyFill="1" applyBorder="1" applyAlignment="1">
      <alignment horizontal="justify" vertical="top" wrapText="1"/>
    </xf>
    <xf numFmtId="164" fontId="2" fillId="0" borderId="0" xfId="15" applyNumberFormat="1" applyFont="1" applyFill="1" applyBorder="1" applyAlignment="1">
      <alignment horizontal="right" vertical="top"/>
    </xf>
    <xf numFmtId="164" fontId="2" fillId="0" borderId="0" xfId="15" applyNumberFormat="1" applyFont="1" applyFill="1" applyBorder="1" applyAlignment="1" quotePrefix="1">
      <alignment horizontal="right" vertical="top"/>
    </xf>
    <xf numFmtId="164" fontId="3" fillId="0" borderId="0" xfId="15" applyNumberFormat="1" applyFont="1" applyFill="1" applyBorder="1" applyAlignment="1">
      <alignment vertical="top" wrapText="1"/>
    </xf>
    <xf numFmtId="0" fontId="13" fillId="0" borderId="0" xfId="0" applyFont="1" applyFill="1" applyBorder="1" applyAlignment="1">
      <alignment vertical="top"/>
    </xf>
    <xf numFmtId="164" fontId="3" fillId="0" borderId="1" xfId="15" applyNumberFormat="1" applyFont="1" applyFill="1" applyBorder="1" applyAlignment="1">
      <alignment vertical="top"/>
    </xf>
    <xf numFmtId="164" fontId="3" fillId="0" borderId="1" xfId="15" applyNumberFormat="1" applyFont="1" applyFill="1" applyBorder="1" applyAlignment="1">
      <alignment vertical="top" wrapText="1"/>
    </xf>
    <xf numFmtId="164" fontId="3" fillId="0" borderId="2" xfId="15" applyNumberFormat="1" applyFont="1" applyFill="1" applyBorder="1" applyAlignment="1">
      <alignment vertical="top" wrapText="1"/>
    </xf>
    <xf numFmtId="0" fontId="13" fillId="0" borderId="0" xfId="0" applyFont="1" applyFill="1" applyAlignment="1">
      <alignment vertical="top"/>
    </xf>
    <xf numFmtId="164" fontId="3" fillId="0" borderId="0" xfId="15" applyNumberFormat="1" applyFont="1" applyFill="1" applyBorder="1" applyAlignment="1" quotePrefix="1">
      <alignment horizontal="right" vertical="top"/>
    </xf>
    <xf numFmtId="43" fontId="3" fillId="0" borderId="0" xfId="0" applyNumberFormat="1" applyFont="1" applyFill="1" applyBorder="1" applyAlignment="1">
      <alignment vertical="top"/>
    </xf>
    <xf numFmtId="38" fontId="3" fillId="0" borderId="1" xfId="0" applyNumberFormat="1" applyFont="1" applyFill="1" applyBorder="1" applyAlignment="1">
      <alignment vertical="top"/>
    </xf>
    <xf numFmtId="0" fontId="20" fillId="0" borderId="0" xfId="0" applyFont="1" applyFill="1" applyAlignment="1">
      <alignment vertical="top"/>
    </xf>
    <xf numFmtId="164" fontId="3" fillId="0" borderId="0" xfId="15" applyNumberFormat="1" applyFont="1" applyFill="1" applyAlignment="1">
      <alignment vertical="top"/>
    </xf>
    <xf numFmtId="164" fontId="3" fillId="0" borderId="1" xfId="15" applyNumberFormat="1" applyFont="1" applyFill="1" applyBorder="1" applyAlignment="1" quotePrefix="1">
      <alignment horizontal="right" vertical="top"/>
    </xf>
    <xf numFmtId="43" fontId="3" fillId="0" borderId="0" xfId="15" applyFont="1" applyFill="1" applyBorder="1" applyAlignment="1">
      <alignment vertical="top"/>
    </xf>
    <xf numFmtId="164" fontId="3" fillId="0" borderId="0" xfId="0" applyNumberFormat="1" applyFont="1" applyFill="1" applyAlignment="1">
      <alignment vertical="top"/>
    </xf>
    <xf numFmtId="164" fontId="3" fillId="0" borderId="2" xfId="15" applyNumberFormat="1" applyFont="1" applyFill="1" applyBorder="1" applyAlignment="1" quotePrefix="1">
      <alignment horizontal="right" vertical="top"/>
    </xf>
    <xf numFmtId="0" fontId="15" fillId="0" borderId="0" xfId="0" applyFont="1" applyFill="1" applyBorder="1" applyAlignment="1">
      <alignment vertical="top"/>
    </xf>
    <xf numFmtId="164" fontId="3" fillId="0" borderId="0" xfId="15" applyNumberFormat="1" applyFont="1" applyFill="1" applyBorder="1" applyAlignment="1">
      <alignment horizontal="justify" vertical="top" wrapText="1"/>
    </xf>
    <xf numFmtId="164" fontId="3" fillId="0" borderId="12" xfId="0" applyNumberFormat="1" applyFont="1" applyFill="1" applyBorder="1" applyAlignment="1">
      <alignment horizontal="justify" vertical="top" wrapText="1"/>
    </xf>
    <xf numFmtId="164" fontId="3" fillId="0" borderId="13" xfId="15" applyNumberFormat="1" applyFont="1" applyFill="1" applyBorder="1" applyAlignment="1" quotePrefix="1">
      <alignment horizontal="right" vertical="top"/>
    </xf>
    <xf numFmtId="0" fontId="2" fillId="0" borderId="0" xfId="0" applyFont="1" applyFill="1" applyBorder="1" applyAlignment="1">
      <alignment horizontal="right" vertical="top"/>
    </xf>
    <xf numFmtId="0" fontId="2" fillId="0" borderId="0" xfId="0" applyFont="1" applyFill="1" applyBorder="1" applyAlignment="1" quotePrefix="1">
      <alignment horizontal="right" vertical="top"/>
    </xf>
    <xf numFmtId="164" fontId="2" fillId="0" borderId="0" xfId="15" applyNumberFormat="1" applyFont="1" applyFill="1" applyAlignment="1">
      <alignment horizontal="right" vertical="top"/>
    </xf>
    <xf numFmtId="164" fontId="2" fillId="0" borderId="0" xfId="15" applyNumberFormat="1" applyFont="1" applyFill="1" applyAlignment="1">
      <alignment horizontal="center" vertical="top"/>
    </xf>
    <xf numFmtId="164" fontId="3" fillId="0" borderId="0" xfId="0" applyNumberFormat="1" applyFont="1" applyFill="1" applyAlignment="1">
      <alignment horizontal="justify" vertical="top"/>
    </xf>
    <xf numFmtId="164" fontId="3" fillId="0" borderId="13" xfId="15" applyNumberFormat="1" applyFont="1" applyFill="1" applyBorder="1" applyAlignment="1">
      <alignment vertical="top"/>
    </xf>
    <xf numFmtId="164" fontId="3" fillId="0" borderId="0" xfId="15" applyNumberFormat="1" applyFont="1" applyFill="1" applyAlignment="1">
      <alignment horizontal="justify" vertical="top"/>
    </xf>
    <xf numFmtId="164" fontId="3" fillId="0" borderId="0" xfId="15" applyNumberFormat="1" applyFont="1" applyFill="1" applyAlignment="1">
      <alignment horizontal="right" vertical="top"/>
    </xf>
    <xf numFmtId="164" fontId="3" fillId="0" borderId="2" xfId="15" applyNumberFormat="1" applyFont="1" applyFill="1" applyBorder="1" applyAlignment="1">
      <alignment horizontal="justify" vertical="top"/>
    </xf>
    <xf numFmtId="164" fontId="3" fillId="0" borderId="0" xfId="15" applyNumberFormat="1" applyFont="1" applyFill="1" applyBorder="1" applyAlignment="1">
      <alignment horizontal="justify" vertical="top"/>
    </xf>
    <xf numFmtId="40" fontId="3" fillId="0" borderId="3" xfId="0" applyNumberFormat="1" applyFont="1" applyFill="1" applyBorder="1" applyAlignment="1">
      <alignment vertical="top"/>
    </xf>
    <xf numFmtId="0" fontId="2" fillId="0" borderId="0" xfId="0" applyFont="1" applyFill="1" applyAlignment="1">
      <alignment horizontal="justify" vertical="top"/>
    </xf>
    <xf numFmtId="0" fontId="3" fillId="0" borderId="0" xfId="0" applyFont="1" applyFill="1" applyAlignment="1">
      <alignment/>
    </xf>
    <xf numFmtId="0" fontId="8" fillId="0" borderId="0" xfId="0" applyFont="1" applyFill="1" applyAlignment="1">
      <alignment horizontal="left" vertical="top" wrapText="1"/>
    </xf>
    <xf numFmtId="43" fontId="9" fillId="0" borderId="4" xfId="15" applyFont="1" applyBorder="1" applyAlignment="1">
      <alignment horizontal="center" vertical="top"/>
    </xf>
    <xf numFmtId="43" fontId="9" fillId="0" borderId="14" xfId="15" applyFont="1" applyBorder="1" applyAlignment="1">
      <alignment horizontal="center" vertical="top"/>
    </xf>
    <xf numFmtId="16" fontId="9" fillId="0" borderId="6" xfId="15" applyNumberFormat="1" applyFont="1" applyBorder="1" applyAlignment="1" quotePrefix="1">
      <alignment horizontal="center" vertical="top"/>
    </xf>
    <xf numFmtId="43" fontId="9" fillId="0" borderId="15" xfId="15" applyFont="1" applyBorder="1" applyAlignment="1">
      <alignment horizontal="center" vertical="top"/>
    </xf>
    <xf numFmtId="0" fontId="8" fillId="0" borderId="0" xfId="0" applyFont="1" applyFill="1" applyAlignment="1">
      <alignment horizontal="justify" vertical="top"/>
    </xf>
    <xf numFmtId="0" fontId="7" fillId="0" borderId="0" xfId="0" applyFont="1" applyBorder="1" applyAlignment="1">
      <alignment wrapText="1"/>
    </xf>
    <xf numFmtId="0" fontId="9" fillId="0" borderId="5" xfId="0" applyFont="1" applyBorder="1" applyAlignment="1">
      <alignment horizontal="center" vertical="top"/>
    </xf>
    <xf numFmtId="0" fontId="9" fillId="0" borderId="16" xfId="0" applyFont="1" applyBorder="1" applyAlignment="1">
      <alignment horizontal="center" vertical="top"/>
    </xf>
    <xf numFmtId="0" fontId="17" fillId="0" borderId="1" xfId="0" applyFont="1" applyBorder="1" applyAlignment="1">
      <alignment horizontal="center" vertical="top"/>
    </xf>
    <xf numFmtId="0" fontId="10" fillId="0" borderId="0" xfId="0" applyFont="1" applyAlignment="1" quotePrefix="1">
      <alignment horizontal="left" vertical="top" wrapText="1"/>
    </xf>
    <xf numFmtId="43" fontId="9" fillId="0" borderId="17" xfId="15" applyNumberFormat="1" applyFont="1" applyBorder="1" applyAlignment="1">
      <alignment horizontal="center" vertical="center" wrapText="1"/>
    </xf>
    <xf numFmtId="43" fontId="9" fillId="0" borderId="9" xfId="15" applyNumberFormat="1" applyFont="1" applyBorder="1" applyAlignment="1">
      <alignment horizontal="center" vertical="center" wrapText="1"/>
    </xf>
    <xf numFmtId="43" fontId="9" fillId="0" borderId="18" xfId="15" applyNumberFormat="1" applyFont="1" applyBorder="1" applyAlignment="1">
      <alignment horizontal="center" vertical="center" wrapText="1"/>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5" xfId="0" applyFont="1" applyBorder="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left" vertical="top" wrapText="1"/>
    </xf>
    <xf numFmtId="0" fontId="3" fillId="0" borderId="0" xfId="0" applyFont="1" applyFill="1" applyAlignment="1">
      <alignment horizontal="justify" vertical="top"/>
    </xf>
    <xf numFmtId="49" fontId="3" fillId="0" borderId="0" xfId="0" applyNumberFormat="1" applyFont="1" applyFill="1" applyAlignment="1">
      <alignment horizontal="left" vertical="top"/>
    </xf>
    <xf numFmtId="0" fontId="3" fillId="0" borderId="0" xfId="0" applyFont="1" applyFill="1" applyBorder="1" applyAlignment="1">
      <alignment horizontal="justify" vertical="top"/>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93" zoomScaleNormal="93" workbookViewId="0" topLeftCell="A19">
      <selection activeCell="H36" sqref="H36"/>
    </sheetView>
  </sheetViews>
  <sheetFormatPr defaultColWidth="9.140625" defaultRowHeight="12.75"/>
  <cols>
    <col min="1" max="1" width="31.28125" style="7" customWidth="1"/>
    <col min="2" max="2" width="0.85546875" style="7" customWidth="1"/>
    <col min="3" max="3" width="12.00390625" style="7" customWidth="1"/>
    <col min="4" max="4" width="11.28125" style="7" customWidth="1"/>
    <col min="5" max="5" width="12.140625" style="7" customWidth="1"/>
    <col min="6" max="6" width="11.7109375" style="7" customWidth="1"/>
    <col min="7" max="16384" width="9.140625" style="7" customWidth="1"/>
  </cols>
  <sheetData>
    <row r="1" spans="1:2" ht="14.25">
      <c r="A1" s="186"/>
      <c r="B1" s="6"/>
    </row>
    <row r="2" spans="1:2" ht="18" customHeight="1">
      <c r="A2" s="186"/>
      <c r="B2" s="6"/>
    </row>
    <row r="3" spans="1:2" ht="8.25" customHeight="1">
      <c r="A3" s="8"/>
      <c r="B3" s="8"/>
    </row>
    <row r="4" spans="1:2" ht="15">
      <c r="A4" s="8" t="s">
        <v>124</v>
      </c>
      <c r="B4" s="8"/>
    </row>
    <row r="5" spans="1:2" ht="15">
      <c r="A5" s="8" t="s">
        <v>91</v>
      </c>
      <c r="B5" s="8"/>
    </row>
    <row r="6" spans="1:2" ht="15">
      <c r="A6" s="8" t="s">
        <v>189</v>
      </c>
      <c r="B6" s="8"/>
    </row>
    <row r="7" spans="1:2" ht="15">
      <c r="A7" s="8" t="s">
        <v>0</v>
      </c>
      <c r="B7" s="8"/>
    </row>
    <row r="10" spans="5:6" ht="14.25">
      <c r="E10" s="189"/>
      <c r="F10" s="189"/>
    </row>
    <row r="11" spans="3:6" ht="15">
      <c r="C11" s="187" t="s">
        <v>96</v>
      </c>
      <c r="D11" s="188"/>
      <c r="E11" s="187" t="s">
        <v>136</v>
      </c>
      <c r="F11" s="188"/>
    </row>
    <row r="12" spans="3:6" ht="15">
      <c r="C12" s="181" t="s">
        <v>160</v>
      </c>
      <c r="D12" s="182"/>
      <c r="E12" s="181" t="s">
        <v>160</v>
      </c>
      <c r="F12" s="182"/>
    </row>
    <row r="13" spans="3:6" ht="15">
      <c r="C13" s="183" t="s">
        <v>191</v>
      </c>
      <c r="D13" s="184"/>
      <c r="E13" s="183" t="str">
        <f>C13</f>
        <v>30 June</v>
      </c>
      <c r="F13" s="184"/>
    </row>
    <row r="14" spans="3:11" ht="15">
      <c r="C14" s="23" t="s">
        <v>171</v>
      </c>
      <c r="D14" s="25" t="s">
        <v>218</v>
      </c>
      <c r="E14" s="23" t="str">
        <f>C14</f>
        <v>2008</v>
      </c>
      <c r="F14" s="25" t="str">
        <f>D14</f>
        <v>2007</v>
      </c>
      <c r="G14" s="116"/>
      <c r="H14" s="116"/>
      <c r="I14" s="116"/>
      <c r="J14" s="116"/>
      <c r="K14" s="116"/>
    </row>
    <row r="15" spans="3:11" ht="15">
      <c r="C15" s="24" t="s">
        <v>3</v>
      </c>
      <c r="D15" s="26" t="s">
        <v>3</v>
      </c>
      <c r="E15" s="24" t="s">
        <v>3</v>
      </c>
      <c r="F15" s="26" t="s">
        <v>3</v>
      </c>
      <c r="G15" s="116"/>
      <c r="H15" s="116"/>
      <c r="I15" s="116"/>
      <c r="J15" s="116"/>
      <c r="K15" s="116"/>
    </row>
    <row r="16" spans="7:11" ht="14.25">
      <c r="G16" s="116"/>
      <c r="H16" s="116"/>
      <c r="I16" s="116"/>
      <c r="J16" s="116"/>
      <c r="K16" s="116"/>
    </row>
    <row r="17" spans="1:11" ht="14.25">
      <c r="A17" s="7" t="s">
        <v>4</v>
      </c>
      <c r="C17" s="11">
        <v>10113</v>
      </c>
      <c r="D17" s="110">
        <v>9720</v>
      </c>
      <c r="E17" s="11">
        <f>C17</f>
        <v>10113</v>
      </c>
      <c r="F17" s="110">
        <f>D17</f>
        <v>9720</v>
      </c>
      <c r="G17" s="28"/>
      <c r="H17" s="108"/>
      <c r="I17" s="28"/>
      <c r="J17" s="108"/>
      <c r="K17" s="116"/>
    </row>
    <row r="18" spans="3:11" ht="14.25">
      <c r="C18" s="12"/>
      <c r="D18" s="67"/>
      <c r="E18" s="12"/>
      <c r="F18" s="67"/>
      <c r="G18" s="28"/>
      <c r="H18" s="116"/>
      <c r="I18" s="14"/>
      <c r="J18" s="116"/>
      <c r="K18" s="116"/>
    </row>
    <row r="19" spans="1:11" ht="14.25">
      <c r="A19" s="7" t="s">
        <v>92</v>
      </c>
      <c r="C19" s="11">
        <v>38</v>
      </c>
      <c r="D19" s="110">
        <v>147</v>
      </c>
      <c r="E19" s="11">
        <f>C19</f>
        <v>38</v>
      </c>
      <c r="F19" s="110">
        <f>D19</f>
        <v>147</v>
      </c>
      <c r="G19" s="28"/>
      <c r="H19" s="108"/>
      <c r="I19" s="28"/>
      <c r="J19" s="108"/>
      <c r="K19" s="116"/>
    </row>
    <row r="20" spans="3:11" ht="14.25">
      <c r="C20" s="14"/>
      <c r="D20" s="68"/>
      <c r="E20" s="14"/>
      <c r="F20" s="68"/>
      <c r="G20" s="28"/>
      <c r="H20" s="116"/>
      <c r="I20" s="14"/>
      <c r="J20" s="116"/>
      <c r="K20" s="116"/>
    </row>
    <row r="21" spans="1:11" ht="14.25">
      <c r="A21" s="7" t="s">
        <v>93</v>
      </c>
      <c r="C21" s="11">
        <v>-8075</v>
      </c>
      <c r="D21" s="110">
        <v>-7770</v>
      </c>
      <c r="E21" s="11">
        <f>C21</f>
        <v>-8075</v>
      </c>
      <c r="F21" s="110">
        <f>D21</f>
        <v>-7770</v>
      </c>
      <c r="G21" s="28"/>
      <c r="H21" s="108"/>
      <c r="I21" s="28"/>
      <c r="J21" s="108"/>
      <c r="K21" s="116"/>
    </row>
    <row r="22" spans="3:11" ht="14.25">
      <c r="C22" s="12"/>
      <c r="D22" s="67"/>
      <c r="E22" s="12"/>
      <c r="F22" s="67"/>
      <c r="G22" s="28"/>
      <c r="H22" s="116"/>
      <c r="I22" s="14"/>
      <c r="J22" s="116"/>
      <c r="K22" s="116"/>
    </row>
    <row r="23" spans="1:11" ht="14.25">
      <c r="A23" s="7" t="s">
        <v>94</v>
      </c>
      <c r="C23" s="12">
        <v>-744</v>
      </c>
      <c r="D23" s="110">
        <v>-190</v>
      </c>
      <c r="E23" s="11">
        <f>C23</f>
        <v>-744</v>
      </c>
      <c r="F23" s="110">
        <f>D23</f>
        <v>-190</v>
      </c>
      <c r="G23" s="28"/>
      <c r="H23" s="108"/>
      <c r="I23" s="28"/>
      <c r="J23" s="108"/>
      <c r="K23" s="116"/>
    </row>
    <row r="24" spans="3:11" ht="14.25">
      <c r="C24" s="12"/>
      <c r="D24" s="67"/>
      <c r="E24" s="12"/>
      <c r="F24" s="67"/>
      <c r="G24" s="28"/>
      <c r="H24" s="116"/>
      <c r="I24" s="14"/>
      <c r="J24" s="116"/>
      <c r="K24" s="116"/>
    </row>
    <row r="25" spans="1:11" ht="14.25">
      <c r="A25" s="7" t="s">
        <v>5</v>
      </c>
      <c r="C25" s="109">
        <v>-35</v>
      </c>
      <c r="D25" s="70">
        <v>-200</v>
      </c>
      <c r="E25" s="15">
        <f>C25</f>
        <v>-35</v>
      </c>
      <c r="F25" s="70">
        <f>D25</f>
        <v>-200</v>
      </c>
      <c r="G25" s="28"/>
      <c r="H25" s="108"/>
      <c r="I25" s="28"/>
      <c r="J25" s="108"/>
      <c r="K25" s="116"/>
    </row>
    <row r="26" spans="3:11" ht="14.25">
      <c r="C26" s="12"/>
      <c r="D26" s="67"/>
      <c r="E26" s="12"/>
      <c r="F26" s="67"/>
      <c r="G26" s="28"/>
      <c r="H26" s="116"/>
      <c r="I26" s="14"/>
      <c r="J26" s="116"/>
      <c r="K26" s="116"/>
    </row>
    <row r="27" spans="1:11" ht="12.75" customHeight="1">
      <c r="A27" s="8" t="s">
        <v>6</v>
      </c>
      <c r="B27" s="8"/>
      <c r="C27" s="11">
        <f>SUM(C17:C25)</f>
        <v>1297</v>
      </c>
      <c r="D27" s="11">
        <f>SUM(D17:D26)</f>
        <v>1707</v>
      </c>
      <c r="E27" s="11">
        <f>SUM(E17:E26)</f>
        <v>1297</v>
      </c>
      <c r="F27" s="69">
        <f>SUM(F17:F25)</f>
        <v>1707</v>
      </c>
      <c r="G27" s="28"/>
      <c r="H27" s="108"/>
      <c r="I27" s="28"/>
      <c r="J27" s="108"/>
      <c r="K27" s="116"/>
    </row>
    <row r="28" spans="3:11" ht="14.25">
      <c r="C28" s="11"/>
      <c r="D28" s="69"/>
      <c r="E28" s="11"/>
      <c r="F28" s="69"/>
      <c r="G28" s="28"/>
      <c r="H28" s="116"/>
      <c r="I28" s="28"/>
      <c r="J28" s="116"/>
      <c r="K28" s="116"/>
    </row>
    <row r="29" spans="1:11" ht="14.25">
      <c r="A29" s="7" t="s">
        <v>7</v>
      </c>
      <c r="C29" s="11">
        <v>-148</v>
      </c>
      <c r="D29" s="110">
        <v>-143</v>
      </c>
      <c r="E29" s="11">
        <f>C29</f>
        <v>-148</v>
      </c>
      <c r="F29" s="11">
        <f>D29</f>
        <v>-143</v>
      </c>
      <c r="G29" s="28"/>
      <c r="H29" s="108"/>
      <c r="I29" s="28"/>
      <c r="J29" s="108"/>
      <c r="K29" s="116"/>
    </row>
    <row r="30" spans="3:11" ht="12.75" customHeight="1">
      <c r="C30" s="15"/>
      <c r="D30" s="70"/>
      <c r="E30" s="15"/>
      <c r="F30" s="70"/>
      <c r="G30" s="28"/>
      <c r="H30" s="116"/>
      <c r="I30" s="28"/>
      <c r="J30" s="116"/>
      <c r="K30" s="116"/>
    </row>
    <row r="31" spans="1:11" ht="15.75" thickBot="1">
      <c r="A31" s="8" t="s">
        <v>95</v>
      </c>
      <c r="B31" s="8"/>
      <c r="C31" s="16">
        <f>C27+C29</f>
        <v>1149</v>
      </c>
      <c r="D31" s="111">
        <f>D27+D29</f>
        <v>1564</v>
      </c>
      <c r="E31" s="16">
        <f>SUM(E27:E29)</f>
        <v>1149</v>
      </c>
      <c r="F31" s="111">
        <f>F27+F29</f>
        <v>1564</v>
      </c>
      <c r="G31" s="28"/>
      <c r="H31" s="108"/>
      <c r="I31" s="28"/>
      <c r="J31" s="108"/>
      <c r="K31" s="116"/>
    </row>
    <row r="32" spans="3:11" ht="14.25">
      <c r="C32" s="11"/>
      <c r="D32" s="20"/>
      <c r="F32" s="69"/>
      <c r="G32" s="116"/>
      <c r="H32" s="116"/>
      <c r="I32" s="116"/>
      <c r="J32" s="116"/>
      <c r="K32" s="116"/>
    </row>
    <row r="33" spans="1:11" ht="15">
      <c r="A33" s="8" t="s">
        <v>8</v>
      </c>
      <c r="B33" s="8"/>
      <c r="C33" s="11"/>
      <c r="D33" s="20"/>
      <c r="E33" s="108"/>
      <c r="F33" s="66"/>
      <c r="G33" s="116"/>
      <c r="H33" s="116"/>
      <c r="I33" s="116"/>
      <c r="J33" s="116"/>
      <c r="K33" s="116"/>
    </row>
    <row r="34" spans="1:6" ht="15" thickBot="1">
      <c r="A34" s="13" t="s">
        <v>9</v>
      </c>
      <c r="B34" s="13"/>
      <c r="C34" s="17">
        <f>C31</f>
        <v>1149</v>
      </c>
      <c r="D34" s="71">
        <f>D31</f>
        <v>1564</v>
      </c>
      <c r="E34" s="17">
        <f>E31</f>
        <v>1149</v>
      </c>
      <c r="F34" s="71">
        <f>F31</f>
        <v>1564</v>
      </c>
    </row>
    <row r="35" spans="3:6" ht="14.25">
      <c r="C35" s="11"/>
      <c r="D35" s="20"/>
      <c r="F35" s="20"/>
    </row>
    <row r="36" spans="1:6" ht="15">
      <c r="A36" s="8" t="s">
        <v>10</v>
      </c>
      <c r="B36" s="8"/>
      <c r="C36" s="11"/>
      <c r="D36" s="20"/>
      <c r="F36" s="20"/>
    </row>
    <row r="37" spans="1:6" ht="15" thickBot="1">
      <c r="A37" s="13" t="s">
        <v>11</v>
      </c>
      <c r="B37" s="13"/>
      <c r="C37" s="120">
        <f>NOTES!G207</f>
        <v>1.43625</v>
      </c>
      <c r="D37" s="121">
        <f>F37</f>
        <v>3.09</v>
      </c>
      <c r="E37" s="120">
        <f>NOTES!H207</f>
        <v>1.43625</v>
      </c>
      <c r="F37" s="121">
        <v>3.09</v>
      </c>
    </row>
    <row r="38" ht="14.25">
      <c r="C38" s="11"/>
    </row>
    <row r="39" ht="14.25">
      <c r="C39" s="11"/>
    </row>
    <row r="40" spans="1:3" ht="15">
      <c r="A40" s="8" t="s">
        <v>12</v>
      </c>
      <c r="B40" s="8"/>
      <c r="C40" s="11"/>
    </row>
    <row r="41" spans="1:6" ht="14.25">
      <c r="A41" s="107"/>
      <c r="B41" s="107"/>
      <c r="C41" s="107"/>
      <c r="D41" s="107"/>
      <c r="E41" s="107"/>
      <c r="F41" s="107"/>
    </row>
    <row r="42" spans="1:6" ht="14.25">
      <c r="A42" s="185" t="s">
        <v>192</v>
      </c>
      <c r="B42" s="185"/>
      <c r="C42" s="185"/>
      <c r="D42" s="185"/>
      <c r="E42" s="185"/>
      <c r="F42" s="185"/>
    </row>
    <row r="43" spans="1:6" ht="34.5" customHeight="1">
      <c r="A43" s="185"/>
      <c r="B43" s="185"/>
      <c r="C43" s="185"/>
      <c r="D43" s="185"/>
      <c r="E43" s="185"/>
      <c r="F43" s="185"/>
    </row>
    <row r="44" spans="1:6" ht="14.25">
      <c r="A44" s="13"/>
      <c r="B44" s="13"/>
      <c r="C44" s="13"/>
      <c r="D44" s="13"/>
      <c r="E44" s="13"/>
      <c r="F44" s="13"/>
    </row>
    <row r="45" spans="1:6" ht="31.5" customHeight="1">
      <c r="A45" s="180"/>
      <c r="B45" s="180"/>
      <c r="C45" s="180"/>
      <c r="D45" s="180"/>
      <c r="E45" s="180"/>
      <c r="F45" s="180"/>
    </row>
    <row r="46" spans="1:6" ht="12.75" customHeight="1">
      <c r="A46" s="19"/>
      <c r="B46" s="19"/>
      <c r="C46" s="19"/>
      <c r="D46" s="19"/>
      <c r="E46" s="19"/>
      <c r="F46" s="19"/>
    </row>
  </sheetData>
  <sheetProtection password="A889" sheet="1" objects="1" scenarios="1" selectLockedCells="1" selectUnlockedCells="1"/>
  <mergeCells count="10">
    <mergeCell ref="A1:A2"/>
    <mergeCell ref="C11:D11"/>
    <mergeCell ref="E11:F11"/>
    <mergeCell ref="E10:F10"/>
    <mergeCell ref="A45:F45"/>
    <mergeCell ref="C12:D12"/>
    <mergeCell ref="C13:D13"/>
    <mergeCell ref="E12:F12"/>
    <mergeCell ref="E13:F13"/>
    <mergeCell ref="A42:F43"/>
  </mergeCells>
  <printOptions/>
  <pageMargins left="0.75" right="0.5" top="1" bottom="0.75" header="0.5" footer="0.5"/>
  <pageSetup fitToHeight="1" fitToWidth="1" horizontalDpi="600" verticalDpi="600" orientation="portrait" paperSize="9" r:id="rId3"/>
  <headerFooter alignWithMargins="0">
    <oddFooter>&amp;R&amp;P/&amp;N</oddFooter>
  </headerFooter>
  <legacyDrawing r:id="rId2"/>
  <oleObjects>
    <oleObject progId="PBrush" shapeId="1003877" r:id="rId1"/>
  </oleObjects>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zoomScale="85" zoomScaleNormal="85" workbookViewId="0" topLeftCell="A1">
      <selection activeCell="C21" sqref="C21"/>
    </sheetView>
  </sheetViews>
  <sheetFormatPr defaultColWidth="9.140625" defaultRowHeight="12.75"/>
  <cols>
    <col min="1" max="1" width="3.8515625" style="7" customWidth="1"/>
    <col min="2" max="2" width="29.7109375" style="7" customWidth="1"/>
    <col min="3" max="3" width="8.00390625" style="7" customWidth="1"/>
    <col min="4" max="4" width="13.140625" style="7" customWidth="1"/>
    <col min="5" max="5" width="21.7109375" style="7" customWidth="1"/>
    <col min="6" max="6" width="19.57421875" style="13" customWidth="1"/>
    <col min="7" max="7" width="14.28125" style="7" customWidth="1"/>
    <col min="8" max="16384" width="9.140625" style="7" customWidth="1"/>
  </cols>
  <sheetData>
    <row r="1" ht="15">
      <c r="C1" s="5"/>
    </row>
    <row r="2" ht="18" customHeight="1"/>
    <row r="3" ht="9.75" customHeight="1"/>
    <row r="4" ht="15">
      <c r="A4" s="8" t="s">
        <v>124</v>
      </c>
    </row>
    <row r="5" ht="15">
      <c r="A5" s="8" t="s">
        <v>97</v>
      </c>
    </row>
    <row r="6" ht="15">
      <c r="A6" s="8" t="s">
        <v>190</v>
      </c>
    </row>
    <row r="7" ht="15">
      <c r="A7" s="8" t="s">
        <v>0</v>
      </c>
    </row>
    <row r="8" spans="1:6" ht="15">
      <c r="A8" s="8"/>
      <c r="C8" s="8"/>
      <c r="E8" s="96"/>
      <c r="F8" s="124" t="s">
        <v>13</v>
      </c>
    </row>
    <row r="9" spans="1:6" ht="15">
      <c r="A9" s="8"/>
      <c r="C9" s="8"/>
      <c r="E9" s="42" t="s">
        <v>147</v>
      </c>
      <c r="F9" s="125" t="s">
        <v>147</v>
      </c>
    </row>
    <row r="10" spans="4:6" ht="15">
      <c r="D10" s="9"/>
      <c r="E10" s="97" t="s">
        <v>193</v>
      </c>
      <c r="F10" s="126" t="s">
        <v>170</v>
      </c>
    </row>
    <row r="11" spans="4:6" ht="15">
      <c r="D11" s="21"/>
      <c r="E11" s="26" t="s">
        <v>3</v>
      </c>
      <c r="F11" s="127" t="s">
        <v>3</v>
      </c>
    </row>
    <row r="12" spans="4:6" ht="15">
      <c r="D12" s="9"/>
      <c r="E12" s="32"/>
      <c r="F12" s="128"/>
    </row>
    <row r="13" spans="1:6" ht="15">
      <c r="A13" s="8" t="s">
        <v>15</v>
      </c>
      <c r="F13" s="128"/>
    </row>
    <row r="14" spans="1:6" ht="15">
      <c r="A14" s="8" t="s">
        <v>16</v>
      </c>
      <c r="E14" s="28"/>
      <c r="F14" s="129"/>
    </row>
    <row r="15" spans="1:6" ht="14.25">
      <c r="A15" s="7" t="s">
        <v>17</v>
      </c>
      <c r="E15" s="28">
        <v>30385</v>
      </c>
      <c r="F15" s="130">
        <v>28942</v>
      </c>
    </row>
    <row r="16" spans="1:6" ht="14.25">
      <c r="A16" s="7" t="s">
        <v>98</v>
      </c>
      <c r="E16" s="28">
        <v>800</v>
      </c>
      <c r="F16" s="130">
        <v>800</v>
      </c>
    </row>
    <row r="17" spans="1:6" ht="14.25">
      <c r="A17" s="7" t="s">
        <v>131</v>
      </c>
      <c r="E17" s="28">
        <v>2461</v>
      </c>
      <c r="F17" s="130">
        <v>2474</v>
      </c>
    </row>
    <row r="18" spans="1:6" ht="15">
      <c r="A18" s="8" t="s">
        <v>104</v>
      </c>
      <c r="E18" s="29">
        <f>SUM(E15:E17)</f>
        <v>33646</v>
      </c>
      <c r="F18" s="123">
        <f>SUM(F15:F17)</f>
        <v>32216</v>
      </c>
    </row>
    <row r="19" spans="1:6" ht="14.25">
      <c r="A19" s="30"/>
      <c r="E19" s="28"/>
      <c r="F19" s="14"/>
    </row>
    <row r="20" spans="1:6" ht="15">
      <c r="A20" s="8" t="s">
        <v>106</v>
      </c>
      <c r="E20" s="28"/>
      <c r="F20" s="14"/>
    </row>
    <row r="21" spans="1:6" ht="14.25">
      <c r="A21" s="7" t="s">
        <v>18</v>
      </c>
      <c r="E21" s="28">
        <v>10909</v>
      </c>
      <c r="F21" s="130">
        <v>10473</v>
      </c>
    </row>
    <row r="22" spans="1:6" ht="14.25">
      <c r="A22" s="7" t="s">
        <v>157</v>
      </c>
      <c r="E22" s="28">
        <v>13032</v>
      </c>
      <c r="F22" s="130">
        <v>13811</v>
      </c>
    </row>
    <row r="23" spans="1:6" ht="14.25">
      <c r="A23" s="7" t="s">
        <v>156</v>
      </c>
      <c r="E23" s="28">
        <v>74</v>
      </c>
      <c r="F23" s="130">
        <v>1078</v>
      </c>
    </row>
    <row r="24" spans="1:6" ht="15">
      <c r="A24" s="7" t="s">
        <v>99</v>
      </c>
      <c r="D24" s="10"/>
      <c r="E24" s="31">
        <v>297</v>
      </c>
      <c r="F24" s="130">
        <v>293</v>
      </c>
    </row>
    <row r="25" spans="1:6" ht="15">
      <c r="A25" s="7" t="s">
        <v>206</v>
      </c>
      <c r="D25" s="10"/>
      <c r="E25" s="31">
        <v>734</v>
      </c>
      <c r="F25" s="130">
        <v>2082</v>
      </c>
    </row>
    <row r="26" spans="1:7" ht="14.25">
      <c r="A26" s="7" t="s">
        <v>19</v>
      </c>
      <c r="E26" s="14">
        <v>195</v>
      </c>
      <c r="F26" s="130">
        <v>1567</v>
      </c>
      <c r="G26" s="91"/>
    </row>
    <row r="27" spans="1:6" ht="15">
      <c r="A27" s="8" t="s">
        <v>105</v>
      </c>
      <c r="E27" s="29">
        <f>SUM(E21:E26)</f>
        <v>25241</v>
      </c>
      <c r="F27" s="131">
        <f>SUM(F21:F26)</f>
        <v>29304</v>
      </c>
    </row>
    <row r="28" spans="1:6" ht="15.75" thickBot="1">
      <c r="A28" s="8" t="s">
        <v>20</v>
      </c>
      <c r="E28" s="16">
        <f>E18+E27</f>
        <v>58887</v>
      </c>
      <c r="F28" s="132">
        <f>F18+F27</f>
        <v>61520</v>
      </c>
    </row>
    <row r="29" spans="5:6" ht="14.25">
      <c r="E29" s="28"/>
      <c r="F29" s="14"/>
    </row>
    <row r="30" spans="1:6" ht="15">
      <c r="A30" s="8" t="s">
        <v>21</v>
      </c>
      <c r="E30" s="28"/>
      <c r="F30" s="14"/>
    </row>
    <row r="31" spans="1:6" ht="14.25">
      <c r="A31" s="7" t="s">
        <v>22</v>
      </c>
      <c r="E31" s="28">
        <v>40000</v>
      </c>
      <c r="F31" s="130">
        <v>40000</v>
      </c>
    </row>
    <row r="32" spans="1:6" ht="14.25">
      <c r="A32" s="7" t="s">
        <v>176</v>
      </c>
      <c r="E32" s="28">
        <f>SOE!I23-E31</f>
        <v>10622</v>
      </c>
      <c r="F32" s="130">
        <v>9477</v>
      </c>
    </row>
    <row r="33" spans="1:6" ht="15">
      <c r="A33" s="8" t="s">
        <v>23</v>
      </c>
      <c r="E33" s="29">
        <f>SUM(E31:E32)</f>
        <v>50622</v>
      </c>
      <c r="F33" s="131">
        <f>SUM(F31:F32)</f>
        <v>49477</v>
      </c>
    </row>
    <row r="34" spans="5:6" ht="14.25">
      <c r="E34" s="28"/>
      <c r="F34" s="14"/>
    </row>
    <row r="35" spans="1:6" ht="15">
      <c r="A35" s="8" t="s">
        <v>24</v>
      </c>
      <c r="E35" s="28"/>
      <c r="F35" s="14"/>
    </row>
    <row r="36" spans="1:6" ht="14.25">
      <c r="A36" s="7" t="s">
        <v>100</v>
      </c>
      <c r="E36" s="14">
        <v>350</v>
      </c>
      <c r="F36" s="14">
        <v>627</v>
      </c>
    </row>
    <row r="37" spans="1:6" ht="14.25">
      <c r="A37" s="7" t="s">
        <v>25</v>
      </c>
      <c r="E37" s="14">
        <v>2328</v>
      </c>
      <c r="F37" s="130">
        <v>2328</v>
      </c>
    </row>
    <row r="38" spans="1:6" ht="15">
      <c r="A38" s="8" t="s">
        <v>103</v>
      </c>
      <c r="E38" s="123">
        <f>SUM(E36:E37)</f>
        <v>2678</v>
      </c>
      <c r="F38" s="123">
        <f>SUM(F36:F37)</f>
        <v>2955</v>
      </c>
    </row>
    <row r="39" spans="1:6" ht="15">
      <c r="A39" s="8"/>
      <c r="E39" s="14"/>
      <c r="F39" s="14"/>
    </row>
    <row r="40" spans="1:6" ht="15">
      <c r="A40" s="8" t="s">
        <v>26</v>
      </c>
      <c r="E40" s="14"/>
      <c r="F40" s="14"/>
    </row>
    <row r="41" spans="1:6" ht="14.25">
      <c r="A41" s="7" t="s">
        <v>159</v>
      </c>
      <c r="E41" s="14">
        <v>2235</v>
      </c>
      <c r="F41" s="130">
        <v>2902</v>
      </c>
    </row>
    <row r="42" spans="1:6" ht="14.25">
      <c r="A42" s="7" t="s">
        <v>158</v>
      </c>
      <c r="E42" s="14">
        <v>834</v>
      </c>
      <c r="F42" s="130">
        <v>1007</v>
      </c>
    </row>
    <row r="43" spans="1:6" ht="14.25">
      <c r="A43" s="7" t="s">
        <v>207</v>
      </c>
      <c r="E43" s="14">
        <v>385</v>
      </c>
      <c r="F43" s="130">
        <v>612</v>
      </c>
    </row>
    <row r="44" spans="1:6" ht="14.25">
      <c r="A44" s="7" t="s">
        <v>100</v>
      </c>
      <c r="E44" s="14">
        <f>962-E36</f>
        <v>612</v>
      </c>
      <c r="F44" s="130">
        <v>353</v>
      </c>
    </row>
    <row r="45" spans="1:6" ht="14.25">
      <c r="A45" s="7" t="s">
        <v>172</v>
      </c>
      <c r="E45" s="14">
        <v>6</v>
      </c>
      <c r="F45" s="130">
        <v>6</v>
      </c>
    </row>
    <row r="46" spans="1:6" ht="14.25">
      <c r="A46" s="7" t="s">
        <v>101</v>
      </c>
      <c r="E46" s="28">
        <v>1515</v>
      </c>
      <c r="F46" s="130">
        <v>4208</v>
      </c>
    </row>
    <row r="47" spans="1:6" ht="15">
      <c r="A47" s="8" t="s">
        <v>102</v>
      </c>
      <c r="E47" s="29">
        <f>SUM(E41:E46)</f>
        <v>5587</v>
      </c>
      <c r="F47" s="131">
        <f>SUM(F41:F46)</f>
        <v>9088</v>
      </c>
    </row>
    <row r="48" spans="1:6" ht="15">
      <c r="A48" s="8"/>
      <c r="E48" s="28"/>
      <c r="F48" s="129"/>
    </row>
    <row r="49" spans="1:6" ht="15">
      <c r="A49" s="8" t="s">
        <v>27</v>
      </c>
      <c r="E49" s="28">
        <f>E38+E47</f>
        <v>8265</v>
      </c>
      <c r="F49" s="14">
        <f>F38+F47</f>
        <v>12043</v>
      </c>
    </row>
    <row r="50" spans="5:6" ht="14.25">
      <c r="E50" s="28"/>
      <c r="F50" s="14"/>
    </row>
    <row r="51" spans="1:6" ht="15.75" thickBot="1">
      <c r="A51" s="8" t="s">
        <v>28</v>
      </c>
      <c r="E51" s="16">
        <f>E33+E49</f>
        <v>58887</v>
      </c>
      <c r="F51" s="132">
        <f>F33+F49</f>
        <v>61520</v>
      </c>
    </row>
    <row r="52" spans="5:6" ht="14.25">
      <c r="E52" s="82"/>
      <c r="F52" s="129"/>
    </row>
    <row r="53" spans="1:6" ht="16.5" customHeight="1" thickBot="1">
      <c r="A53" s="7" t="s">
        <v>146</v>
      </c>
      <c r="B53" s="33"/>
      <c r="C53" s="33"/>
      <c r="E53" s="18">
        <f>E33/(E31*2)</f>
        <v>0.632775</v>
      </c>
      <c r="F53" s="133">
        <f>F33/(F31*2)</f>
        <v>0.6184625</v>
      </c>
    </row>
    <row r="54" spans="1:6" ht="16.5" customHeight="1">
      <c r="A54" s="33"/>
      <c r="B54" s="33"/>
      <c r="E54" s="34"/>
      <c r="F54" s="134"/>
    </row>
    <row r="55" spans="1:6" ht="16.5" customHeight="1">
      <c r="A55" s="190"/>
      <c r="B55" s="190"/>
      <c r="E55" s="34"/>
      <c r="F55" s="134"/>
    </row>
    <row r="56" spans="5:6" ht="14.25">
      <c r="E56" s="11"/>
      <c r="F56" s="12"/>
    </row>
    <row r="57" spans="1:6" ht="15">
      <c r="A57" s="8" t="s">
        <v>12</v>
      </c>
      <c r="E57" s="11"/>
      <c r="F57" s="12"/>
    </row>
    <row r="58" spans="1:6" ht="14.25">
      <c r="A58" s="107"/>
      <c r="B58" s="107"/>
      <c r="C58" s="107"/>
      <c r="D58" s="107"/>
      <c r="E58" s="107"/>
      <c r="F58" s="107"/>
    </row>
    <row r="59" spans="1:6" ht="14.25" customHeight="1">
      <c r="A59" s="185" t="s">
        <v>202</v>
      </c>
      <c r="B59" s="185"/>
      <c r="C59" s="185"/>
      <c r="D59" s="185"/>
      <c r="E59" s="185"/>
      <c r="F59" s="185"/>
    </row>
    <row r="60" spans="1:6" ht="29.25" customHeight="1">
      <c r="A60" s="185"/>
      <c r="B60" s="185"/>
      <c r="C60" s="185"/>
      <c r="D60" s="185"/>
      <c r="E60" s="185"/>
      <c r="F60" s="185"/>
    </row>
    <row r="61" spans="1:6" ht="12.75" customHeight="1">
      <c r="A61" s="19"/>
      <c r="B61" s="19"/>
      <c r="C61" s="19"/>
      <c r="D61" s="19"/>
      <c r="E61" s="19"/>
      <c r="F61" s="107"/>
    </row>
    <row r="62" ht="12.75" customHeight="1"/>
    <row r="63" ht="12.75" customHeight="1"/>
    <row r="64" ht="12.75" customHeight="1"/>
    <row r="65" ht="12.75" customHeight="1"/>
    <row r="66" spans="1:6" ht="12.75" customHeight="1">
      <c r="A66" s="19"/>
      <c r="B66" s="19"/>
      <c r="C66" s="19"/>
      <c r="D66" s="19"/>
      <c r="E66" s="19"/>
      <c r="F66" s="107"/>
    </row>
  </sheetData>
  <sheetProtection password="A889" sheet="1" objects="1" scenarios="1" selectLockedCells="1" selectUnlockedCells="1"/>
  <mergeCells count="2">
    <mergeCell ref="A59:F60"/>
    <mergeCell ref="A55:B55"/>
  </mergeCells>
  <printOptions/>
  <pageMargins left="0.75" right="0.5" top="1" bottom="0.75" header="0.5" footer="0.5"/>
  <pageSetup fitToHeight="1" fitToWidth="1" horizontalDpi="600" verticalDpi="600" orientation="portrait" paperSize="9" scale="82" r:id="rId3"/>
  <headerFooter alignWithMargins="0">
    <oddFooter>&amp;R&amp;P/&amp;N</oddFooter>
  </headerFooter>
  <legacyDrawing r:id="rId2"/>
  <oleObjects>
    <oleObject progId="PBrush" shapeId="1062185" r:id="rId1"/>
  </oleObjects>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5" zoomScaleNormal="85" workbookViewId="0" topLeftCell="A1">
      <selection activeCell="A45" sqref="A45:F45"/>
    </sheetView>
  </sheetViews>
  <sheetFormatPr defaultColWidth="9.140625" defaultRowHeight="12.75"/>
  <cols>
    <col min="1" max="1" width="3.8515625" style="1" customWidth="1"/>
    <col min="2" max="2" width="29.7109375" style="1" customWidth="1"/>
    <col min="3" max="3" width="5.140625" style="1" customWidth="1"/>
    <col min="4" max="7" width="14.28125" style="1" customWidth="1"/>
    <col min="8" max="8" width="14.7109375" style="1" customWidth="1"/>
    <col min="9" max="9" width="14.28125" style="1" customWidth="1"/>
    <col min="10" max="16384" width="9.140625" style="1" customWidth="1"/>
  </cols>
  <sheetData>
    <row r="1" ht="15">
      <c r="C1" s="5"/>
    </row>
    <row r="2" ht="19.5" customHeight="1"/>
    <row r="3" ht="10.5" customHeight="1"/>
    <row r="4" spans="1:11" ht="15">
      <c r="A4" s="8" t="s">
        <v>124</v>
      </c>
      <c r="B4" s="7"/>
      <c r="C4" s="7"/>
      <c r="D4" s="7"/>
      <c r="E4" s="7"/>
      <c r="F4" s="7"/>
      <c r="G4" s="7"/>
      <c r="H4" s="7"/>
      <c r="I4" s="7"/>
      <c r="J4" s="7"/>
      <c r="K4" s="7"/>
    </row>
    <row r="5" spans="1:11" ht="15">
      <c r="A5" s="8" t="s">
        <v>107</v>
      </c>
      <c r="B5" s="7"/>
      <c r="C5" s="8"/>
      <c r="D5" s="7"/>
      <c r="E5" s="7"/>
      <c r="F5" s="7"/>
      <c r="G5" s="7"/>
      <c r="H5" s="7"/>
      <c r="I5" s="7"/>
      <c r="J5" s="7"/>
      <c r="K5" s="7"/>
    </row>
    <row r="6" spans="1:11" ht="15">
      <c r="A6" s="8" t="str">
        <f>'IS'!A6</f>
        <v>For the first quarter ended 30 June 2008</v>
      </c>
      <c r="B6" s="7"/>
      <c r="C6" s="7"/>
      <c r="D6" s="7"/>
      <c r="E6" s="7"/>
      <c r="F6" s="7"/>
      <c r="G6" s="7"/>
      <c r="H6" s="7"/>
      <c r="I6" s="7"/>
      <c r="J6" s="7"/>
      <c r="K6" s="7"/>
    </row>
    <row r="7" spans="1:11" ht="15">
      <c r="A7" s="8" t="s">
        <v>0</v>
      </c>
      <c r="B7" s="7"/>
      <c r="C7" s="7"/>
      <c r="D7" s="7"/>
      <c r="E7" s="7"/>
      <c r="F7" s="7"/>
      <c r="G7" s="7"/>
      <c r="H7" s="7"/>
      <c r="I7" s="7"/>
      <c r="J7" s="7"/>
      <c r="K7" s="7"/>
    </row>
    <row r="8" spans="1:11" ht="15">
      <c r="A8" s="8"/>
      <c r="B8" s="7"/>
      <c r="C8" s="7"/>
      <c r="D8" s="7"/>
      <c r="E8" s="7"/>
      <c r="F8" s="7"/>
      <c r="G8" s="7"/>
      <c r="H8" s="7"/>
      <c r="I8" s="7"/>
      <c r="J8" s="7"/>
      <c r="K8" s="7"/>
    </row>
    <row r="9" spans="1:11" ht="14.25">
      <c r="A9" s="7"/>
      <c r="B9" s="7"/>
      <c r="C9" s="7"/>
      <c r="D9" s="7"/>
      <c r="E9" s="7"/>
      <c r="F9" s="7"/>
      <c r="G9" s="7"/>
      <c r="H9" s="7"/>
      <c r="I9" s="7"/>
      <c r="J9" s="7"/>
      <c r="K9" s="7"/>
    </row>
    <row r="10" spans="1:11" ht="14.25">
      <c r="A10" s="7"/>
      <c r="B10" s="7"/>
      <c r="C10" s="7"/>
      <c r="D10" s="7"/>
      <c r="E10" s="7"/>
      <c r="F10" s="7"/>
      <c r="G10" s="7"/>
      <c r="H10" s="7"/>
      <c r="I10" s="7"/>
      <c r="J10" s="7"/>
      <c r="K10" s="7"/>
    </row>
    <row r="11" spans="1:11" ht="33" customHeight="1">
      <c r="A11" s="7"/>
      <c r="B11" s="7"/>
      <c r="C11" s="7"/>
      <c r="D11" s="191" t="s">
        <v>108</v>
      </c>
      <c r="E11" s="192"/>
      <c r="F11" s="192"/>
      <c r="G11" s="193"/>
      <c r="H11" s="75" t="s">
        <v>109</v>
      </c>
      <c r="I11" s="87"/>
      <c r="J11" s="7"/>
      <c r="K11" s="7"/>
    </row>
    <row r="12" spans="1:11" ht="15">
      <c r="A12" s="8"/>
      <c r="B12" s="7"/>
      <c r="C12" s="7"/>
      <c r="D12" s="22" t="s">
        <v>29</v>
      </c>
      <c r="E12" s="96" t="s">
        <v>177</v>
      </c>
      <c r="F12" s="112"/>
      <c r="G12" s="22"/>
      <c r="H12" s="42"/>
      <c r="I12" s="43"/>
      <c r="J12" s="7"/>
      <c r="K12" s="7"/>
    </row>
    <row r="13" spans="1:11" ht="15">
      <c r="A13" s="7"/>
      <c r="B13" s="7"/>
      <c r="C13" s="7"/>
      <c r="D13" s="22" t="s">
        <v>29</v>
      </c>
      <c r="E13" s="42" t="s">
        <v>178</v>
      </c>
      <c r="F13" s="112" t="s">
        <v>29</v>
      </c>
      <c r="G13" s="22" t="s">
        <v>179</v>
      </c>
      <c r="H13" s="42" t="s">
        <v>31</v>
      </c>
      <c r="I13" s="43"/>
      <c r="J13" s="7"/>
      <c r="K13" s="7"/>
    </row>
    <row r="14" spans="1:11" ht="15">
      <c r="A14" s="7"/>
      <c r="B14" s="7"/>
      <c r="C14" s="7"/>
      <c r="D14" s="22" t="s">
        <v>30</v>
      </c>
      <c r="E14" s="42" t="s">
        <v>177</v>
      </c>
      <c r="F14" s="112" t="s">
        <v>161</v>
      </c>
      <c r="G14" s="22" t="s">
        <v>177</v>
      </c>
      <c r="H14" s="42" t="s">
        <v>32</v>
      </c>
      <c r="I14" s="42" t="s">
        <v>33</v>
      </c>
      <c r="J14" s="7"/>
      <c r="K14" s="7"/>
    </row>
    <row r="15" spans="1:13" ht="15">
      <c r="A15" s="7"/>
      <c r="B15" s="7"/>
      <c r="C15" s="27"/>
      <c r="D15" s="24" t="s">
        <v>3</v>
      </c>
      <c r="E15" s="26" t="s">
        <v>3</v>
      </c>
      <c r="F15" s="113" t="s">
        <v>3</v>
      </c>
      <c r="G15" s="24" t="s">
        <v>3</v>
      </c>
      <c r="H15" s="26" t="s">
        <v>3</v>
      </c>
      <c r="I15" s="26" t="s">
        <v>3</v>
      </c>
      <c r="J15" s="7"/>
      <c r="L15" s="93"/>
      <c r="M15" s="90"/>
    </row>
    <row r="16" spans="1:13" ht="15">
      <c r="A16" s="7"/>
      <c r="B16" s="7"/>
      <c r="C16" s="7"/>
      <c r="D16" s="37"/>
      <c r="E16" s="37"/>
      <c r="F16" s="37"/>
      <c r="G16" s="37"/>
      <c r="H16" s="37"/>
      <c r="I16" s="37"/>
      <c r="J16" s="7"/>
      <c r="K16" s="86"/>
      <c r="L16" s="93"/>
      <c r="M16" s="90"/>
    </row>
    <row r="17" spans="1:13" ht="14.25">
      <c r="A17" s="13" t="s">
        <v>194</v>
      </c>
      <c r="B17" s="13"/>
      <c r="C17" s="7"/>
      <c r="D17" s="44">
        <v>40000</v>
      </c>
      <c r="E17" s="44">
        <v>-19524</v>
      </c>
      <c r="F17" s="44">
        <v>2039</v>
      </c>
      <c r="G17" s="44">
        <v>1483</v>
      </c>
      <c r="H17" s="38">
        <v>25479</v>
      </c>
      <c r="I17" s="38">
        <f>SUM(D17:H17)</f>
        <v>49477</v>
      </c>
      <c r="J17" s="7"/>
      <c r="K17" s="94"/>
      <c r="L17" s="95"/>
      <c r="M17" s="92"/>
    </row>
    <row r="18" spans="1:13" ht="14.25">
      <c r="A18" s="13"/>
      <c r="B18" s="13"/>
      <c r="C18" s="7"/>
      <c r="D18" s="44"/>
      <c r="E18" s="44"/>
      <c r="F18" s="44"/>
      <c r="G18" s="44"/>
      <c r="H18" s="38"/>
      <c r="I18" s="38"/>
      <c r="J18" s="7"/>
      <c r="K18" s="85"/>
      <c r="L18" s="90"/>
      <c r="M18" s="90"/>
    </row>
    <row r="19" spans="1:11" ht="14.25">
      <c r="A19" s="13" t="s">
        <v>34</v>
      </c>
      <c r="B19" s="13"/>
      <c r="C19" s="7"/>
      <c r="D19" s="39">
        <v>0</v>
      </c>
      <c r="E19" s="39">
        <v>0</v>
      </c>
      <c r="F19" s="39">
        <v>0</v>
      </c>
      <c r="G19" s="39">
        <v>0</v>
      </c>
      <c r="H19" s="40">
        <f>'IS'!C31</f>
        <v>1149</v>
      </c>
      <c r="I19" s="38">
        <f>SUM(D19:H19)</f>
        <v>1149</v>
      </c>
      <c r="J19" s="7"/>
      <c r="K19" s="86" t="s">
        <v>165</v>
      </c>
    </row>
    <row r="20" spans="1:11" ht="14.25">
      <c r="A20" s="13"/>
      <c r="B20" s="13"/>
      <c r="C20" s="7"/>
      <c r="D20" s="39"/>
      <c r="E20" s="39"/>
      <c r="F20" s="39"/>
      <c r="G20" s="39"/>
      <c r="H20" s="40"/>
      <c r="I20" s="38"/>
      <c r="J20" s="7"/>
      <c r="K20" s="86"/>
    </row>
    <row r="21" spans="1:11" ht="14.25">
      <c r="A21" s="13" t="s">
        <v>219</v>
      </c>
      <c r="B21" s="13"/>
      <c r="C21" s="7"/>
      <c r="D21" s="39"/>
      <c r="E21" s="39"/>
      <c r="F21" s="39">
        <v>-4</v>
      </c>
      <c r="G21" s="39"/>
      <c r="H21" s="40"/>
      <c r="I21" s="38">
        <f>SUM(D21:H21)</f>
        <v>-4</v>
      </c>
      <c r="J21" s="7"/>
      <c r="K21" s="86"/>
    </row>
    <row r="22" spans="1:11" ht="14.25">
      <c r="A22" s="13"/>
      <c r="B22" s="13"/>
      <c r="C22" s="7"/>
      <c r="D22" s="39"/>
      <c r="E22" s="39"/>
      <c r="F22" s="39"/>
      <c r="G22" s="39"/>
      <c r="H22" s="40"/>
      <c r="I22" s="38"/>
      <c r="J22" s="7"/>
      <c r="K22" s="7"/>
    </row>
    <row r="23" spans="1:11" ht="15" thickBot="1">
      <c r="A23" s="13" t="s">
        <v>195</v>
      </c>
      <c r="B23" s="13"/>
      <c r="C23" s="7"/>
      <c r="D23" s="41">
        <f>SUM(D17:D22)</f>
        <v>40000</v>
      </c>
      <c r="E23" s="41">
        <f>SUM(E17:E22)</f>
        <v>-19524</v>
      </c>
      <c r="F23" s="41">
        <f>SUM(F17:F22)</f>
        <v>2035</v>
      </c>
      <c r="G23" s="41">
        <f>SUM(G17:G22)</f>
        <v>1483</v>
      </c>
      <c r="H23" s="41">
        <f>H17+H19</f>
        <v>26628</v>
      </c>
      <c r="I23" s="41">
        <f>SUM(I17:I22)</f>
        <v>50622</v>
      </c>
      <c r="J23" s="7"/>
      <c r="K23" s="94">
        <f>I23-'BS'!E33</f>
        <v>0</v>
      </c>
    </row>
    <row r="24" spans="1:11" ht="14.25">
      <c r="A24" s="13"/>
      <c r="B24" s="13"/>
      <c r="C24" s="7"/>
      <c r="D24" s="28"/>
      <c r="E24" s="28"/>
      <c r="F24" s="28"/>
      <c r="G24" s="28"/>
      <c r="H24" s="28"/>
      <c r="I24" s="28"/>
      <c r="J24" s="7"/>
      <c r="K24" s="7"/>
    </row>
    <row r="25" spans="1:11" ht="14.25">
      <c r="A25" s="7"/>
      <c r="B25" s="7"/>
      <c r="C25" s="7"/>
      <c r="D25" s="7"/>
      <c r="E25" s="7"/>
      <c r="F25" s="7"/>
      <c r="G25" s="7"/>
      <c r="H25" s="11"/>
      <c r="I25" s="11"/>
      <c r="J25" s="7"/>
      <c r="K25" s="7"/>
    </row>
    <row r="26" spans="1:11" ht="14.25">
      <c r="A26" s="190"/>
      <c r="B26" s="190"/>
      <c r="C26" s="7"/>
      <c r="D26" s="7"/>
      <c r="E26" s="7"/>
      <c r="F26" s="7"/>
      <c r="G26" s="7"/>
      <c r="H26" s="11"/>
      <c r="I26" s="11"/>
      <c r="J26" s="7"/>
      <c r="K26" s="7"/>
    </row>
    <row r="27" spans="1:11" ht="14.25">
      <c r="A27" s="35"/>
      <c r="B27" s="35"/>
      <c r="C27" s="7"/>
      <c r="D27" s="7"/>
      <c r="E27" s="7"/>
      <c r="F27" s="7"/>
      <c r="G27" s="7"/>
      <c r="H27" s="11"/>
      <c r="I27" s="11"/>
      <c r="J27" s="7"/>
      <c r="K27" s="7"/>
    </row>
    <row r="28" spans="1:11" ht="15">
      <c r="A28" s="8" t="s">
        <v>12</v>
      </c>
      <c r="B28" s="7"/>
      <c r="C28" s="7"/>
      <c r="D28" s="7"/>
      <c r="E28" s="7"/>
      <c r="F28" s="7"/>
      <c r="G28" s="7"/>
      <c r="H28" s="11"/>
      <c r="I28" s="11"/>
      <c r="J28" s="7"/>
      <c r="K28" s="7"/>
    </row>
    <row r="29" spans="1:11" ht="14.25">
      <c r="A29" s="185" t="s">
        <v>203</v>
      </c>
      <c r="B29" s="185"/>
      <c r="C29" s="185"/>
      <c r="D29" s="185"/>
      <c r="E29" s="185"/>
      <c r="F29" s="185"/>
      <c r="G29" s="185"/>
      <c r="H29" s="185"/>
      <c r="I29" s="185"/>
      <c r="J29" s="7"/>
      <c r="K29" s="7"/>
    </row>
    <row r="30" spans="1:11" ht="14.25">
      <c r="A30" s="185"/>
      <c r="B30" s="185"/>
      <c r="C30" s="185"/>
      <c r="D30" s="185"/>
      <c r="E30" s="185"/>
      <c r="F30" s="185"/>
      <c r="G30" s="185"/>
      <c r="H30" s="185"/>
      <c r="I30" s="185"/>
      <c r="J30" s="7"/>
      <c r="K30" s="7"/>
    </row>
    <row r="31" spans="1:11" ht="15" customHeight="1">
      <c r="A31" s="185"/>
      <c r="B31" s="185"/>
      <c r="C31" s="185"/>
      <c r="D31" s="185"/>
      <c r="E31" s="185"/>
      <c r="F31" s="185"/>
      <c r="G31" s="185"/>
      <c r="H31" s="185"/>
      <c r="I31" s="185"/>
      <c r="J31" s="7"/>
      <c r="K31" s="7"/>
    </row>
    <row r="32" spans="1:11" ht="14.25">
      <c r="A32" s="19"/>
      <c r="B32" s="19"/>
      <c r="C32" s="19"/>
      <c r="D32" s="19"/>
      <c r="E32" s="19"/>
      <c r="F32" s="19"/>
      <c r="G32" s="19"/>
      <c r="H32" s="19"/>
      <c r="I32" s="19"/>
      <c r="J32" s="7"/>
      <c r="K32" s="7"/>
    </row>
    <row r="33" spans="1:11" ht="14.25">
      <c r="A33" s="7"/>
      <c r="B33" s="7"/>
      <c r="C33" s="7"/>
      <c r="D33" s="7"/>
      <c r="E33" s="7"/>
      <c r="F33" s="7"/>
      <c r="G33" s="7"/>
      <c r="H33" s="7"/>
      <c r="I33" s="7"/>
      <c r="J33" s="7"/>
      <c r="K33" s="7"/>
    </row>
    <row r="34" spans="1:11" ht="14.25">
      <c r="A34" s="7"/>
      <c r="B34" s="7"/>
      <c r="C34" s="7"/>
      <c r="D34" s="7"/>
      <c r="E34" s="7"/>
      <c r="F34" s="7"/>
      <c r="G34" s="7"/>
      <c r="H34" s="7"/>
      <c r="I34" s="7"/>
      <c r="J34" s="7"/>
      <c r="K34" s="7"/>
    </row>
    <row r="35" spans="1:11" ht="14.25">
      <c r="A35" s="7"/>
      <c r="B35" s="7"/>
      <c r="C35" s="7"/>
      <c r="D35" s="7"/>
      <c r="E35" s="7"/>
      <c r="F35" s="7"/>
      <c r="G35" s="7"/>
      <c r="H35" s="7"/>
      <c r="I35" s="7"/>
      <c r="J35" s="7"/>
      <c r="K35" s="7"/>
    </row>
    <row r="36" spans="1:11" ht="14.25">
      <c r="A36" s="7"/>
      <c r="B36" s="7"/>
      <c r="C36" s="7"/>
      <c r="D36" s="7"/>
      <c r="E36" s="7"/>
      <c r="F36" s="7"/>
      <c r="G36" s="7"/>
      <c r="H36" s="7"/>
      <c r="I36" s="7"/>
      <c r="J36" s="7"/>
      <c r="K36" s="7"/>
    </row>
    <row r="37" spans="1:11" ht="15">
      <c r="A37" s="36"/>
      <c r="B37" s="36"/>
      <c r="C37" s="36"/>
      <c r="D37" s="36"/>
      <c r="E37" s="36"/>
      <c r="F37" s="36"/>
      <c r="G37" s="36"/>
      <c r="H37" s="36"/>
      <c r="I37" s="36"/>
      <c r="J37" s="36"/>
      <c r="K37" s="36"/>
    </row>
    <row r="38" spans="1:11" ht="15">
      <c r="A38" s="36"/>
      <c r="B38" s="36"/>
      <c r="C38" s="36"/>
      <c r="D38" s="36"/>
      <c r="E38" s="36"/>
      <c r="F38" s="36"/>
      <c r="G38" s="36"/>
      <c r="H38" s="36"/>
      <c r="I38" s="36"/>
      <c r="J38" s="36"/>
      <c r="K38" s="36"/>
    </row>
    <row r="39" spans="1:11" ht="15">
      <c r="A39" s="36"/>
      <c r="B39" s="36"/>
      <c r="C39" s="36"/>
      <c r="D39" s="36"/>
      <c r="E39" s="36"/>
      <c r="F39" s="36"/>
      <c r="G39" s="36"/>
      <c r="H39" s="36"/>
      <c r="I39" s="36"/>
      <c r="J39" s="36"/>
      <c r="K39" s="36"/>
    </row>
    <row r="40" spans="1:11" ht="15">
      <c r="A40" s="36"/>
      <c r="B40" s="36"/>
      <c r="C40" s="36"/>
      <c r="D40" s="36"/>
      <c r="E40" s="36"/>
      <c r="F40" s="36"/>
      <c r="G40" s="36"/>
      <c r="H40" s="36"/>
      <c r="I40" s="36"/>
      <c r="J40" s="36"/>
      <c r="K40" s="36"/>
    </row>
    <row r="41" spans="1:11" ht="15">
      <c r="A41" s="36"/>
      <c r="B41" s="36"/>
      <c r="C41" s="36"/>
      <c r="D41" s="36"/>
      <c r="E41" s="36"/>
      <c r="F41" s="36"/>
      <c r="G41" s="36"/>
      <c r="H41" s="36"/>
      <c r="I41" s="36"/>
      <c r="J41" s="36"/>
      <c r="K41" s="36"/>
    </row>
    <row r="42" spans="1:11" ht="15">
      <c r="A42" s="36"/>
      <c r="B42" s="36"/>
      <c r="C42" s="36"/>
      <c r="D42" s="36"/>
      <c r="E42" s="36"/>
      <c r="F42" s="36"/>
      <c r="G42" s="36"/>
      <c r="H42" s="36"/>
      <c r="I42" s="36"/>
      <c r="J42" s="36"/>
      <c r="K42" s="36"/>
    </row>
  </sheetData>
  <sheetProtection password="A889" sheet="1" objects="1" scenarios="1" selectLockedCells="1" selectUnlockedCells="1"/>
  <mergeCells count="3">
    <mergeCell ref="A29:I31"/>
    <mergeCell ref="A26:B26"/>
    <mergeCell ref="D11:G11"/>
  </mergeCells>
  <printOptions/>
  <pageMargins left="0.75" right="0.5" top="1" bottom="0.75" header="0.5" footer="0.5"/>
  <pageSetup fitToHeight="1" fitToWidth="1" horizontalDpi="600" verticalDpi="600" orientation="portrait" paperSize="9" scale="73" r:id="rId3"/>
  <headerFooter alignWithMargins="0">
    <oddFooter>&amp;R&amp;P/&amp;N</oddFooter>
  </headerFooter>
  <legacyDrawing r:id="rId2"/>
  <oleObjects>
    <oleObject progId="PBrush" shapeId="1211006" r:id="rId1"/>
  </oleObjects>
</worksheet>
</file>

<file path=xl/worksheets/sheet4.xml><?xml version="1.0" encoding="utf-8"?>
<worksheet xmlns="http://schemas.openxmlformats.org/spreadsheetml/2006/main" xmlns:r="http://schemas.openxmlformats.org/officeDocument/2006/relationships">
  <sheetPr>
    <pageSetUpPr fitToPage="1"/>
  </sheetPr>
  <dimension ref="A1:J139"/>
  <sheetViews>
    <sheetView zoomScale="85" zoomScaleNormal="85" workbookViewId="0" topLeftCell="A1">
      <selection activeCell="A45" sqref="A45:F45"/>
    </sheetView>
  </sheetViews>
  <sheetFormatPr defaultColWidth="9.140625" defaultRowHeight="12.75"/>
  <cols>
    <col min="1" max="1" width="64.7109375" style="45" customWidth="1"/>
    <col min="2" max="2" width="11.57421875" style="45" customWidth="1"/>
    <col min="3" max="3" width="17.421875" style="45" customWidth="1"/>
    <col min="4" max="4" width="14.28125" style="46" customWidth="1"/>
    <col min="5" max="5" width="14.28125" style="45" customWidth="1"/>
    <col min="6" max="6" width="14.7109375" style="45" customWidth="1"/>
    <col min="7" max="7" width="14.28125" style="45" customWidth="1"/>
    <col min="8" max="16384" width="9.140625" style="45" customWidth="1"/>
  </cols>
  <sheetData>
    <row r="1" ht="16.5" customHeight="1">
      <c r="B1" s="5"/>
    </row>
    <row r="2" ht="17.25" customHeight="1"/>
    <row r="3" ht="10.5" customHeight="1"/>
    <row r="4" spans="1:2" ht="14.25" customHeight="1">
      <c r="A4" s="8" t="s">
        <v>124</v>
      </c>
      <c r="B4" s="8"/>
    </row>
    <row r="5" spans="1:10" ht="14.25" customHeight="1">
      <c r="A5" s="8" t="s">
        <v>122</v>
      </c>
      <c r="B5" s="8"/>
      <c r="C5" s="47"/>
      <c r="D5" s="48"/>
      <c r="E5" s="47"/>
      <c r="F5" s="47"/>
      <c r="G5" s="47"/>
      <c r="H5" s="47"/>
      <c r="I5" s="47"/>
      <c r="J5" s="47"/>
    </row>
    <row r="6" spans="1:10" ht="14.25" customHeight="1">
      <c r="A6" s="8" t="str">
        <f>SOE!A6</f>
        <v>For the first quarter ended 30 June 2008</v>
      </c>
      <c r="B6" s="8"/>
      <c r="C6" s="47"/>
      <c r="D6" s="48"/>
      <c r="E6" s="47"/>
      <c r="F6" s="47"/>
      <c r="G6" s="47"/>
      <c r="H6" s="47"/>
      <c r="I6" s="47"/>
      <c r="J6" s="47"/>
    </row>
    <row r="7" spans="1:10" ht="14.25" customHeight="1">
      <c r="A7" s="8" t="s">
        <v>0</v>
      </c>
      <c r="B7" s="8"/>
      <c r="C7" s="47"/>
      <c r="D7" s="48"/>
      <c r="E7" s="47"/>
      <c r="F7" s="47"/>
      <c r="G7" s="47"/>
      <c r="H7" s="47"/>
      <c r="I7" s="47"/>
      <c r="J7" s="47"/>
    </row>
    <row r="8" spans="1:10" ht="14.25" customHeight="1">
      <c r="A8" s="8"/>
      <c r="B8" s="8"/>
      <c r="C8" s="194" t="s">
        <v>1</v>
      </c>
      <c r="D8" s="195"/>
      <c r="E8" s="47"/>
      <c r="F8" s="47"/>
      <c r="G8" s="47"/>
      <c r="H8" s="47"/>
      <c r="I8" s="47"/>
      <c r="J8" s="47"/>
    </row>
    <row r="9" spans="1:10" ht="14.25" customHeight="1">
      <c r="A9" s="8"/>
      <c r="B9" s="8"/>
      <c r="C9" s="196" t="s">
        <v>196</v>
      </c>
      <c r="D9" s="197"/>
      <c r="E9" s="47"/>
      <c r="F9" s="47"/>
      <c r="G9" s="47"/>
      <c r="H9" s="47"/>
      <c r="I9" s="47"/>
      <c r="J9" s="47"/>
    </row>
    <row r="10" spans="1:10" ht="14.25" customHeight="1">
      <c r="A10" s="8"/>
      <c r="B10" s="8"/>
      <c r="C10" s="58">
        <v>2008</v>
      </c>
      <c r="D10" s="59">
        <v>2007</v>
      </c>
      <c r="E10" s="47"/>
      <c r="F10" s="47"/>
      <c r="G10" s="47"/>
      <c r="H10" s="47"/>
      <c r="I10" s="47"/>
      <c r="J10" s="47"/>
    </row>
    <row r="11" spans="1:10" ht="14.25" customHeight="1">
      <c r="A11" s="8"/>
      <c r="B11" s="27" t="s">
        <v>2</v>
      </c>
      <c r="C11" s="24" t="s">
        <v>3</v>
      </c>
      <c r="D11" s="26" t="s">
        <v>3</v>
      </c>
      <c r="E11" s="47"/>
      <c r="F11" s="47"/>
      <c r="G11" s="47"/>
      <c r="H11" s="47"/>
      <c r="I11" s="47"/>
      <c r="J11" s="47"/>
    </row>
    <row r="12" spans="1:10" ht="14.25" customHeight="1">
      <c r="A12" s="62" t="s">
        <v>148</v>
      </c>
      <c r="B12" s="62"/>
      <c r="C12" s="49"/>
      <c r="D12" s="48"/>
      <c r="E12" s="47"/>
      <c r="F12" s="47"/>
      <c r="G12" s="47"/>
      <c r="H12" s="47"/>
      <c r="I12" s="47"/>
      <c r="J12" s="47"/>
    </row>
    <row r="13" spans="1:10" ht="14.25" customHeight="1">
      <c r="A13" s="49"/>
      <c r="B13" s="49"/>
      <c r="C13" s="49"/>
      <c r="D13" s="48"/>
      <c r="E13" s="47"/>
      <c r="F13" s="47"/>
      <c r="G13" s="47"/>
      <c r="H13" s="47"/>
      <c r="I13" s="47"/>
      <c r="J13" s="47"/>
    </row>
    <row r="14" spans="1:10" ht="14.25" customHeight="1">
      <c r="A14" s="50" t="s">
        <v>6</v>
      </c>
      <c r="B14" s="50"/>
      <c r="C14" s="83">
        <f>'IS'!C31</f>
        <v>1149</v>
      </c>
      <c r="D14" s="63">
        <f>'IS'!F27</f>
        <v>1707</v>
      </c>
      <c r="E14" s="51"/>
      <c r="F14" s="114"/>
      <c r="G14" s="47"/>
      <c r="H14" s="47"/>
      <c r="I14" s="47"/>
      <c r="J14" s="47"/>
    </row>
    <row r="15" spans="1:10" ht="14.25" customHeight="1">
      <c r="A15" s="52" t="s">
        <v>36</v>
      </c>
      <c r="B15" s="52"/>
      <c r="C15" s="54"/>
      <c r="D15" s="53"/>
      <c r="E15" s="47"/>
      <c r="F15" s="47"/>
      <c r="G15" s="47"/>
      <c r="H15" s="47"/>
      <c r="I15" s="47"/>
      <c r="J15" s="47"/>
    </row>
    <row r="16" spans="1:10" ht="14.25" customHeight="1">
      <c r="A16" s="52" t="s">
        <v>110</v>
      </c>
      <c r="B16" s="52"/>
      <c r="C16" s="54">
        <v>731</v>
      </c>
      <c r="D16" s="63">
        <v>185</v>
      </c>
      <c r="E16" s="47"/>
      <c r="F16" s="47"/>
      <c r="G16" s="47"/>
      <c r="H16" s="47"/>
      <c r="I16" s="47"/>
      <c r="J16" s="47"/>
    </row>
    <row r="17" spans="1:10" ht="14.25" customHeight="1">
      <c r="A17" s="52" t="s">
        <v>137</v>
      </c>
      <c r="B17" s="52"/>
      <c r="C17" s="54">
        <v>13</v>
      </c>
      <c r="D17" s="63">
        <v>5</v>
      </c>
      <c r="E17" s="47"/>
      <c r="F17" s="47"/>
      <c r="G17" s="47"/>
      <c r="H17" s="47"/>
      <c r="I17" s="47"/>
      <c r="J17" s="47"/>
    </row>
    <row r="18" spans="1:10" ht="14.25" customHeight="1">
      <c r="A18" s="52" t="s">
        <v>111</v>
      </c>
      <c r="B18" s="52"/>
      <c r="C18" s="54">
        <v>35</v>
      </c>
      <c r="D18" s="63">
        <v>200</v>
      </c>
      <c r="E18" s="47"/>
      <c r="F18" s="47"/>
      <c r="G18" s="47"/>
      <c r="H18" s="47"/>
      <c r="I18" s="47"/>
      <c r="J18" s="47"/>
    </row>
    <row r="19" spans="1:10" ht="14.25" customHeight="1">
      <c r="A19" s="52" t="s">
        <v>221</v>
      </c>
      <c r="B19" s="52"/>
      <c r="C19" s="54">
        <f>-'IS'!C29</f>
        <v>148</v>
      </c>
      <c r="D19" s="63">
        <v>0</v>
      </c>
      <c r="E19" s="47"/>
      <c r="F19" s="47"/>
      <c r="G19" s="47"/>
      <c r="H19" s="47"/>
      <c r="I19" s="47"/>
      <c r="J19" s="47"/>
    </row>
    <row r="20" spans="1:10" ht="14.25" customHeight="1">
      <c r="A20" s="52" t="s">
        <v>197</v>
      </c>
      <c r="B20" s="52"/>
      <c r="C20" s="61">
        <v>0</v>
      </c>
      <c r="D20" s="64">
        <v>-122</v>
      </c>
      <c r="E20" s="47"/>
      <c r="F20" s="47"/>
      <c r="G20" s="47"/>
      <c r="H20" s="47"/>
      <c r="I20" s="47"/>
      <c r="J20" s="47"/>
    </row>
    <row r="21" spans="1:10" ht="14.25" customHeight="1">
      <c r="A21" s="52"/>
      <c r="B21" s="52"/>
      <c r="C21" s="54"/>
      <c r="D21" s="60"/>
      <c r="E21" s="47"/>
      <c r="F21" s="47"/>
      <c r="G21" s="47"/>
      <c r="H21" s="47"/>
      <c r="I21" s="47"/>
      <c r="J21" s="47"/>
    </row>
    <row r="22" spans="2:10" ht="14.25" customHeight="1">
      <c r="B22" s="52"/>
      <c r="C22" s="54">
        <f>SUM(C14:C20)</f>
        <v>2076</v>
      </c>
      <c r="D22" s="54">
        <f>SUM(D14:D20)</f>
        <v>1975</v>
      </c>
      <c r="E22" s="47"/>
      <c r="F22" s="114"/>
      <c r="G22" s="47"/>
      <c r="H22" s="47"/>
      <c r="I22" s="47"/>
      <c r="J22" s="47"/>
    </row>
    <row r="23" spans="1:10" ht="14.25" customHeight="1">
      <c r="A23" s="52" t="s">
        <v>112</v>
      </c>
      <c r="B23" s="52"/>
      <c r="C23" s="54"/>
      <c r="D23" s="63"/>
      <c r="E23" s="47"/>
      <c r="F23" s="47"/>
      <c r="G23" s="47"/>
      <c r="H23" s="47"/>
      <c r="I23" s="47"/>
      <c r="J23" s="47"/>
    </row>
    <row r="24" spans="1:10" ht="14.25" customHeight="1">
      <c r="A24" s="52" t="s">
        <v>113</v>
      </c>
      <c r="B24" s="52"/>
      <c r="C24" s="54"/>
      <c r="D24" s="63"/>
      <c r="E24" s="47"/>
      <c r="F24" s="47"/>
      <c r="G24" s="47"/>
      <c r="H24" s="47"/>
      <c r="I24" s="47"/>
      <c r="J24" s="47"/>
    </row>
    <row r="25" spans="1:10" ht="14.25" customHeight="1">
      <c r="A25" s="52" t="s">
        <v>114</v>
      </c>
      <c r="B25" s="52"/>
      <c r="C25" s="54">
        <v>-437</v>
      </c>
      <c r="D25" s="63">
        <v>-1433</v>
      </c>
      <c r="E25" s="47"/>
      <c r="F25" s="47"/>
      <c r="G25" s="47"/>
      <c r="H25" s="47"/>
      <c r="I25" s="47"/>
      <c r="J25" s="47"/>
    </row>
    <row r="26" spans="1:10" ht="14.25" customHeight="1">
      <c r="A26" s="52" t="s">
        <v>115</v>
      </c>
      <c r="B26" s="52"/>
      <c r="C26" s="54">
        <v>1783</v>
      </c>
      <c r="D26" s="63">
        <v>-1302</v>
      </c>
      <c r="E26" s="47"/>
      <c r="F26" s="47"/>
      <c r="G26" s="47"/>
      <c r="H26" s="47"/>
      <c r="I26" s="47"/>
      <c r="J26" s="47"/>
    </row>
    <row r="27" spans="1:10" ht="14.25" customHeight="1">
      <c r="A27" s="52" t="s">
        <v>116</v>
      </c>
      <c r="B27" s="52"/>
      <c r="C27" s="54">
        <v>-124</v>
      </c>
      <c r="D27" s="63">
        <v>702</v>
      </c>
      <c r="E27" s="47"/>
      <c r="F27" s="47"/>
      <c r="G27" s="47"/>
      <c r="H27" s="47"/>
      <c r="I27" s="47"/>
      <c r="J27" s="47"/>
    </row>
    <row r="28" spans="1:10" ht="14.25" customHeight="1">
      <c r="A28" s="52" t="s">
        <v>163</v>
      </c>
      <c r="B28" s="52"/>
      <c r="C28" s="54"/>
      <c r="D28" s="63"/>
      <c r="E28" s="47"/>
      <c r="F28" s="47"/>
      <c r="G28" s="47"/>
      <c r="H28" s="47"/>
      <c r="I28" s="47"/>
      <c r="J28" s="47"/>
    </row>
    <row r="29" spans="1:10" ht="14.25" customHeight="1">
      <c r="A29" s="52" t="s">
        <v>117</v>
      </c>
      <c r="B29" s="52"/>
      <c r="C29" s="84">
        <v>-840</v>
      </c>
      <c r="D29" s="63">
        <v>-196</v>
      </c>
      <c r="E29" s="47"/>
      <c r="F29" s="47"/>
      <c r="G29" s="47"/>
      <c r="H29" s="47"/>
      <c r="I29" s="47"/>
      <c r="J29" s="47"/>
    </row>
    <row r="30" spans="1:10" ht="14.25" customHeight="1">
      <c r="A30" s="52" t="s">
        <v>118</v>
      </c>
      <c r="B30" s="52"/>
      <c r="C30" s="61">
        <v>-227</v>
      </c>
      <c r="D30" s="64">
        <v>-349</v>
      </c>
      <c r="E30" s="47"/>
      <c r="F30" s="47"/>
      <c r="G30" s="47"/>
      <c r="H30" s="47"/>
      <c r="I30" s="47"/>
      <c r="J30" s="47"/>
    </row>
    <row r="31" spans="1:10" ht="14.25" customHeight="1">
      <c r="A31" s="52"/>
      <c r="B31" s="52"/>
      <c r="C31" s="54"/>
      <c r="D31" s="53"/>
      <c r="E31" s="47"/>
      <c r="F31" s="47"/>
      <c r="G31" s="47"/>
      <c r="H31" s="47"/>
      <c r="I31" s="47"/>
      <c r="J31" s="47"/>
    </row>
    <row r="32" spans="1:10" ht="14.25" customHeight="1">
      <c r="A32" s="52" t="s">
        <v>168</v>
      </c>
      <c r="B32" s="52"/>
      <c r="C32" s="54">
        <f>SUM(C21:C30)</f>
        <v>2231</v>
      </c>
      <c r="D32" s="54">
        <f>SUM(D21:D30)</f>
        <v>-603</v>
      </c>
      <c r="E32" s="47"/>
      <c r="F32" s="47"/>
      <c r="G32" s="47"/>
      <c r="H32" s="47"/>
      <c r="I32" s="47"/>
      <c r="J32" s="47"/>
    </row>
    <row r="33" spans="1:10" ht="14.25" customHeight="1">
      <c r="A33" s="52" t="s">
        <v>119</v>
      </c>
      <c r="B33" s="52"/>
      <c r="C33" s="122">
        <v>-152</v>
      </c>
      <c r="D33" s="64">
        <v>-151</v>
      </c>
      <c r="E33" s="47"/>
      <c r="F33" s="47"/>
      <c r="G33" s="47"/>
      <c r="H33" s="47"/>
      <c r="I33" s="47"/>
      <c r="J33" s="47"/>
    </row>
    <row r="34" spans="1:10" ht="14.25" customHeight="1">
      <c r="A34" s="52"/>
      <c r="B34" s="52"/>
      <c r="C34" s="54"/>
      <c r="D34" s="53"/>
      <c r="E34" s="47"/>
      <c r="F34" s="47"/>
      <c r="G34" s="47"/>
      <c r="H34" s="47"/>
      <c r="I34" s="47"/>
      <c r="J34" s="47"/>
    </row>
    <row r="35" spans="1:10" ht="14.25" customHeight="1">
      <c r="A35" s="52" t="s">
        <v>255</v>
      </c>
      <c r="B35" s="52"/>
      <c r="C35" s="61">
        <f>C32+C33</f>
        <v>2079</v>
      </c>
      <c r="D35" s="61">
        <f>D32+D33</f>
        <v>-754</v>
      </c>
      <c r="E35" s="47"/>
      <c r="F35" s="114"/>
      <c r="G35" s="47"/>
      <c r="H35" s="47"/>
      <c r="I35" s="47"/>
      <c r="J35" s="47"/>
    </row>
    <row r="36" spans="1:10" ht="14.25" customHeight="1">
      <c r="A36" s="49"/>
      <c r="B36" s="49"/>
      <c r="C36" s="56"/>
      <c r="D36" s="57"/>
      <c r="E36" s="47"/>
      <c r="F36" s="47"/>
      <c r="G36" s="47"/>
      <c r="H36" s="47"/>
      <c r="I36" s="47"/>
      <c r="J36" s="47"/>
    </row>
    <row r="37" spans="1:10" ht="14.25" customHeight="1">
      <c r="A37" s="49" t="s">
        <v>149</v>
      </c>
      <c r="B37" s="49"/>
      <c r="C37" s="56"/>
      <c r="D37" s="53"/>
      <c r="E37" s="55"/>
      <c r="F37" s="47"/>
      <c r="G37" s="47"/>
      <c r="H37" s="47"/>
      <c r="I37" s="47"/>
      <c r="J37" s="47"/>
    </row>
    <row r="38" spans="1:10" ht="14.25" customHeight="1">
      <c r="A38" s="52" t="s">
        <v>120</v>
      </c>
      <c r="B38" s="52"/>
      <c r="C38" s="54">
        <v>-701</v>
      </c>
      <c r="D38" s="63">
        <v>-1241</v>
      </c>
      <c r="E38" s="55"/>
      <c r="F38" s="47"/>
      <c r="G38" s="47"/>
      <c r="H38" s="47"/>
      <c r="I38" s="47"/>
      <c r="J38" s="47"/>
    </row>
    <row r="39" spans="1:10" ht="14.25" customHeight="1">
      <c r="A39" s="52" t="s">
        <v>198</v>
      </c>
      <c r="B39" s="52"/>
      <c r="C39" s="54">
        <v>0</v>
      </c>
      <c r="D39" s="63">
        <v>-985</v>
      </c>
      <c r="E39" s="55"/>
      <c r="F39" s="47"/>
      <c r="G39" s="47"/>
      <c r="H39" s="47"/>
      <c r="I39" s="47"/>
      <c r="J39" s="47"/>
    </row>
    <row r="40" spans="1:10" ht="14.25" customHeight="1">
      <c r="A40" s="52" t="s">
        <v>167</v>
      </c>
      <c r="B40" s="52"/>
      <c r="C40" s="54">
        <v>-4</v>
      </c>
      <c r="D40" s="63">
        <v>0</v>
      </c>
      <c r="E40" s="55"/>
      <c r="F40" s="47"/>
      <c r="G40" s="47"/>
      <c r="H40" s="47"/>
      <c r="I40" s="47"/>
      <c r="J40" s="47"/>
    </row>
    <row r="41" spans="1:10" ht="14.25" customHeight="1">
      <c r="A41" s="52" t="s">
        <v>199</v>
      </c>
      <c r="B41" s="52"/>
      <c r="C41" s="54">
        <v>0</v>
      </c>
      <c r="D41" s="63">
        <v>1095</v>
      </c>
      <c r="E41" s="55"/>
      <c r="F41" s="47"/>
      <c r="G41" s="47"/>
      <c r="H41" s="47"/>
      <c r="I41" s="47"/>
      <c r="J41" s="47"/>
    </row>
    <row r="42" spans="1:10" ht="14.25" customHeight="1">
      <c r="A42" s="52" t="s">
        <v>150</v>
      </c>
      <c r="B42" s="52"/>
      <c r="C42" s="61">
        <v>0</v>
      </c>
      <c r="D42" s="64">
        <v>10976</v>
      </c>
      <c r="E42" s="55"/>
      <c r="F42" s="47"/>
      <c r="G42" s="47"/>
      <c r="H42" s="47"/>
      <c r="I42" s="47"/>
      <c r="J42" s="47"/>
    </row>
    <row r="43" spans="1:10" ht="14.25" customHeight="1">
      <c r="A43" s="52"/>
      <c r="B43" s="52"/>
      <c r="C43" s="54"/>
      <c r="D43" s="53"/>
      <c r="E43" s="55"/>
      <c r="F43" s="47"/>
      <c r="G43" s="47"/>
      <c r="H43" s="47"/>
      <c r="I43" s="47"/>
      <c r="J43" s="47"/>
    </row>
    <row r="44" spans="1:10" ht="14.25" customHeight="1">
      <c r="A44" s="52" t="s">
        <v>227</v>
      </c>
      <c r="B44" s="52"/>
      <c r="C44" s="61">
        <f>SUM(C38:C43)</f>
        <v>-705</v>
      </c>
      <c r="D44" s="61">
        <f>SUM(D38:D43)</f>
        <v>9845</v>
      </c>
      <c r="E44" s="55"/>
      <c r="F44" s="114"/>
      <c r="G44" s="47"/>
      <c r="H44" s="47"/>
      <c r="I44" s="47"/>
      <c r="J44" s="47"/>
    </row>
    <row r="45" spans="1:10" ht="14.25" customHeight="1">
      <c r="A45" s="52"/>
      <c r="B45" s="52"/>
      <c r="C45" s="54"/>
      <c r="D45" s="53"/>
      <c r="E45" s="55"/>
      <c r="F45" s="47"/>
      <c r="G45" s="47"/>
      <c r="H45" s="47"/>
      <c r="I45" s="47"/>
      <c r="J45" s="47"/>
    </row>
    <row r="46" spans="1:10" ht="14.25" customHeight="1">
      <c r="A46" s="49" t="s">
        <v>151</v>
      </c>
      <c r="B46" s="49"/>
      <c r="C46" s="56"/>
      <c r="D46" s="53"/>
      <c r="E46" s="55"/>
      <c r="F46" s="47"/>
      <c r="G46" s="47"/>
      <c r="H46" s="47"/>
      <c r="I46" s="47"/>
      <c r="J46" s="47"/>
    </row>
    <row r="47" spans="1:10" ht="14.25" customHeight="1">
      <c r="A47" s="52" t="s">
        <v>220</v>
      </c>
      <c r="B47" s="52"/>
      <c r="C47" s="54">
        <v>-2693</v>
      </c>
      <c r="D47" s="63">
        <v>1689</v>
      </c>
      <c r="E47" s="55"/>
      <c r="F47" s="47"/>
      <c r="G47" s="47"/>
      <c r="H47" s="47"/>
      <c r="I47" s="47"/>
      <c r="J47" s="47"/>
    </row>
    <row r="48" spans="1:10" ht="14.25" customHeight="1">
      <c r="A48" s="52" t="s">
        <v>138</v>
      </c>
      <c r="B48" s="52"/>
      <c r="C48" s="54">
        <v>0</v>
      </c>
      <c r="D48" s="63">
        <v>-78</v>
      </c>
      <c r="E48" s="55"/>
      <c r="F48" s="47"/>
      <c r="G48" s="47"/>
      <c r="H48" s="47"/>
      <c r="I48" s="47"/>
      <c r="J48" s="47"/>
    </row>
    <row r="49" spans="1:10" ht="14.25" customHeight="1">
      <c r="A49" s="52" t="s">
        <v>37</v>
      </c>
      <c r="B49" s="52"/>
      <c r="C49" s="54">
        <v>0</v>
      </c>
      <c r="D49" s="63">
        <v>-5413</v>
      </c>
      <c r="E49" s="55"/>
      <c r="F49" s="47"/>
      <c r="G49" s="47"/>
      <c r="H49" s="47"/>
      <c r="I49" s="47"/>
      <c r="J49" s="47"/>
    </row>
    <row r="50" spans="1:10" ht="14.25" customHeight="1">
      <c r="A50" s="52" t="s">
        <v>121</v>
      </c>
      <c r="B50" s="52"/>
      <c r="C50" s="54">
        <f>-C18</f>
        <v>-35</v>
      </c>
      <c r="D50" s="63">
        <v>-200</v>
      </c>
      <c r="E50" s="55"/>
      <c r="F50" s="47"/>
      <c r="G50" s="47"/>
      <c r="H50" s="47"/>
      <c r="I50" s="47"/>
      <c r="J50" s="47"/>
    </row>
    <row r="51" spans="1:10" ht="14.25" customHeight="1">
      <c r="A51" s="52" t="s">
        <v>139</v>
      </c>
      <c r="B51" s="52"/>
      <c r="C51" s="61">
        <v>-18</v>
      </c>
      <c r="D51" s="64">
        <v>-269</v>
      </c>
      <c r="E51" s="55"/>
      <c r="F51" s="47"/>
      <c r="G51" s="47"/>
      <c r="H51" s="47"/>
      <c r="I51" s="47"/>
      <c r="J51" s="47"/>
    </row>
    <row r="52" spans="1:10" ht="14.25" customHeight="1">
      <c r="A52" s="52"/>
      <c r="B52" s="52"/>
      <c r="C52" s="54"/>
      <c r="D52" s="53"/>
      <c r="E52" s="55"/>
      <c r="F52" s="47"/>
      <c r="G52" s="47"/>
      <c r="H52" s="47"/>
      <c r="I52" s="47"/>
      <c r="J52" s="47"/>
    </row>
    <row r="53" spans="1:10" ht="14.25" customHeight="1">
      <c r="A53" s="52" t="s">
        <v>140</v>
      </c>
      <c r="B53" s="52"/>
      <c r="C53" s="61">
        <f>SUM(C47:C52)</f>
        <v>-2746</v>
      </c>
      <c r="D53" s="61">
        <f>SUM(D47:D52)+D21</f>
        <v>-4271</v>
      </c>
      <c r="E53" s="55"/>
      <c r="F53" s="47"/>
      <c r="G53" s="47"/>
      <c r="H53" s="47"/>
      <c r="I53" s="47"/>
      <c r="J53" s="47"/>
    </row>
    <row r="54" spans="1:10" ht="14.25" customHeight="1">
      <c r="A54" s="52"/>
      <c r="B54" s="52"/>
      <c r="C54" s="54"/>
      <c r="D54" s="53"/>
      <c r="E54" s="55"/>
      <c r="F54" s="47"/>
      <c r="G54" s="47"/>
      <c r="H54" s="47"/>
      <c r="I54" s="47"/>
      <c r="J54" s="47"/>
    </row>
    <row r="55" spans="1:10" ht="14.25" customHeight="1">
      <c r="A55" s="49" t="s">
        <v>228</v>
      </c>
      <c r="B55" s="49"/>
      <c r="C55" s="54">
        <f>C35+C44+C53</f>
        <v>-1372</v>
      </c>
      <c r="D55" s="54">
        <f>D35+D44+D53</f>
        <v>4820</v>
      </c>
      <c r="E55" s="55"/>
      <c r="F55" s="47"/>
      <c r="G55" s="47"/>
      <c r="H55" s="47"/>
      <c r="I55" s="47"/>
      <c r="J55" s="47"/>
    </row>
    <row r="56" spans="1:10" ht="14.25" customHeight="1">
      <c r="A56" s="49"/>
      <c r="B56" s="49"/>
      <c r="C56" s="52"/>
      <c r="D56" s="53"/>
      <c r="E56" s="55"/>
      <c r="F56" s="47"/>
      <c r="G56" s="47"/>
      <c r="H56" s="47"/>
      <c r="I56" s="47"/>
      <c r="J56" s="47"/>
    </row>
    <row r="57" spans="1:10" ht="14.25" customHeight="1">
      <c r="A57" s="49" t="s">
        <v>141</v>
      </c>
      <c r="B57" s="49"/>
      <c r="C57" s="60">
        <v>1567</v>
      </c>
      <c r="D57" s="65" t="s">
        <v>38</v>
      </c>
      <c r="E57" s="55"/>
      <c r="F57" s="47"/>
      <c r="G57" s="47"/>
      <c r="H57" s="47"/>
      <c r="I57" s="47"/>
      <c r="J57" s="47"/>
    </row>
    <row r="58" spans="1:10" ht="14.25" customHeight="1">
      <c r="A58" s="52"/>
      <c r="B58" s="52"/>
      <c r="C58" s="52"/>
      <c r="D58" s="53"/>
      <c r="E58" s="55"/>
      <c r="F58" s="105"/>
      <c r="G58" s="47"/>
      <c r="H58" s="47"/>
      <c r="I58" s="47"/>
      <c r="J58" s="47"/>
    </row>
    <row r="59" spans="1:10" ht="14.25" customHeight="1" thickBot="1">
      <c r="A59" s="49" t="s">
        <v>142</v>
      </c>
      <c r="B59" s="77" t="s">
        <v>132</v>
      </c>
      <c r="C59" s="88">
        <f>C55+C57</f>
        <v>195</v>
      </c>
      <c r="D59" s="88">
        <f>D55</f>
        <v>4820</v>
      </c>
      <c r="E59" s="55"/>
      <c r="F59" s="105" t="s">
        <v>173</v>
      </c>
      <c r="G59" s="47"/>
      <c r="H59" s="47"/>
      <c r="I59" s="47"/>
      <c r="J59" s="47"/>
    </row>
    <row r="60" spans="1:10" ht="14.25" customHeight="1" thickTop="1">
      <c r="A60" s="49"/>
      <c r="B60" s="49"/>
      <c r="E60" s="55"/>
      <c r="F60" s="106">
        <f>C59-'BS'!E26</f>
        <v>0</v>
      </c>
      <c r="G60" s="47"/>
      <c r="H60" s="47"/>
      <c r="I60" s="47"/>
      <c r="J60" s="47"/>
    </row>
    <row r="61" spans="1:10" ht="14.25" customHeight="1">
      <c r="A61" s="190" t="s">
        <v>145</v>
      </c>
      <c r="B61" s="190"/>
      <c r="C61" s="47"/>
      <c r="D61" s="48"/>
      <c r="E61" s="47"/>
      <c r="G61" s="47"/>
      <c r="H61" s="47"/>
      <c r="I61" s="47"/>
      <c r="J61" s="47"/>
    </row>
    <row r="62" spans="1:10" ht="14.25" customHeight="1">
      <c r="A62" s="35"/>
      <c r="B62" s="35"/>
      <c r="C62" s="47"/>
      <c r="D62" s="48"/>
      <c r="E62" s="47"/>
      <c r="G62" s="47"/>
      <c r="H62" s="47"/>
      <c r="I62" s="47"/>
      <c r="J62" s="47"/>
    </row>
    <row r="63" spans="1:10" ht="14.25" customHeight="1">
      <c r="A63" s="35"/>
      <c r="B63" s="35"/>
      <c r="C63" s="47"/>
      <c r="D63" s="48"/>
      <c r="E63" s="47"/>
      <c r="G63" s="47"/>
      <c r="H63" s="47"/>
      <c r="I63" s="47"/>
      <c r="J63" s="47"/>
    </row>
    <row r="64" spans="1:10" ht="14.25" customHeight="1">
      <c r="A64" s="185"/>
      <c r="B64" s="185"/>
      <c r="C64" s="185"/>
      <c r="D64" s="185"/>
      <c r="E64" s="185"/>
      <c r="F64" s="185"/>
      <c r="G64" s="47"/>
      <c r="H64" s="47"/>
      <c r="I64" s="47"/>
      <c r="J64" s="47"/>
    </row>
    <row r="65" spans="1:10" ht="3" customHeight="1">
      <c r="A65" s="185"/>
      <c r="B65" s="185"/>
      <c r="C65" s="185"/>
      <c r="D65" s="185"/>
      <c r="E65" s="185"/>
      <c r="F65" s="185"/>
      <c r="G65" s="47"/>
      <c r="H65" s="47"/>
      <c r="I65" s="47"/>
      <c r="J65" s="47"/>
    </row>
    <row r="66" spans="1:10" ht="14.25">
      <c r="A66" s="107"/>
      <c r="B66" s="107"/>
      <c r="C66" s="107"/>
      <c r="D66" s="107"/>
      <c r="E66" s="107"/>
      <c r="F66" s="107"/>
      <c r="G66" s="47"/>
      <c r="H66" s="47"/>
      <c r="I66" s="47"/>
      <c r="J66" s="47"/>
    </row>
    <row r="67" spans="1:10" ht="45.75" customHeight="1">
      <c r="A67" s="180" t="s">
        <v>204</v>
      </c>
      <c r="B67" s="180"/>
      <c r="C67" s="180"/>
      <c r="D67" s="180"/>
      <c r="E67" s="115"/>
      <c r="F67" s="115"/>
      <c r="G67" s="47"/>
      <c r="H67" s="47"/>
      <c r="I67" s="47"/>
      <c r="J67" s="47"/>
    </row>
    <row r="68" spans="1:10" ht="14.25" customHeight="1">
      <c r="A68" s="47"/>
      <c r="B68" s="47"/>
      <c r="C68" s="47"/>
      <c r="D68" s="48"/>
      <c r="E68" s="47"/>
      <c r="F68" s="47"/>
      <c r="G68" s="47"/>
      <c r="H68" s="47"/>
      <c r="I68" s="47"/>
      <c r="J68" s="47"/>
    </row>
    <row r="69" spans="1:10" ht="14.25">
      <c r="A69" s="47"/>
      <c r="B69" s="47"/>
      <c r="C69" s="47"/>
      <c r="D69" s="48"/>
      <c r="E69" s="47"/>
      <c r="F69" s="47"/>
      <c r="G69" s="47"/>
      <c r="H69" s="47"/>
      <c r="I69" s="47"/>
      <c r="J69" s="47"/>
    </row>
    <row r="70" spans="1:10" ht="14.25">
      <c r="A70" s="47"/>
      <c r="B70" s="47"/>
      <c r="C70" s="47"/>
      <c r="D70" s="48"/>
      <c r="E70" s="47"/>
      <c r="F70" s="47"/>
      <c r="G70" s="47"/>
      <c r="H70" s="47"/>
      <c r="I70" s="47"/>
      <c r="J70" s="47"/>
    </row>
    <row r="71" spans="1:10" ht="14.25">
      <c r="A71" s="47"/>
      <c r="B71" s="47"/>
      <c r="C71" s="47"/>
      <c r="D71" s="48"/>
      <c r="E71" s="47"/>
      <c r="F71" s="47"/>
      <c r="G71" s="47"/>
      <c r="H71" s="47"/>
      <c r="I71" s="47"/>
      <c r="J71" s="47"/>
    </row>
    <row r="72" spans="1:10" ht="14.25">
      <c r="A72" s="47"/>
      <c r="B72" s="47"/>
      <c r="C72" s="47"/>
      <c r="D72" s="48"/>
      <c r="E72" s="47"/>
      <c r="F72" s="47"/>
      <c r="G72" s="47"/>
      <c r="H72" s="47"/>
      <c r="I72" s="47"/>
      <c r="J72" s="47"/>
    </row>
    <row r="73" spans="1:10" ht="14.25">
      <c r="A73" s="47"/>
      <c r="B73" s="47"/>
      <c r="C73" s="47"/>
      <c r="D73" s="48"/>
      <c r="E73" s="47"/>
      <c r="F73" s="47"/>
      <c r="G73" s="47"/>
      <c r="H73" s="47"/>
      <c r="I73" s="47"/>
      <c r="J73" s="47"/>
    </row>
    <row r="74" spans="1:10" ht="14.25">
      <c r="A74" s="47"/>
      <c r="B74" s="47"/>
      <c r="C74" s="47"/>
      <c r="D74" s="48"/>
      <c r="E74" s="47"/>
      <c r="F74" s="47"/>
      <c r="G74" s="47"/>
      <c r="H74" s="47"/>
      <c r="I74" s="47"/>
      <c r="J74" s="47"/>
    </row>
    <row r="75" spans="1:10" ht="14.25">
      <c r="A75" s="47"/>
      <c r="B75" s="47"/>
      <c r="C75" s="47"/>
      <c r="D75" s="48"/>
      <c r="E75" s="47"/>
      <c r="F75" s="47"/>
      <c r="G75" s="47"/>
      <c r="H75" s="47"/>
      <c r="I75" s="47"/>
      <c r="J75" s="47"/>
    </row>
    <row r="76" spans="1:10" ht="14.25">
      <c r="A76" s="47"/>
      <c r="B76" s="47"/>
      <c r="C76" s="47"/>
      <c r="D76" s="48"/>
      <c r="E76" s="47"/>
      <c r="F76" s="47"/>
      <c r="G76" s="47"/>
      <c r="H76" s="47"/>
      <c r="I76" s="47"/>
      <c r="J76" s="47"/>
    </row>
    <row r="77" spans="1:10" ht="14.25">
      <c r="A77" s="47"/>
      <c r="B77" s="47"/>
      <c r="C77" s="47"/>
      <c r="D77" s="48"/>
      <c r="E77" s="47"/>
      <c r="F77" s="47"/>
      <c r="G77" s="47"/>
      <c r="H77" s="47"/>
      <c r="I77" s="47"/>
      <c r="J77" s="47"/>
    </row>
    <row r="78" spans="1:10" ht="14.25">
      <c r="A78" s="47"/>
      <c r="B78" s="47"/>
      <c r="C78" s="47"/>
      <c r="D78" s="48"/>
      <c r="E78" s="47"/>
      <c r="F78" s="47"/>
      <c r="G78" s="47"/>
      <c r="H78" s="47"/>
      <c r="I78" s="47"/>
      <c r="J78" s="47"/>
    </row>
    <row r="79" spans="1:10" ht="14.25">
      <c r="A79" s="47"/>
      <c r="B79" s="47"/>
      <c r="C79" s="47"/>
      <c r="D79" s="48"/>
      <c r="E79" s="47"/>
      <c r="F79" s="47"/>
      <c r="G79" s="47"/>
      <c r="H79" s="47"/>
      <c r="I79" s="47"/>
      <c r="J79" s="47"/>
    </row>
    <row r="80" spans="1:10" ht="14.25">
      <c r="A80" s="47"/>
      <c r="B80" s="47"/>
      <c r="C80" s="47"/>
      <c r="D80" s="48"/>
      <c r="E80" s="47"/>
      <c r="F80" s="47"/>
      <c r="G80" s="47"/>
      <c r="H80" s="47"/>
      <c r="I80" s="47"/>
      <c r="J80" s="47"/>
    </row>
    <row r="81" spans="1:10" ht="14.25">
      <c r="A81" s="47"/>
      <c r="B81" s="47"/>
      <c r="C81" s="47"/>
      <c r="D81" s="48"/>
      <c r="E81" s="47"/>
      <c r="F81" s="47"/>
      <c r="G81" s="47"/>
      <c r="H81" s="47"/>
      <c r="I81" s="47"/>
      <c r="J81" s="47"/>
    </row>
    <row r="82" spans="1:10" ht="14.25">
      <c r="A82" s="47"/>
      <c r="B82" s="47"/>
      <c r="C82" s="47"/>
      <c r="D82" s="48"/>
      <c r="E82" s="47"/>
      <c r="F82" s="47"/>
      <c r="G82" s="47"/>
      <c r="H82" s="47"/>
      <c r="I82" s="47"/>
      <c r="J82" s="47"/>
    </row>
    <row r="83" spans="1:10" ht="14.25">
      <c r="A83" s="47"/>
      <c r="B83" s="47"/>
      <c r="C83" s="47"/>
      <c r="D83" s="48"/>
      <c r="E83" s="47"/>
      <c r="F83" s="47"/>
      <c r="G83" s="47"/>
      <c r="H83" s="47"/>
      <c r="I83" s="47"/>
      <c r="J83" s="47"/>
    </row>
    <row r="84" spans="1:10" ht="14.25">
      <c r="A84" s="47"/>
      <c r="B84" s="47"/>
      <c r="C84" s="47"/>
      <c r="D84" s="48"/>
      <c r="E84" s="47"/>
      <c r="F84" s="47"/>
      <c r="G84" s="47"/>
      <c r="H84" s="47"/>
      <c r="I84" s="47"/>
      <c r="J84" s="47"/>
    </row>
    <row r="85" spans="1:10" ht="14.25">
      <c r="A85" s="47"/>
      <c r="B85" s="47"/>
      <c r="C85" s="47"/>
      <c r="D85" s="48"/>
      <c r="E85" s="47"/>
      <c r="F85" s="47"/>
      <c r="G85" s="47"/>
      <c r="H85" s="47"/>
      <c r="I85" s="47"/>
      <c r="J85" s="47"/>
    </row>
    <row r="86" spans="1:10" ht="14.25">
      <c r="A86" s="47"/>
      <c r="B86" s="47"/>
      <c r="C86" s="47"/>
      <c r="D86" s="48"/>
      <c r="E86" s="47"/>
      <c r="F86" s="47"/>
      <c r="G86" s="47"/>
      <c r="H86" s="47"/>
      <c r="I86" s="47"/>
      <c r="J86" s="47"/>
    </row>
    <row r="87" spans="1:10" ht="14.25">
      <c r="A87" s="47"/>
      <c r="B87" s="47"/>
      <c r="C87" s="47"/>
      <c r="D87" s="48"/>
      <c r="E87" s="47"/>
      <c r="F87" s="47"/>
      <c r="G87" s="47"/>
      <c r="H87" s="47"/>
      <c r="I87" s="47"/>
      <c r="J87" s="47"/>
    </row>
    <row r="88" spans="1:10" ht="14.25">
      <c r="A88" s="47"/>
      <c r="B88" s="47"/>
      <c r="C88" s="47"/>
      <c r="D88" s="48"/>
      <c r="E88" s="47"/>
      <c r="F88" s="47"/>
      <c r="G88" s="47"/>
      <c r="H88" s="47"/>
      <c r="I88" s="47"/>
      <c r="J88" s="47"/>
    </row>
    <row r="89" spans="1:10" ht="14.25">
      <c r="A89" s="47"/>
      <c r="B89" s="47"/>
      <c r="C89" s="47"/>
      <c r="D89" s="48"/>
      <c r="E89" s="47"/>
      <c r="F89" s="47"/>
      <c r="G89" s="47"/>
      <c r="H89" s="47"/>
      <c r="I89" s="47"/>
      <c r="J89" s="47"/>
    </row>
    <row r="90" spans="1:10" ht="14.25">
      <c r="A90" s="47"/>
      <c r="B90" s="47"/>
      <c r="C90" s="47"/>
      <c r="D90" s="48"/>
      <c r="E90" s="47"/>
      <c r="F90" s="47"/>
      <c r="G90" s="47"/>
      <c r="H90" s="47"/>
      <c r="I90" s="47"/>
      <c r="J90" s="47"/>
    </row>
    <row r="91" spans="1:10" ht="14.25">
      <c r="A91" s="47"/>
      <c r="B91" s="47"/>
      <c r="C91" s="47"/>
      <c r="D91" s="48"/>
      <c r="E91" s="47"/>
      <c r="F91" s="47"/>
      <c r="G91" s="47"/>
      <c r="H91" s="47"/>
      <c r="I91" s="47"/>
      <c r="J91" s="47"/>
    </row>
    <row r="92" spans="1:10" ht="14.25">
      <c r="A92" s="47"/>
      <c r="B92" s="47"/>
      <c r="C92" s="47"/>
      <c r="D92" s="48"/>
      <c r="E92" s="47"/>
      <c r="F92" s="47"/>
      <c r="G92" s="47"/>
      <c r="H92" s="47"/>
      <c r="I92" s="47"/>
      <c r="J92" s="47"/>
    </row>
    <row r="93" spans="1:10" ht="14.25">
      <c r="A93" s="47"/>
      <c r="B93" s="47"/>
      <c r="C93" s="47"/>
      <c r="D93" s="48"/>
      <c r="E93" s="47"/>
      <c r="F93" s="47"/>
      <c r="G93" s="47"/>
      <c r="H93" s="47"/>
      <c r="I93" s="47"/>
      <c r="J93" s="47"/>
    </row>
    <row r="94" spans="1:10" ht="14.25">
      <c r="A94" s="47"/>
      <c r="B94" s="47"/>
      <c r="C94" s="47"/>
      <c r="D94" s="48"/>
      <c r="E94" s="47"/>
      <c r="F94" s="47"/>
      <c r="G94" s="47"/>
      <c r="H94" s="47"/>
      <c r="I94" s="47"/>
      <c r="J94" s="47"/>
    </row>
    <row r="95" spans="1:10" ht="14.25">
      <c r="A95" s="47"/>
      <c r="B95" s="47"/>
      <c r="C95" s="47"/>
      <c r="D95" s="48"/>
      <c r="E95" s="47"/>
      <c r="F95" s="47"/>
      <c r="G95" s="47"/>
      <c r="H95" s="47"/>
      <c r="I95" s="47"/>
      <c r="J95" s="47"/>
    </row>
    <row r="96" spans="1:10" ht="14.25">
      <c r="A96" s="47"/>
      <c r="B96" s="47"/>
      <c r="C96" s="47"/>
      <c r="D96" s="48"/>
      <c r="E96" s="47"/>
      <c r="F96" s="47"/>
      <c r="G96" s="47"/>
      <c r="H96" s="47"/>
      <c r="I96" s="47"/>
      <c r="J96" s="47"/>
    </row>
    <row r="97" spans="1:10" ht="14.25">
      <c r="A97" s="47"/>
      <c r="B97" s="47"/>
      <c r="C97" s="47"/>
      <c r="D97" s="48"/>
      <c r="E97" s="47"/>
      <c r="F97" s="47"/>
      <c r="G97" s="47"/>
      <c r="H97" s="47"/>
      <c r="I97" s="47"/>
      <c r="J97" s="47"/>
    </row>
    <row r="98" spans="1:10" ht="14.25">
      <c r="A98" s="47"/>
      <c r="B98" s="47"/>
      <c r="C98" s="47"/>
      <c r="D98" s="48"/>
      <c r="E98" s="47"/>
      <c r="F98" s="47"/>
      <c r="G98" s="47"/>
      <c r="H98" s="47"/>
      <c r="I98" s="47"/>
      <c r="J98" s="47"/>
    </row>
    <row r="99" spans="1:10" ht="14.25">
      <c r="A99" s="47"/>
      <c r="B99" s="47"/>
      <c r="C99" s="47"/>
      <c r="D99" s="48"/>
      <c r="E99" s="47"/>
      <c r="F99" s="47"/>
      <c r="G99" s="47"/>
      <c r="H99" s="47"/>
      <c r="I99" s="47"/>
      <c r="J99" s="47"/>
    </row>
    <row r="100" spans="1:10" ht="14.25">
      <c r="A100" s="47"/>
      <c r="B100" s="47"/>
      <c r="C100" s="47"/>
      <c r="D100" s="48"/>
      <c r="E100" s="47"/>
      <c r="F100" s="47"/>
      <c r="G100" s="47"/>
      <c r="H100" s="47"/>
      <c r="I100" s="47"/>
      <c r="J100" s="47"/>
    </row>
    <row r="101" spans="1:10" ht="14.25">
      <c r="A101" s="47"/>
      <c r="B101" s="47"/>
      <c r="C101" s="47"/>
      <c r="D101" s="48"/>
      <c r="E101" s="47"/>
      <c r="F101" s="47"/>
      <c r="G101" s="47"/>
      <c r="H101" s="47"/>
      <c r="I101" s="47"/>
      <c r="J101" s="47"/>
    </row>
    <row r="102" spans="1:10" ht="14.25">
      <c r="A102" s="47"/>
      <c r="B102" s="47"/>
      <c r="C102" s="47"/>
      <c r="D102" s="48"/>
      <c r="E102" s="47"/>
      <c r="F102" s="47"/>
      <c r="G102" s="47"/>
      <c r="H102" s="47"/>
      <c r="I102" s="47"/>
      <c r="J102" s="47"/>
    </row>
    <row r="103" spans="1:10" ht="14.25">
      <c r="A103" s="47"/>
      <c r="B103" s="47"/>
      <c r="C103" s="47"/>
      <c r="D103" s="48"/>
      <c r="E103" s="47"/>
      <c r="F103" s="47"/>
      <c r="G103" s="47"/>
      <c r="H103" s="47"/>
      <c r="I103" s="47"/>
      <c r="J103" s="47"/>
    </row>
    <row r="104" spans="1:10" ht="14.25">
      <c r="A104" s="47"/>
      <c r="B104" s="47"/>
      <c r="C104" s="47"/>
      <c r="D104" s="48"/>
      <c r="E104" s="47"/>
      <c r="F104" s="47"/>
      <c r="G104" s="47"/>
      <c r="H104" s="47"/>
      <c r="I104" s="47"/>
      <c r="J104" s="47"/>
    </row>
    <row r="105" spans="1:10" ht="14.25">
      <c r="A105" s="47"/>
      <c r="B105" s="47"/>
      <c r="C105" s="47"/>
      <c r="D105" s="48"/>
      <c r="E105" s="47"/>
      <c r="F105" s="47"/>
      <c r="G105" s="47"/>
      <c r="H105" s="47"/>
      <c r="I105" s="47"/>
      <c r="J105" s="47"/>
    </row>
    <row r="106" spans="1:10" ht="14.25">
      <c r="A106" s="47"/>
      <c r="B106" s="47"/>
      <c r="C106" s="47"/>
      <c r="D106" s="48"/>
      <c r="E106" s="47"/>
      <c r="F106" s="47"/>
      <c r="G106" s="47"/>
      <c r="H106" s="47"/>
      <c r="I106" s="47"/>
      <c r="J106" s="47"/>
    </row>
    <row r="107" spans="1:10" ht="14.25">
      <c r="A107" s="47"/>
      <c r="B107" s="47"/>
      <c r="C107" s="47"/>
      <c r="D107" s="48"/>
      <c r="E107" s="47"/>
      <c r="F107" s="47"/>
      <c r="G107" s="47"/>
      <c r="H107" s="47"/>
      <c r="I107" s="47"/>
      <c r="J107" s="47"/>
    </row>
    <row r="108" spans="1:10" ht="14.25">
      <c r="A108" s="47"/>
      <c r="B108" s="47"/>
      <c r="C108" s="47"/>
      <c r="D108" s="48"/>
      <c r="E108" s="47"/>
      <c r="F108" s="47"/>
      <c r="G108" s="47"/>
      <c r="H108" s="47"/>
      <c r="I108" s="47"/>
      <c r="J108" s="47"/>
    </row>
    <row r="109" spans="1:10" ht="14.25">
      <c r="A109" s="47"/>
      <c r="B109" s="47"/>
      <c r="C109" s="47"/>
      <c r="D109" s="48"/>
      <c r="E109" s="47"/>
      <c r="F109" s="47"/>
      <c r="G109" s="47"/>
      <c r="H109" s="47"/>
      <c r="I109" s="47"/>
      <c r="J109" s="47"/>
    </row>
    <row r="110" spans="1:10" ht="14.25">
      <c r="A110" s="47"/>
      <c r="B110" s="47"/>
      <c r="C110" s="47"/>
      <c r="D110" s="48"/>
      <c r="E110" s="47"/>
      <c r="F110" s="47"/>
      <c r="G110" s="47"/>
      <c r="H110" s="47"/>
      <c r="I110" s="47"/>
      <c r="J110" s="47"/>
    </row>
    <row r="111" spans="1:10" ht="14.25">
      <c r="A111" s="47"/>
      <c r="B111" s="47"/>
      <c r="C111" s="47"/>
      <c r="D111" s="48"/>
      <c r="E111" s="47"/>
      <c r="F111" s="47"/>
      <c r="G111" s="47"/>
      <c r="H111" s="47"/>
      <c r="I111" s="47"/>
      <c r="J111" s="47"/>
    </row>
    <row r="112" spans="1:10" ht="14.25">
      <c r="A112" s="47"/>
      <c r="B112" s="47"/>
      <c r="C112" s="47"/>
      <c r="D112" s="48"/>
      <c r="E112" s="47"/>
      <c r="F112" s="47"/>
      <c r="G112" s="47"/>
      <c r="H112" s="47"/>
      <c r="I112" s="47"/>
      <c r="J112" s="47"/>
    </row>
    <row r="113" spans="1:10" ht="14.25">
      <c r="A113" s="47"/>
      <c r="B113" s="47"/>
      <c r="C113" s="47"/>
      <c r="D113" s="48"/>
      <c r="E113" s="47"/>
      <c r="F113" s="47"/>
      <c r="G113" s="47"/>
      <c r="H113" s="47"/>
      <c r="I113" s="47"/>
      <c r="J113" s="47"/>
    </row>
    <row r="114" spans="1:10" ht="14.25">
      <c r="A114" s="47"/>
      <c r="B114" s="47"/>
      <c r="C114" s="47"/>
      <c r="D114" s="48"/>
      <c r="E114" s="47"/>
      <c r="F114" s="47"/>
      <c r="G114" s="47"/>
      <c r="H114" s="47"/>
      <c r="I114" s="47"/>
      <c r="J114" s="47"/>
    </row>
    <row r="115" spans="1:10" ht="14.25">
      <c r="A115" s="47"/>
      <c r="B115" s="47"/>
      <c r="C115" s="47"/>
      <c r="D115" s="48"/>
      <c r="E115" s="47"/>
      <c r="F115" s="47"/>
      <c r="G115" s="47"/>
      <c r="H115" s="47"/>
      <c r="I115" s="47"/>
      <c r="J115" s="47"/>
    </row>
    <row r="116" spans="1:10" ht="14.25">
      <c r="A116" s="47"/>
      <c r="B116" s="47"/>
      <c r="C116" s="47"/>
      <c r="D116" s="48"/>
      <c r="E116" s="47"/>
      <c r="F116" s="47"/>
      <c r="G116" s="47"/>
      <c r="H116" s="47"/>
      <c r="I116" s="47"/>
      <c r="J116" s="47"/>
    </row>
    <row r="117" spans="1:10" ht="14.25">
      <c r="A117" s="47"/>
      <c r="B117" s="47"/>
      <c r="C117" s="47"/>
      <c r="D117" s="48"/>
      <c r="E117" s="47"/>
      <c r="F117" s="47"/>
      <c r="G117" s="47"/>
      <c r="H117" s="47"/>
      <c r="I117" s="47"/>
      <c r="J117" s="47"/>
    </row>
    <row r="118" spans="1:10" ht="14.25">
      <c r="A118" s="47"/>
      <c r="B118" s="47"/>
      <c r="C118" s="47"/>
      <c r="D118" s="48"/>
      <c r="E118" s="47"/>
      <c r="F118" s="47"/>
      <c r="G118" s="47"/>
      <c r="H118" s="47"/>
      <c r="I118" s="47"/>
      <c r="J118" s="47"/>
    </row>
    <row r="119" spans="1:10" ht="14.25">
      <c r="A119" s="47"/>
      <c r="B119" s="47"/>
      <c r="C119" s="47"/>
      <c r="D119" s="48"/>
      <c r="E119" s="47"/>
      <c r="F119" s="47"/>
      <c r="G119" s="47"/>
      <c r="H119" s="47"/>
      <c r="I119" s="47"/>
      <c r="J119" s="47"/>
    </row>
    <row r="120" spans="1:10" ht="14.25">
      <c r="A120" s="47"/>
      <c r="B120" s="47"/>
      <c r="C120" s="47"/>
      <c r="D120" s="48"/>
      <c r="E120" s="47"/>
      <c r="F120" s="47"/>
      <c r="G120" s="47"/>
      <c r="H120" s="47"/>
      <c r="I120" s="47"/>
      <c r="J120" s="47"/>
    </row>
    <row r="121" spans="1:10" ht="14.25">
      <c r="A121" s="47"/>
      <c r="B121" s="47"/>
      <c r="C121" s="47"/>
      <c r="D121" s="48"/>
      <c r="E121" s="47"/>
      <c r="F121" s="47"/>
      <c r="G121" s="47"/>
      <c r="H121" s="47"/>
      <c r="I121" s="47"/>
      <c r="J121" s="47"/>
    </row>
    <row r="122" spans="1:10" ht="14.25">
      <c r="A122" s="47"/>
      <c r="B122" s="47"/>
      <c r="C122" s="47"/>
      <c r="D122" s="48"/>
      <c r="E122" s="47"/>
      <c r="F122" s="47"/>
      <c r="G122" s="47"/>
      <c r="H122" s="47"/>
      <c r="I122" s="47"/>
      <c r="J122" s="47"/>
    </row>
    <row r="123" spans="1:10" ht="14.25">
      <c r="A123" s="47"/>
      <c r="B123" s="47"/>
      <c r="C123" s="47"/>
      <c r="D123" s="48"/>
      <c r="E123" s="47"/>
      <c r="F123" s="47"/>
      <c r="G123" s="47"/>
      <c r="H123" s="47"/>
      <c r="I123" s="47"/>
      <c r="J123" s="47"/>
    </row>
    <row r="124" spans="1:10" ht="14.25">
      <c r="A124" s="47"/>
      <c r="B124" s="47"/>
      <c r="C124" s="47"/>
      <c r="D124" s="48"/>
      <c r="E124" s="47"/>
      <c r="F124" s="47"/>
      <c r="G124" s="47"/>
      <c r="H124" s="47"/>
      <c r="I124" s="47"/>
      <c r="J124" s="47"/>
    </row>
    <row r="125" spans="1:10" ht="14.25">
      <c r="A125" s="47"/>
      <c r="B125" s="47"/>
      <c r="C125" s="47"/>
      <c r="D125" s="48"/>
      <c r="E125" s="47"/>
      <c r="F125" s="47"/>
      <c r="G125" s="47"/>
      <c r="H125" s="47"/>
      <c r="I125" s="47"/>
      <c r="J125" s="47"/>
    </row>
    <row r="126" spans="1:10" ht="14.25">
      <c r="A126" s="47"/>
      <c r="B126" s="47"/>
      <c r="C126" s="47"/>
      <c r="D126" s="48"/>
      <c r="E126" s="47"/>
      <c r="F126" s="47"/>
      <c r="G126" s="47"/>
      <c r="H126" s="47"/>
      <c r="I126" s="47"/>
      <c r="J126" s="47"/>
    </row>
    <row r="127" spans="1:10" ht="14.25">
      <c r="A127" s="47"/>
      <c r="B127" s="47"/>
      <c r="C127" s="47"/>
      <c r="D127" s="48"/>
      <c r="E127" s="47"/>
      <c r="F127" s="47"/>
      <c r="G127" s="47"/>
      <c r="H127" s="47"/>
      <c r="I127" s="47"/>
      <c r="J127" s="47"/>
    </row>
    <row r="128" spans="1:10" ht="14.25">
      <c r="A128" s="47"/>
      <c r="B128" s="47"/>
      <c r="C128" s="47"/>
      <c r="D128" s="48"/>
      <c r="E128" s="47"/>
      <c r="F128" s="47"/>
      <c r="G128" s="47"/>
      <c r="H128" s="47"/>
      <c r="I128" s="47"/>
      <c r="J128" s="47"/>
    </row>
    <row r="129" spans="1:10" ht="14.25">
      <c r="A129" s="47"/>
      <c r="B129" s="47"/>
      <c r="C129" s="47"/>
      <c r="D129" s="48"/>
      <c r="E129" s="47"/>
      <c r="F129" s="47"/>
      <c r="G129" s="47"/>
      <c r="H129" s="47"/>
      <c r="I129" s="47"/>
      <c r="J129" s="47"/>
    </row>
    <row r="130" spans="1:10" ht="14.25">
      <c r="A130" s="47"/>
      <c r="B130" s="47"/>
      <c r="C130" s="47"/>
      <c r="D130" s="48"/>
      <c r="E130" s="47"/>
      <c r="F130" s="47"/>
      <c r="G130" s="47"/>
      <c r="H130" s="47"/>
      <c r="I130" s="47"/>
      <c r="J130" s="47"/>
    </row>
    <row r="131" spans="1:10" ht="14.25">
      <c r="A131" s="47"/>
      <c r="B131" s="47"/>
      <c r="C131" s="47"/>
      <c r="D131" s="48"/>
      <c r="E131" s="47"/>
      <c r="F131" s="47"/>
      <c r="G131" s="47"/>
      <c r="H131" s="47"/>
      <c r="I131" s="47"/>
      <c r="J131" s="47"/>
    </row>
    <row r="132" spans="1:10" ht="14.25">
      <c r="A132" s="47"/>
      <c r="B132" s="47"/>
      <c r="C132" s="47"/>
      <c r="D132" s="48"/>
      <c r="E132" s="47"/>
      <c r="F132" s="47"/>
      <c r="G132" s="47"/>
      <c r="H132" s="47"/>
      <c r="I132" s="47"/>
      <c r="J132" s="47"/>
    </row>
    <row r="133" spans="1:10" ht="14.25">
      <c r="A133" s="47"/>
      <c r="B133" s="47"/>
      <c r="C133" s="47"/>
      <c r="D133" s="48"/>
      <c r="E133" s="47"/>
      <c r="F133" s="47"/>
      <c r="G133" s="47"/>
      <c r="H133" s="47"/>
      <c r="I133" s="47"/>
      <c r="J133" s="47"/>
    </row>
    <row r="134" spans="1:10" ht="14.25">
      <c r="A134" s="47"/>
      <c r="B134" s="47"/>
      <c r="C134" s="47"/>
      <c r="D134" s="48"/>
      <c r="E134" s="47"/>
      <c r="F134" s="47"/>
      <c r="G134" s="47"/>
      <c r="H134" s="47"/>
      <c r="I134" s="47"/>
      <c r="J134" s="47"/>
    </row>
    <row r="135" spans="1:10" ht="14.25">
      <c r="A135" s="47"/>
      <c r="B135" s="47"/>
      <c r="C135" s="47"/>
      <c r="D135" s="48"/>
      <c r="E135" s="47"/>
      <c r="F135" s="47"/>
      <c r="G135" s="47"/>
      <c r="H135" s="47"/>
      <c r="I135" s="47"/>
      <c r="J135" s="47"/>
    </row>
    <row r="136" spans="1:10" ht="14.25">
      <c r="A136" s="47"/>
      <c r="B136" s="47"/>
      <c r="C136" s="47"/>
      <c r="D136" s="48"/>
      <c r="E136" s="47"/>
      <c r="F136" s="47"/>
      <c r="G136" s="47"/>
      <c r="H136" s="47"/>
      <c r="I136" s="47"/>
      <c r="J136" s="47"/>
    </row>
    <row r="137" spans="1:10" ht="14.25">
      <c r="A137" s="47"/>
      <c r="B137" s="47"/>
      <c r="C137" s="47"/>
      <c r="D137" s="48"/>
      <c r="E137" s="47"/>
      <c r="F137" s="47"/>
      <c r="G137" s="47"/>
      <c r="H137" s="47"/>
      <c r="I137" s="47"/>
      <c r="J137" s="47"/>
    </row>
    <row r="138" spans="1:10" ht="14.25">
      <c r="A138" s="47"/>
      <c r="B138" s="47"/>
      <c r="C138" s="47"/>
      <c r="D138" s="48"/>
      <c r="E138" s="47"/>
      <c r="F138" s="47"/>
      <c r="G138" s="47"/>
      <c r="H138" s="47"/>
      <c r="I138" s="47"/>
      <c r="J138" s="47"/>
    </row>
    <row r="139" spans="1:10" ht="14.25">
      <c r="A139" s="47"/>
      <c r="B139" s="47"/>
      <c r="C139" s="47"/>
      <c r="D139" s="48"/>
      <c r="E139" s="47"/>
      <c r="F139" s="47"/>
      <c r="G139" s="47"/>
      <c r="H139" s="47"/>
      <c r="I139" s="47"/>
      <c r="J139" s="47"/>
    </row>
  </sheetData>
  <sheetProtection password="A889" sheet="1" objects="1" scenarios="1" selectLockedCells="1" selectUnlockedCells="1"/>
  <mergeCells count="5">
    <mergeCell ref="A67:D67"/>
    <mergeCell ref="A61:B61"/>
    <mergeCell ref="C8:D8"/>
    <mergeCell ref="C9:D9"/>
    <mergeCell ref="A64:F65"/>
  </mergeCells>
  <printOptions/>
  <pageMargins left="0.75" right="0.5" top="1" bottom="0.75" header="0.5" footer="0.5"/>
  <pageSetup fitToHeight="1" fitToWidth="1" horizontalDpi="600" verticalDpi="600" orientation="portrait" paperSize="9" scale="74" r:id="rId3"/>
  <headerFooter alignWithMargins="0">
    <oddFooter>&amp;R&amp;P/&amp;N</oddFooter>
  </headerFooter>
  <legacyDrawing r:id="rId2"/>
  <oleObjects>
    <oleObject progId="PBrush" shapeId="1397368" r:id="rId1"/>
  </oleObjects>
</worksheet>
</file>

<file path=xl/worksheets/sheet5.xml><?xml version="1.0" encoding="utf-8"?>
<worksheet xmlns="http://schemas.openxmlformats.org/spreadsheetml/2006/main" xmlns:r="http://schemas.openxmlformats.org/officeDocument/2006/relationships">
  <dimension ref="A1:H223"/>
  <sheetViews>
    <sheetView view="pageBreakPreview" zoomScale="75" zoomScaleNormal="90" zoomScaleSheetLayoutView="75" workbookViewId="0" topLeftCell="A1">
      <selection activeCell="F19" sqref="F19"/>
    </sheetView>
  </sheetViews>
  <sheetFormatPr defaultColWidth="9.140625" defaultRowHeight="12.75"/>
  <cols>
    <col min="1" max="1" width="3.421875" style="2" customWidth="1"/>
    <col min="2" max="2" width="4.421875" style="2" customWidth="1"/>
    <col min="3" max="3" width="8.8515625" style="2" customWidth="1"/>
    <col min="4" max="4" width="26.28125" style="2" customWidth="1"/>
    <col min="5" max="5" width="7.140625" style="2" customWidth="1"/>
    <col min="6" max="6" width="17.140625" style="2" customWidth="1"/>
    <col min="7" max="7" width="20.8515625" style="2" bestFit="1" customWidth="1"/>
    <col min="8" max="8" width="21.28125" style="2" customWidth="1"/>
    <col min="9" max="9" width="11.00390625" style="2" customWidth="1"/>
    <col min="10" max="16384" width="9.140625" style="2" customWidth="1"/>
  </cols>
  <sheetData>
    <row r="1" ht="15.75">
      <c r="A1" s="76" t="s">
        <v>124</v>
      </c>
    </row>
    <row r="2" ht="15.75">
      <c r="A2" s="76" t="s">
        <v>123</v>
      </c>
    </row>
    <row r="3" spans="1:5" ht="15.75">
      <c r="A3" s="76" t="str">
        <f>'CF'!A6</f>
        <v>For the first quarter ended 30 June 2008</v>
      </c>
      <c r="B3" s="76"/>
      <c r="E3" s="76"/>
    </row>
    <row r="4" ht="15.75">
      <c r="A4" s="76" t="s">
        <v>0</v>
      </c>
    </row>
    <row r="5" ht="15.75">
      <c r="A5" s="76"/>
    </row>
    <row r="6" ht="15.75">
      <c r="A6" s="74" t="s">
        <v>125</v>
      </c>
    </row>
    <row r="7" ht="15.75">
      <c r="A7" s="74"/>
    </row>
    <row r="8" spans="1:8" ht="15.75">
      <c r="A8" s="78" t="s">
        <v>39</v>
      </c>
      <c r="B8" s="74" t="s">
        <v>40</v>
      </c>
      <c r="C8" s="74"/>
      <c r="D8" s="74"/>
      <c r="E8" s="74"/>
      <c r="F8" s="140"/>
      <c r="G8" s="3"/>
      <c r="H8" s="140"/>
    </row>
    <row r="9" spans="1:8" ht="15.75">
      <c r="A9" s="78"/>
      <c r="B9" s="74"/>
      <c r="C9" s="74"/>
      <c r="D9" s="74"/>
      <c r="E9" s="74"/>
      <c r="F9" s="140"/>
      <c r="G9" s="3"/>
      <c r="H9" s="140"/>
    </row>
    <row r="10" spans="1:8" ht="15.75" customHeight="1">
      <c r="A10" s="74"/>
      <c r="B10" s="204" t="s">
        <v>143</v>
      </c>
      <c r="C10" s="204"/>
      <c r="D10" s="204"/>
      <c r="E10" s="204"/>
      <c r="F10" s="204"/>
      <c r="G10" s="204"/>
      <c r="H10" s="204"/>
    </row>
    <row r="11" spans="1:8" ht="15.75">
      <c r="A11" s="74"/>
      <c r="B11" s="204"/>
      <c r="C11" s="204"/>
      <c r="D11" s="204"/>
      <c r="E11" s="204"/>
      <c r="F11" s="204"/>
      <c r="G11" s="204"/>
      <c r="H11" s="204"/>
    </row>
    <row r="12" spans="1:8" ht="27" customHeight="1">
      <c r="A12" s="74"/>
      <c r="B12" s="204"/>
      <c r="C12" s="204"/>
      <c r="D12" s="204"/>
      <c r="E12" s="204"/>
      <c r="F12" s="204"/>
      <c r="G12" s="204"/>
      <c r="H12" s="204"/>
    </row>
    <row r="13" spans="1:8" ht="15.75">
      <c r="A13" s="74"/>
      <c r="B13" s="3"/>
      <c r="C13" s="3"/>
      <c r="D13" s="3"/>
      <c r="E13" s="3"/>
      <c r="F13" s="3"/>
      <c r="G13" s="3"/>
      <c r="H13" s="3"/>
    </row>
    <row r="14" spans="1:8" ht="76.5" customHeight="1">
      <c r="A14" s="74"/>
      <c r="B14" s="204" t="s">
        <v>229</v>
      </c>
      <c r="C14" s="204"/>
      <c r="D14" s="204"/>
      <c r="E14" s="204"/>
      <c r="F14" s="204"/>
      <c r="G14" s="204"/>
      <c r="H14" s="204"/>
    </row>
    <row r="15" spans="1:8" ht="15">
      <c r="A15" s="3"/>
      <c r="B15" s="141"/>
      <c r="C15" s="141"/>
      <c r="D15" s="141"/>
      <c r="E15" s="141"/>
      <c r="F15" s="141"/>
      <c r="G15" s="141"/>
      <c r="H15" s="141"/>
    </row>
    <row r="16" spans="1:8" ht="15.75">
      <c r="A16" s="78" t="s">
        <v>41</v>
      </c>
      <c r="B16" s="142" t="s">
        <v>42</v>
      </c>
      <c r="C16" s="74"/>
      <c r="D16" s="74"/>
      <c r="E16" s="3"/>
      <c r="F16" s="143"/>
      <c r="G16" s="143"/>
      <c r="H16" s="144"/>
    </row>
    <row r="17" spans="1:8" ht="15">
      <c r="A17" s="3"/>
      <c r="B17" s="202" t="s">
        <v>208</v>
      </c>
      <c r="C17" s="202"/>
      <c r="D17" s="202"/>
      <c r="E17" s="202"/>
      <c r="F17" s="202"/>
      <c r="G17" s="202"/>
      <c r="H17" s="202"/>
    </row>
    <row r="18" spans="1:8" ht="15">
      <c r="A18" s="3"/>
      <c r="B18" s="202"/>
      <c r="C18" s="202"/>
      <c r="D18" s="202"/>
      <c r="E18" s="202"/>
      <c r="F18" s="202"/>
      <c r="G18" s="202"/>
      <c r="H18" s="202"/>
    </row>
    <row r="19" spans="1:8" ht="15">
      <c r="A19" s="3"/>
      <c r="B19" s="79"/>
      <c r="C19" s="79"/>
      <c r="D19" s="79"/>
      <c r="E19" s="79"/>
      <c r="F19" s="79"/>
      <c r="G19" s="79"/>
      <c r="H19" s="79"/>
    </row>
    <row r="20" spans="1:8" ht="15.75">
      <c r="A20" s="78" t="s">
        <v>43</v>
      </c>
      <c r="B20" s="142" t="s">
        <v>44</v>
      </c>
      <c r="C20" s="74"/>
      <c r="D20" s="74"/>
      <c r="E20" s="3"/>
      <c r="F20" s="143"/>
      <c r="G20" s="143"/>
      <c r="H20" s="144"/>
    </row>
    <row r="21" spans="1:8" ht="15">
      <c r="A21" s="3"/>
      <c r="B21" s="202" t="s">
        <v>256</v>
      </c>
      <c r="C21" s="202"/>
      <c r="D21" s="202"/>
      <c r="E21" s="202"/>
      <c r="F21" s="202"/>
      <c r="G21" s="202"/>
      <c r="H21" s="202"/>
    </row>
    <row r="22" spans="1:8" ht="15">
      <c r="A22" s="3"/>
      <c r="B22" s="79"/>
      <c r="C22" s="79"/>
      <c r="D22" s="79"/>
      <c r="E22" s="79"/>
      <c r="F22" s="79"/>
      <c r="G22" s="79"/>
      <c r="H22" s="79"/>
    </row>
    <row r="23" spans="1:8" ht="15.75">
      <c r="A23" s="78" t="s">
        <v>45</v>
      </c>
      <c r="B23" s="74" t="s">
        <v>46</v>
      </c>
      <c r="C23" s="74"/>
      <c r="D23" s="74"/>
      <c r="E23" s="3"/>
      <c r="F23" s="143"/>
      <c r="G23" s="143"/>
      <c r="H23" s="144"/>
    </row>
    <row r="24" spans="1:8" ht="15">
      <c r="A24" s="3"/>
      <c r="B24" s="202" t="s">
        <v>47</v>
      </c>
      <c r="C24" s="202"/>
      <c r="D24" s="202"/>
      <c r="E24" s="202"/>
      <c r="F24" s="202"/>
      <c r="G24" s="202"/>
      <c r="H24" s="202"/>
    </row>
    <row r="25" spans="1:8" ht="15">
      <c r="A25" s="3"/>
      <c r="B25" s="202"/>
      <c r="C25" s="202"/>
      <c r="D25" s="202"/>
      <c r="E25" s="202"/>
      <c r="F25" s="202"/>
      <c r="G25" s="202"/>
      <c r="H25" s="202"/>
    </row>
    <row r="26" spans="1:8" ht="15">
      <c r="A26" s="3"/>
      <c r="B26" s="79"/>
      <c r="C26" s="79"/>
      <c r="D26" s="79"/>
      <c r="E26" s="79"/>
      <c r="F26" s="79"/>
      <c r="G26" s="79"/>
      <c r="H26" s="79"/>
    </row>
    <row r="27" spans="1:8" ht="15.75">
      <c r="A27" s="78" t="s">
        <v>48</v>
      </c>
      <c r="B27" s="74" t="s">
        <v>49</v>
      </c>
      <c r="D27" s="74"/>
      <c r="E27" s="3"/>
      <c r="F27" s="143"/>
      <c r="G27" s="143"/>
      <c r="H27" s="144"/>
    </row>
    <row r="28" spans="1:8" ht="32.25" customHeight="1">
      <c r="A28" s="3"/>
      <c r="B28" s="205" t="s">
        <v>50</v>
      </c>
      <c r="C28" s="205"/>
      <c r="D28" s="205"/>
      <c r="E28" s="205"/>
      <c r="F28" s="205"/>
      <c r="G28" s="205"/>
      <c r="H28" s="205"/>
    </row>
    <row r="29" spans="1:8" ht="15.75">
      <c r="A29" s="74"/>
      <c r="B29" s="3"/>
      <c r="C29" s="3"/>
      <c r="D29" s="3"/>
      <c r="E29" s="3"/>
      <c r="F29" s="3"/>
      <c r="G29" s="3"/>
      <c r="H29" s="3"/>
    </row>
    <row r="30" spans="1:8" ht="15.75">
      <c r="A30" s="78" t="s">
        <v>51</v>
      </c>
      <c r="B30" s="74" t="s">
        <v>52</v>
      </c>
      <c r="C30" s="74"/>
      <c r="D30" s="74"/>
      <c r="E30" s="3"/>
      <c r="F30" s="144"/>
      <c r="G30" s="143"/>
      <c r="H30" s="144"/>
    </row>
    <row r="31" spans="1:8" ht="30" customHeight="1">
      <c r="A31" s="3"/>
      <c r="B31" s="202" t="s">
        <v>175</v>
      </c>
      <c r="C31" s="202"/>
      <c r="D31" s="202"/>
      <c r="E31" s="202"/>
      <c r="F31" s="202"/>
      <c r="G31" s="202"/>
      <c r="H31" s="202"/>
    </row>
    <row r="32" spans="1:8" ht="15">
      <c r="A32" s="3"/>
      <c r="B32" s="79"/>
      <c r="C32" s="79"/>
      <c r="D32" s="79"/>
      <c r="E32" s="79"/>
      <c r="F32" s="79"/>
      <c r="G32" s="79"/>
      <c r="H32" s="79"/>
    </row>
    <row r="33" spans="1:8" ht="15.75">
      <c r="A33" s="78" t="s">
        <v>53</v>
      </c>
      <c r="B33" s="74" t="s">
        <v>37</v>
      </c>
      <c r="C33" s="74"/>
      <c r="D33" s="74"/>
      <c r="E33" s="3"/>
      <c r="F33" s="143"/>
      <c r="G33" s="143"/>
      <c r="H33" s="143"/>
    </row>
    <row r="34" spans="1:8" ht="15">
      <c r="A34" s="3"/>
      <c r="B34" s="206" t="s">
        <v>230</v>
      </c>
      <c r="C34" s="202"/>
      <c r="D34" s="202"/>
      <c r="E34" s="202"/>
      <c r="F34" s="202"/>
      <c r="G34" s="202"/>
      <c r="H34" s="202"/>
    </row>
    <row r="35" spans="1:8" ht="16.5" customHeight="1" hidden="1">
      <c r="A35" s="3"/>
      <c r="B35" s="202"/>
      <c r="C35" s="202"/>
      <c r="D35" s="202"/>
      <c r="E35" s="202"/>
      <c r="F35" s="202"/>
      <c r="G35" s="202"/>
      <c r="H35" s="202"/>
    </row>
    <row r="36" spans="1:8" ht="16.5" customHeight="1">
      <c r="A36" s="3"/>
      <c r="B36" s="79"/>
      <c r="C36" s="79"/>
      <c r="D36" s="79"/>
      <c r="E36" s="79"/>
      <c r="F36" s="79"/>
      <c r="G36" s="79"/>
      <c r="H36" s="79"/>
    </row>
    <row r="37" spans="1:2" ht="15.75">
      <c r="A37" s="78" t="s">
        <v>54</v>
      </c>
      <c r="B37" s="74" t="s">
        <v>135</v>
      </c>
    </row>
    <row r="38" spans="1:8" ht="17.25" customHeight="1">
      <c r="A38" s="3"/>
      <c r="B38" s="202" t="s">
        <v>185</v>
      </c>
      <c r="C38" s="202"/>
      <c r="D38" s="202"/>
      <c r="E38" s="202"/>
      <c r="F38" s="202"/>
      <c r="G38" s="202"/>
      <c r="H38" s="202"/>
    </row>
    <row r="39" spans="1:8" ht="15">
      <c r="A39" s="3"/>
      <c r="B39" s="79"/>
      <c r="C39" s="79"/>
      <c r="D39" s="79"/>
      <c r="E39" s="79"/>
      <c r="F39" s="79"/>
      <c r="G39" s="79"/>
      <c r="H39" s="79"/>
    </row>
    <row r="40" spans="1:8" ht="15.75">
      <c r="A40" s="3"/>
      <c r="B40" s="79"/>
      <c r="C40" s="79"/>
      <c r="D40" s="79"/>
      <c r="E40" s="79"/>
      <c r="F40" s="79"/>
      <c r="G40" s="98" t="s">
        <v>200</v>
      </c>
      <c r="H40" s="98" t="str">
        <f>G40</f>
        <v>3 Months</v>
      </c>
    </row>
    <row r="41" spans="1:8" ht="15.75">
      <c r="A41" s="3"/>
      <c r="B41" s="79"/>
      <c r="C41" s="79"/>
      <c r="D41" s="79"/>
      <c r="E41" s="79"/>
      <c r="F41" s="79"/>
      <c r="G41" s="146" t="s">
        <v>35</v>
      </c>
      <c r="H41" s="146" t="s">
        <v>35</v>
      </c>
    </row>
    <row r="42" spans="1:8" ht="15.75">
      <c r="A42" s="3"/>
      <c r="C42" s="79"/>
      <c r="D42" s="79"/>
      <c r="E42" s="79"/>
      <c r="F42" s="79"/>
      <c r="G42" s="147" t="s">
        <v>193</v>
      </c>
      <c r="H42" s="147" t="s">
        <v>201</v>
      </c>
    </row>
    <row r="43" spans="1:8" ht="15.75">
      <c r="A43" s="3"/>
      <c r="B43" s="76"/>
      <c r="C43" s="79"/>
      <c r="D43" s="79"/>
      <c r="E43" s="79"/>
      <c r="F43" s="79"/>
      <c r="G43" s="147" t="s">
        <v>3</v>
      </c>
      <c r="H43" s="147" t="s">
        <v>3</v>
      </c>
    </row>
    <row r="44" spans="1:8" ht="15.75">
      <c r="A44" s="3"/>
      <c r="B44" s="76" t="s">
        <v>186</v>
      </c>
      <c r="E44" s="3"/>
      <c r="F44" s="3"/>
      <c r="G44" s="3"/>
      <c r="H44" s="148"/>
    </row>
    <row r="45" spans="1:8" ht="15.75">
      <c r="A45" s="3"/>
      <c r="B45" s="149" t="s">
        <v>4</v>
      </c>
      <c r="E45" s="3"/>
      <c r="F45" s="3"/>
      <c r="G45" s="3"/>
      <c r="H45" s="148"/>
    </row>
    <row r="46" spans="1:8" ht="15">
      <c r="A46" s="3"/>
      <c r="B46" s="2" t="s">
        <v>181</v>
      </c>
      <c r="E46" s="3"/>
      <c r="F46" s="3"/>
      <c r="G46" s="143">
        <f>G48-G47</f>
        <v>8484</v>
      </c>
      <c r="H46" s="148">
        <f>H48-H47</f>
        <v>8445</v>
      </c>
    </row>
    <row r="47" spans="1:8" ht="15">
      <c r="A47" s="3"/>
      <c r="B47" s="2" t="s">
        <v>182</v>
      </c>
      <c r="E47" s="3"/>
      <c r="F47" s="3"/>
      <c r="G47" s="150">
        <v>1629</v>
      </c>
      <c r="H47" s="151">
        <v>1275</v>
      </c>
    </row>
    <row r="48" spans="1:8" ht="15.75" thickBot="1">
      <c r="A48" s="3"/>
      <c r="E48" s="3"/>
      <c r="F48" s="3"/>
      <c r="G48" s="152">
        <f>'IS'!C17</f>
        <v>10113</v>
      </c>
      <c r="H48" s="152">
        <f>'IS'!D17</f>
        <v>9720</v>
      </c>
    </row>
    <row r="49" spans="1:8" ht="15">
      <c r="A49" s="3"/>
      <c r="E49" s="3"/>
      <c r="F49" s="3"/>
      <c r="G49" s="148"/>
      <c r="H49" s="148"/>
    </row>
    <row r="50" spans="1:7" ht="15.75">
      <c r="A50" s="3"/>
      <c r="B50" s="153" t="s">
        <v>184</v>
      </c>
      <c r="E50" s="3"/>
      <c r="F50" s="3"/>
      <c r="G50" s="154"/>
    </row>
    <row r="51" spans="1:8" ht="15">
      <c r="A51" s="3"/>
      <c r="B51" s="2" t="s">
        <v>181</v>
      </c>
      <c r="E51" s="3"/>
      <c r="F51" s="3"/>
      <c r="G51" s="154">
        <f>G53-G52</f>
        <v>816</v>
      </c>
      <c r="H51" s="154">
        <v>1524</v>
      </c>
    </row>
    <row r="52" spans="1:8" ht="15">
      <c r="A52" s="3"/>
      <c r="B52" s="2" t="s">
        <v>182</v>
      </c>
      <c r="E52" s="3"/>
      <c r="F52" s="155"/>
      <c r="G52" s="156">
        <v>516</v>
      </c>
      <c r="H52" s="156">
        <v>383</v>
      </c>
    </row>
    <row r="53" spans="1:8" ht="15">
      <c r="A53" s="3"/>
      <c r="E53" s="3"/>
      <c r="F53" s="3"/>
      <c r="G53" s="73">
        <f>'IS'!C27-'IS'!C25</f>
        <v>1332</v>
      </c>
      <c r="H53" s="73">
        <f>SUM(H51:H52)</f>
        <v>1907</v>
      </c>
    </row>
    <row r="54" spans="1:8" ht="15">
      <c r="A54" s="3"/>
      <c r="B54" s="2" t="s">
        <v>183</v>
      </c>
      <c r="E54" s="3"/>
      <c r="F54" s="3"/>
      <c r="G54" s="156">
        <f>'IS'!C25</f>
        <v>-35</v>
      </c>
      <c r="H54" s="156">
        <f>'IS'!D25</f>
        <v>-200</v>
      </c>
    </row>
    <row r="55" spans="1:8" ht="15">
      <c r="A55" s="3"/>
      <c r="E55" s="3"/>
      <c r="F55" s="3"/>
      <c r="G55" s="73">
        <f>G53+G54</f>
        <v>1297</v>
      </c>
      <c r="H55" s="73">
        <f>H53+H54</f>
        <v>1707</v>
      </c>
    </row>
    <row r="56" spans="1:8" ht="15">
      <c r="A56" s="3"/>
      <c r="B56" s="2" t="s">
        <v>223</v>
      </c>
      <c r="E56" s="3"/>
      <c r="F56" s="3"/>
      <c r="G56" s="73">
        <f>'IS'!C29</f>
        <v>-148</v>
      </c>
      <c r="H56" s="73">
        <f>'IS'!D29</f>
        <v>-143</v>
      </c>
    </row>
    <row r="57" spans="1:8" ht="15.75" thickBot="1">
      <c r="A57" s="3"/>
      <c r="B57" s="2" t="s">
        <v>59</v>
      </c>
      <c r="E57" s="3"/>
      <c r="F57" s="3"/>
      <c r="G57" s="152">
        <f>G55+G56</f>
        <v>1149</v>
      </c>
      <c r="H57" s="152">
        <f>H55+H56</f>
        <v>1564</v>
      </c>
    </row>
    <row r="58" spans="1:8" ht="15">
      <c r="A58" s="3"/>
      <c r="B58" s="79"/>
      <c r="C58" s="79"/>
      <c r="D58" s="79"/>
      <c r="E58" s="79"/>
      <c r="F58" s="79"/>
      <c r="G58" s="79"/>
      <c r="H58" s="79"/>
    </row>
    <row r="59" spans="1:8" ht="15">
      <c r="A59" s="3"/>
      <c r="B59" s="79"/>
      <c r="C59" s="79"/>
      <c r="D59" s="79"/>
      <c r="E59" s="79"/>
      <c r="F59" s="79"/>
      <c r="G59" s="79"/>
      <c r="H59" s="79"/>
    </row>
    <row r="60" spans="1:8" ht="15.75">
      <c r="A60" s="3"/>
      <c r="B60" s="76" t="s">
        <v>55</v>
      </c>
      <c r="C60" s="3"/>
      <c r="D60" s="3"/>
      <c r="E60" s="3"/>
      <c r="F60" s="3"/>
      <c r="G60" s="147"/>
      <c r="H60" s="147"/>
    </row>
    <row r="61" spans="2:7" ht="15.75">
      <c r="B61" s="149" t="s">
        <v>4</v>
      </c>
      <c r="E61" s="3"/>
      <c r="F61" s="3"/>
      <c r="G61" s="99"/>
    </row>
    <row r="62" spans="2:7" ht="15">
      <c r="B62" s="157" t="s">
        <v>56</v>
      </c>
      <c r="E62" s="3"/>
      <c r="F62" s="3"/>
      <c r="G62" s="154"/>
    </row>
    <row r="63" spans="2:8" ht="15">
      <c r="B63" s="2" t="s">
        <v>58</v>
      </c>
      <c r="E63" s="3"/>
      <c r="F63" s="3"/>
      <c r="G63" s="154">
        <v>4421</v>
      </c>
      <c r="H63" s="158">
        <v>4794</v>
      </c>
    </row>
    <row r="64" spans="2:8" ht="15">
      <c r="B64" s="2" t="s">
        <v>57</v>
      </c>
      <c r="E64" s="3"/>
      <c r="F64" s="3"/>
      <c r="G64" s="154">
        <v>777</v>
      </c>
      <c r="H64" s="158">
        <v>1209</v>
      </c>
    </row>
    <row r="65" spans="2:8" ht="15">
      <c r="B65" s="2" t="s">
        <v>127</v>
      </c>
      <c r="E65" s="3"/>
      <c r="F65" s="3"/>
      <c r="G65" s="154">
        <v>363</v>
      </c>
      <c r="H65" s="158">
        <v>605</v>
      </c>
    </row>
    <row r="66" spans="2:8" ht="15">
      <c r="B66" s="2" t="s">
        <v>126</v>
      </c>
      <c r="E66" s="3"/>
      <c r="F66" s="3"/>
      <c r="G66" s="154">
        <v>202</v>
      </c>
      <c r="H66" s="158">
        <v>135</v>
      </c>
    </row>
    <row r="67" spans="2:8" ht="15">
      <c r="B67" s="2" t="s">
        <v>180</v>
      </c>
      <c r="E67" s="3"/>
      <c r="F67" s="3"/>
      <c r="G67" s="159">
        <v>12</v>
      </c>
      <c r="H67" s="150">
        <v>102</v>
      </c>
    </row>
    <row r="68" spans="5:8" ht="15">
      <c r="E68" s="160"/>
      <c r="F68" s="3"/>
      <c r="G68" s="154">
        <f>SUM(G63:G67)</f>
        <v>5775</v>
      </c>
      <c r="H68" s="154">
        <f>SUM(H63:H67)</f>
        <v>6845</v>
      </c>
    </row>
    <row r="69" spans="2:8" ht="15">
      <c r="B69" s="2" t="s">
        <v>187</v>
      </c>
      <c r="E69" s="3"/>
      <c r="F69" s="3"/>
      <c r="G69" s="154">
        <f>G70-G68</f>
        <v>4338</v>
      </c>
      <c r="H69" s="161">
        <v>2875</v>
      </c>
    </row>
    <row r="70" spans="5:8" ht="15.75" thickBot="1">
      <c r="E70" s="3"/>
      <c r="F70" s="3"/>
      <c r="G70" s="162">
        <f>'IS'!E17</f>
        <v>10113</v>
      </c>
      <c r="H70" s="162">
        <f>H68+H69</f>
        <v>9720</v>
      </c>
    </row>
    <row r="71" spans="5:8" ht="15">
      <c r="E71" s="3"/>
      <c r="F71" s="3"/>
      <c r="G71" s="3"/>
      <c r="H71" s="148"/>
    </row>
    <row r="72" spans="5:8" ht="15">
      <c r="E72" s="3"/>
      <c r="F72" s="3"/>
      <c r="G72" s="148"/>
      <c r="H72" s="148"/>
    </row>
    <row r="73" spans="1:8" ht="15.75">
      <c r="A73" s="78" t="s">
        <v>60</v>
      </c>
      <c r="B73" s="74" t="s">
        <v>61</v>
      </c>
      <c r="C73" s="74"/>
      <c r="D73" s="74"/>
      <c r="E73" s="3"/>
      <c r="F73" s="3"/>
      <c r="G73" s="3"/>
      <c r="H73" s="3"/>
    </row>
    <row r="74" spans="1:8" ht="15">
      <c r="A74" s="3"/>
      <c r="B74" s="3" t="s">
        <v>144</v>
      </c>
      <c r="C74" s="3"/>
      <c r="D74" s="3"/>
      <c r="E74" s="3"/>
      <c r="F74" s="3"/>
      <c r="G74" s="3"/>
      <c r="H74" s="3"/>
    </row>
    <row r="75" spans="1:8" ht="1.5" customHeight="1" hidden="1">
      <c r="A75" s="3"/>
      <c r="B75" s="3"/>
      <c r="C75" s="3"/>
      <c r="D75" s="3"/>
      <c r="E75" s="3"/>
      <c r="F75" s="3"/>
      <c r="G75" s="3"/>
      <c r="H75" s="3"/>
    </row>
    <row r="76" spans="1:8" ht="15" customHeight="1">
      <c r="A76" s="3"/>
      <c r="B76" s="79"/>
      <c r="C76" s="79"/>
      <c r="D76" s="79"/>
      <c r="E76" s="79"/>
      <c r="F76" s="79"/>
      <c r="G76" s="79"/>
      <c r="H76" s="79"/>
    </row>
    <row r="77" spans="2:8" ht="15">
      <c r="B77" s="200" t="s">
        <v>152</v>
      </c>
      <c r="C77" s="200"/>
      <c r="D77" s="200"/>
      <c r="E77" s="200"/>
      <c r="F77" s="200"/>
      <c r="G77" s="200"/>
      <c r="H77" s="200"/>
    </row>
    <row r="78" spans="2:8" ht="15">
      <c r="B78" s="200"/>
      <c r="C78" s="200"/>
      <c r="D78" s="200"/>
      <c r="E78" s="200"/>
      <c r="F78" s="200"/>
      <c r="G78" s="200"/>
      <c r="H78" s="200"/>
    </row>
    <row r="79" spans="2:8" ht="3.75" customHeight="1">
      <c r="B79" s="200"/>
      <c r="C79" s="200"/>
      <c r="D79" s="200"/>
      <c r="E79" s="200"/>
      <c r="F79" s="200"/>
      <c r="G79" s="200"/>
      <c r="H79" s="200"/>
    </row>
    <row r="80" spans="2:8" ht="15">
      <c r="B80" s="4"/>
      <c r="C80" s="4"/>
      <c r="D80" s="4"/>
      <c r="E80" s="4"/>
      <c r="F80" s="4"/>
      <c r="G80" s="4"/>
      <c r="H80" s="4"/>
    </row>
    <row r="81" spans="1:8" ht="15.75">
      <c r="A81" s="78" t="s">
        <v>62</v>
      </c>
      <c r="B81" s="74" t="s">
        <v>133</v>
      </c>
      <c r="C81" s="4"/>
      <c r="D81" s="4"/>
      <c r="E81" s="4"/>
      <c r="F81" s="4"/>
      <c r="G81" s="4"/>
      <c r="H81" s="4"/>
    </row>
    <row r="82" spans="2:8" ht="44.25" customHeight="1">
      <c r="B82" s="204" t="s">
        <v>174</v>
      </c>
      <c r="C82" s="204"/>
      <c r="D82" s="204"/>
      <c r="E82" s="204"/>
      <c r="F82" s="204"/>
      <c r="G82" s="204"/>
      <c r="H82" s="204"/>
    </row>
    <row r="83" spans="2:8" ht="15">
      <c r="B83" s="163"/>
      <c r="C83" s="4"/>
      <c r="D83" s="4"/>
      <c r="E83" s="4"/>
      <c r="F83" s="4"/>
      <c r="G83" s="4"/>
      <c r="H83" s="4"/>
    </row>
    <row r="84" spans="1:2" ht="15.75">
      <c r="A84" s="78" t="s">
        <v>63</v>
      </c>
      <c r="B84" s="74" t="s">
        <v>64</v>
      </c>
    </row>
    <row r="85" spans="1:8" ht="15.75">
      <c r="A85" s="78"/>
      <c r="B85" s="204" t="s">
        <v>188</v>
      </c>
      <c r="C85" s="204"/>
      <c r="D85" s="204"/>
      <c r="E85" s="204"/>
      <c r="F85" s="204"/>
      <c r="G85" s="204"/>
      <c r="H85" s="204"/>
    </row>
    <row r="86" spans="1:2" ht="15.75">
      <c r="A86" s="78"/>
      <c r="B86" s="74"/>
    </row>
    <row r="87" spans="1:8" ht="15.75">
      <c r="A87" s="78" t="s">
        <v>65</v>
      </c>
      <c r="B87" s="74" t="s">
        <v>66</v>
      </c>
      <c r="H87" s="73"/>
    </row>
    <row r="88" spans="2:8" ht="15">
      <c r="B88" s="200" t="s">
        <v>209</v>
      </c>
      <c r="C88" s="200"/>
      <c r="D88" s="200"/>
      <c r="E88" s="200"/>
      <c r="F88" s="200"/>
      <c r="G88" s="200"/>
      <c r="H88" s="200"/>
    </row>
    <row r="89" spans="2:8" ht="15">
      <c r="B89" s="200"/>
      <c r="C89" s="200"/>
      <c r="D89" s="200"/>
      <c r="E89" s="200"/>
      <c r="F89" s="200"/>
      <c r="G89" s="200"/>
      <c r="H89" s="200"/>
    </row>
    <row r="90" spans="2:8" ht="33" customHeight="1">
      <c r="B90" s="200"/>
      <c r="C90" s="200"/>
      <c r="D90" s="200"/>
      <c r="E90" s="200"/>
      <c r="F90" s="200"/>
      <c r="G90" s="200"/>
      <c r="H90" s="200"/>
    </row>
    <row r="91" spans="2:8" ht="15">
      <c r="B91" s="4"/>
      <c r="C91" s="4"/>
      <c r="D91" s="4"/>
      <c r="E91" s="4"/>
      <c r="F91" s="4"/>
      <c r="G91" s="4"/>
      <c r="H91" s="4"/>
    </row>
    <row r="92" spans="1:2" ht="15.75">
      <c r="A92" s="78" t="s">
        <v>67</v>
      </c>
      <c r="B92" s="74" t="s">
        <v>134</v>
      </c>
    </row>
    <row r="93" spans="2:8" ht="21.75" customHeight="1">
      <c r="B93" s="198" t="s">
        <v>210</v>
      </c>
      <c r="C93" s="198"/>
      <c r="D93" s="198"/>
      <c r="E93" s="198"/>
      <c r="F93" s="198"/>
      <c r="G93" s="198"/>
      <c r="H93" s="198"/>
    </row>
    <row r="94" spans="2:8" ht="30.75" customHeight="1">
      <c r="B94" s="198"/>
      <c r="C94" s="198"/>
      <c r="D94" s="198"/>
      <c r="E94" s="198"/>
      <c r="F94" s="198"/>
      <c r="G94" s="198"/>
      <c r="H94" s="198"/>
    </row>
    <row r="95" spans="2:8" ht="15">
      <c r="B95" s="72"/>
      <c r="C95" s="72"/>
      <c r="D95" s="72"/>
      <c r="E95" s="72"/>
      <c r="F95" s="72"/>
      <c r="G95" s="72"/>
      <c r="H95" s="72"/>
    </row>
    <row r="96" spans="2:8" ht="15.75">
      <c r="B96" s="72"/>
      <c r="C96" s="72"/>
      <c r="D96" s="72"/>
      <c r="E96" s="72"/>
      <c r="F96" s="72"/>
      <c r="H96" s="89" t="s">
        <v>3</v>
      </c>
    </row>
    <row r="97" spans="2:8" ht="15.75">
      <c r="B97" s="72"/>
      <c r="C97" s="72"/>
      <c r="D97" s="72"/>
      <c r="E97" s="72"/>
      <c r="F97" s="72"/>
      <c r="H97" s="89"/>
    </row>
    <row r="98" spans="2:8" ht="15">
      <c r="B98" s="2" t="s">
        <v>169</v>
      </c>
      <c r="C98" s="72"/>
      <c r="D98" s="72"/>
      <c r="E98" s="72"/>
      <c r="F98" s="72"/>
      <c r="H98" s="139">
        <v>2968</v>
      </c>
    </row>
    <row r="99" spans="2:8" ht="15">
      <c r="B99" s="2" t="s">
        <v>222</v>
      </c>
      <c r="C99" s="72"/>
      <c r="D99" s="72"/>
      <c r="E99" s="72"/>
      <c r="F99" s="72"/>
      <c r="H99" s="164">
        <v>322</v>
      </c>
    </row>
    <row r="100" spans="3:8" ht="15.75" thickBot="1">
      <c r="C100" s="72"/>
      <c r="D100" s="72"/>
      <c r="E100" s="72"/>
      <c r="F100" s="72"/>
      <c r="H100" s="165">
        <f>SUM(H98:H99)</f>
        <v>3290</v>
      </c>
    </row>
    <row r="101" spans="3:7" ht="15.75" thickTop="1">
      <c r="C101" s="72"/>
      <c r="D101" s="72"/>
      <c r="E101" s="72"/>
      <c r="F101" s="72"/>
      <c r="G101" s="145"/>
    </row>
    <row r="102" spans="1:2" ht="15.75">
      <c r="A102" s="78" t="s">
        <v>68</v>
      </c>
      <c r="B102" s="74" t="s">
        <v>69</v>
      </c>
    </row>
    <row r="103" spans="1:8" ht="15.75">
      <c r="A103" s="74"/>
      <c r="B103" s="74"/>
      <c r="G103" s="146" t="s">
        <v>14</v>
      </c>
      <c r="H103" s="146" t="s">
        <v>14</v>
      </c>
    </row>
    <row r="104" spans="1:8" ht="15.75">
      <c r="A104" s="74"/>
      <c r="B104" s="74"/>
      <c r="G104" s="147" t="str">
        <f>'BS'!E10</f>
        <v>30 June 2008</v>
      </c>
      <c r="H104" s="147" t="str">
        <f>'BS'!F10</f>
        <v>31 March 2008</v>
      </c>
    </row>
    <row r="105" spans="1:8" ht="15.75">
      <c r="A105" s="74"/>
      <c r="B105" s="74"/>
      <c r="G105" s="147" t="s">
        <v>3</v>
      </c>
      <c r="H105" s="147" t="s">
        <v>3</v>
      </c>
    </row>
    <row r="106" spans="1:8" ht="15.75">
      <c r="A106" s="74"/>
      <c r="B106" s="74"/>
      <c r="G106" s="147"/>
      <c r="H106" s="147"/>
    </row>
    <row r="107" spans="1:8" ht="16.5" thickBot="1">
      <c r="A107" s="74"/>
      <c r="B107" s="2" t="s">
        <v>70</v>
      </c>
      <c r="G107" s="166">
        <f>'BS'!E26</f>
        <v>195</v>
      </c>
      <c r="H107" s="166">
        <f>'BS'!F26</f>
        <v>1567</v>
      </c>
    </row>
    <row r="108" ht="15.75" thickTop="1">
      <c r="E108" s="3"/>
    </row>
    <row r="109" spans="1:8" ht="33.75" customHeight="1">
      <c r="A109" s="203" t="s">
        <v>130</v>
      </c>
      <c r="B109" s="203"/>
      <c r="C109" s="203"/>
      <c r="D109" s="203"/>
      <c r="E109" s="203"/>
      <c r="F109" s="203"/>
      <c r="G109" s="203"/>
      <c r="H109" s="203"/>
    </row>
    <row r="110" spans="1:8" ht="15.75">
      <c r="A110" s="74"/>
      <c r="B110" s="74"/>
      <c r="C110" s="74"/>
      <c r="D110" s="74"/>
      <c r="E110" s="74"/>
      <c r="F110" s="74"/>
      <c r="G110" s="74"/>
      <c r="H110" s="74"/>
    </row>
    <row r="111" spans="1:2" ht="15.75">
      <c r="A111" s="78" t="s">
        <v>39</v>
      </c>
      <c r="B111" s="74" t="s">
        <v>71</v>
      </c>
    </row>
    <row r="112" spans="3:8" ht="15.75">
      <c r="C112" s="99"/>
      <c r="D112" s="100"/>
      <c r="E112" s="99"/>
      <c r="G112" s="118" t="s">
        <v>224</v>
      </c>
      <c r="H112" s="99"/>
    </row>
    <row r="113" spans="3:8" ht="15.75">
      <c r="C113" s="99"/>
      <c r="D113" s="100"/>
      <c r="E113" s="99"/>
      <c r="F113" s="117" t="s">
        <v>214</v>
      </c>
      <c r="G113" s="118" t="s">
        <v>225</v>
      </c>
      <c r="H113" s="99"/>
    </row>
    <row r="114" spans="3:8" ht="15.75">
      <c r="C114" s="99"/>
      <c r="D114" s="100"/>
      <c r="E114" s="99"/>
      <c r="F114" s="118" t="s">
        <v>213</v>
      </c>
      <c r="G114" s="118" t="s">
        <v>213</v>
      </c>
      <c r="H114" s="99"/>
    </row>
    <row r="115" spans="3:8" ht="15.75">
      <c r="C115" s="99"/>
      <c r="D115" s="100"/>
      <c r="E115" s="99"/>
      <c r="F115" s="89" t="s">
        <v>193</v>
      </c>
      <c r="G115" s="89" t="s">
        <v>201</v>
      </c>
      <c r="H115" s="118" t="s">
        <v>216</v>
      </c>
    </row>
    <row r="116" spans="3:8" ht="15.75">
      <c r="C116" s="99"/>
      <c r="D116" s="100"/>
      <c r="E116" s="99"/>
      <c r="F116" s="89" t="s">
        <v>3</v>
      </c>
      <c r="G116" s="119" t="s">
        <v>3</v>
      </c>
      <c r="H116" s="118" t="s">
        <v>217</v>
      </c>
    </row>
    <row r="117" spans="3:8" ht="15.75">
      <c r="C117" s="99"/>
      <c r="D117" s="100"/>
      <c r="E117" s="99"/>
      <c r="F117" s="89"/>
      <c r="G117" s="119"/>
      <c r="H117" s="118"/>
    </row>
    <row r="118" spans="2:8" ht="15">
      <c r="B118" s="198" t="s">
        <v>4</v>
      </c>
      <c r="C118" s="198"/>
      <c r="D118" s="198"/>
      <c r="E118" s="99"/>
      <c r="F118" s="135">
        <f>F134</f>
        <v>10113</v>
      </c>
      <c r="G118" s="136">
        <f>'IS'!D17</f>
        <v>9720</v>
      </c>
      <c r="H118" s="137">
        <f>(F118-G118)/G118</f>
        <v>0.0404320987654321</v>
      </c>
    </row>
    <row r="119" spans="2:8" ht="15">
      <c r="B119" s="72"/>
      <c r="C119" s="72"/>
      <c r="D119" s="72"/>
      <c r="E119" s="99"/>
      <c r="F119" s="99"/>
      <c r="G119" s="136"/>
      <c r="H119" s="99"/>
    </row>
    <row r="120" spans="2:8" ht="15">
      <c r="B120" s="198" t="s">
        <v>6</v>
      </c>
      <c r="C120" s="198"/>
      <c r="D120" s="198"/>
      <c r="E120" s="99"/>
      <c r="F120" s="135">
        <f>F136</f>
        <v>1297</v>
      </c>
      <c r="G120" s="136">
        <f>'IS'!D27</f>
        <v>1707</v>
      </c>
      <c r="H120" s="137">
        <f>(F120-G120)/G120</f>
        <v>-0.2401874633860574</v>
      </c>
    </row>
    <row r="121" spans="3:8" ht="15">
      <c r="C121" s="99"/>
      <c r="D121" s="100"/>
      <c r="E121" s="99"/>
      <c r="F121" s="99"/>
      <c r="G121" s="136"/>
      <c r="H121" s="99"/>
    </row>
    <row r="122" spans="2:8" ht="50.25" customHeight="1">
      <c r="B122" s="199" t="s">
        <v>231</v>
      </c>
      <c r="C122" s="199"/>
      <c r="D122" s="199"/>
      <c r="E122" s="199"/>
      <c r="F122" s="199"/>
      <c r="G122" s="199"/>
      <c r="H122" s="199"/>
    </row>
    <row r="123" spans="3:8" ht="15">
      <c r="C123" s="99"/>
      <c r="D123" s="100"/>
      <c r="E123" s="99"/>
      <c r="F123" s="99"/>
      <c r="G123" s="136"/>
      <c r="H123" s="99"/>
    </row>
    <row r="124" spans="2:8" ht="78" customHeight="1">
      <c r="B124" s="199" t="s">
        <v>232</v>
      </c>
      <c r="C124" s="199"/>
      <c r="D124" s="199"/>
      <c r="E124" s="199"/>
      <c r="F124" s="199"/>
      <c r="G124" s="199"/>
      <c r="H124" s="199"/>
    </row>
    <row r="125" spans="3:8" ht="15">
      <c r="C125" s="99"/>
      <c r="D125" s="100"/>
      <c r="E125" s="99"/>
      <c r="F125" s="99"/>
      <c r="G125" s="136"/>
      <c r="H125" s="99"/>
    </row>
    <row r="126" spans="2:8" ht="15">
      <c r="B126" s="199"/>
      <c r="C126" s="199"/>
      <c r="D126" s="199"/>
      <c r="E126" s="199"/>
      <c r="F126" s="199"/>
      <c r="G126" s="199"/>
      <c r="H126" s="199"/>
    </row>
    <row r="127" spans="3:8" ht="15">
      <c r="C127" s="99"/>
      <c r="D127" s="100"/>
      <c r="E127" s="99"/>
      <c r="F127" s="99"/>
      <c r="G127" s="99"/>
      <c r="H127" s="99"/>
    </row>
    <row r="128" spans="1:2" ht="15.75">
      <c r="A128" s="80" t="s">
        <v>41</v>
      </c>
      <c r="B128" s="76" t="s">
        <v>72</v>
      </c>
    </row>
    <row r="129" spans="1:7" ht="15.75">
      <c r="A129" s="80"/>
      <c r="B129" s="76"/>
      <c r="F129" s="117" t="s">
        <v>214</v>
      </c>
      <c r="G129" s="118" t="s">
        <v>215</v>
      </c>
    </row>
    <row r="130" spans="1:7" ht="15.75">
      <c r="A130" s="80"/>
      <c r="B130" s="76"/>
      <c r="F130" s="118" t="s">
        <v>213</v>
      </c>
      <c r="G130" s="118" t="s">
        <v>213</v>
      </c>
    </row>
    <row r="131" spans="1:8" ht="15.75">
      <c r="A131" s="80"/>
      <c r="B131" s="76"/>
      <c r="F131" s="89" t="s">
        <v>193</v>
      </c>
      <c r="G131" s="89" t="s">
        <v>170</v>
      </c>
      <c r="H131" s="118" t="s">
        <v>216</v>
      </c>
    </row>
    <row r="132" spans="1:8" ht="15.75">
      <c r="A132" s="80"/>
      <c r="B132" s="76"/>
      <c r="F132" s="89" t="s">
        <v>3</v>
      </c>
      <c r="G132" s="119" t="s">
        <v>3</v>
      </c>
      <c r="H132" s="118" t="s">
        <v>217</v>
      </c>
    </row>
    <row r="133" spans="1:8" ht="15.75">
      <c r="A133" s="80"/>
      <c r="B133" s="76"/>
      <c r="F133" s="89"/>
      <c r="G133" s="119"/>
      <c r="H133" s="118"/>
    </row>
    <row r="134" spans="1:8" ht="15.75">
      <c r="A134" s="80"/>
      <c r="B134" s="198" t="s">
        <v>4</v>
      </c>
      <c r="C134" s="198"/>
      <c r="D134" s="198"/>
      <c r="F134" s="139">
        <f>'IS'!C17</f>
        <v>10113</v>
      </c>
      <c r="G134" s="139">
        <v>12631</v>
      </c>
      <c r="H134" s="137">
        <f>(F134-G134)/G134</f>
        <v>-0.19935080357849735</v>
      </c>
    </row>
    <row r="135" spans="1:8" ht="15.75">
      <c r="A135" s="80"/>
      <c r="B135" s="72"/>
      <c r="C135" s="72"/>
      <c r="D135" s="72"/>
      <c r="F135" s="139"/>
      <c r="G135" s="139"/>
      <c r="H135" s="137"/>
    </row>
    <row r="136" spans="1:8" ht="15.75">
      <c r="A136" s="80"/>
      <c r="B136" s="198" t="s">
        <v>6</v>
      </c>
      <c r="C136" s="198"/>
      <c r="D136" s="198"/>
      <c r="F136" s="139">
        <f>'IS'!C27</f>
        <v>1297</v>
      </c>
      <c r="G136" s="139">
        <v>2096</v>
      </c>
      <c r="H136" s="137">
        <f>(F136-G136)/G136</f>
        <v>-0.3812022900763359</v>
      </c>
    </row>
    <row r="137" spans="1:8" ht="15.75">
      <c r="A137" s="80"/>
      <c r="B137" s="76"/>
      <c r="F137" s="138"/>
      <c r="G137" s="138"/>
      <c r="H137" s="118"/>
    </row>
    <row r="138" spans="1:8" ht="63" customHeight="1">
      <c r="A138" s="80"/>
      <c r="B138" s="199" t="s">
        <v>233</v>
      </c>
      <c r="C138" s="199"/>
      <c r="D138" s="199"/>
      <c r="E138" s="199"/>
      <c r="F138" s="199"/>
      <c r="G138" s="199"/>
      <c r="H138" s="199"/>
    </row>
    <row r="139" spans="1:8" ht="15.75">
      <c r="A139" s="80"/>
      <c r="B139" s="76"/>
      <c r="F139" s="89"/>
      <c r="G139" s="119"/>
      <c r="H139" s="118"/>
    </row>
    <row r="140" spans="2:8" ht="13.5" customHeight="1">
      <c r="B140" s="4"/>
      <c r="C140" s="4"/>
      <c r="D140" s="4"/>
      <c r="E140" s="4"/>
      <c r="F140" s="101"/>
      <c r="G140" s="102"/>
      <c r="H140" s="98"/>
    </row>
    <row r="141" spans="1:2" ht="15.75">
      <c r="A141" s="80" t="s">
        <v>43</v>
      </c>
      <c r="B141" s="76" t="s">
        <v>73</v>
      </c>
    </row>
    <row r="142" spans="2:8" ht="15">
      <c r="B142" s="198" t="s">
        <v>257</v>
      </c>
      <c r="C142" s="200"/>
      <c r="D142" s="200"/>
      <c r="E142" s="200"/>
      <c r="F142" s="200"/>
      <c r="G142" s="200"/>
      <c r="H142" s="200"/>
    </row>
    <row r="143" spans="2:8" ht="33" customHeight="1">
      <c r="B143" s="200"/>
      <c r="C143" s="200"/>
      <c r="D143" s="200"/>
      <c r="E143" s="200"/>
      <c r="F143" s="200"/>
      <c r="G143" s="200"/>
      <c r="H143" s="200"/>
    </row>
    <row r="144" spans="2:8" ht="15">
      <c r="B144" s="4"/>
      <c r="C144" s="4"/>
      <c r="D144" s="4"/>
      <c r="E144" s="4"/>
      <c r="F144" s="4"/>
      <c r="G144" s="4"/>
      <c r="H144" s="4"/>
    </row>
    <row r="145" spans="1:8" ht="15.75">
      <c r="A145" s="80" t="s">
        <v>45</v>
      </c>
      <c r="B145" s="76" t="s">
        <v>129</v>
      </c>
      <c r="C145" s="4"/>
      <c r="D145" s="4"/>
      <c r="E145" s="4"/>
      <c r="F145" s="4"/>
      <c r="G145" s="4"/>
      <c r="H145" s="4"/>
    </row>
    <row r="146" spans="1:8" ht="15.75">
      <c r="A146" s="80"/>
      <c r="B146" s="200" t="s">
        <v>212</v>
      </c>
      <c r="C146" s="200"/>
      <c r="D146" s="200"/>
      <c r="E146" s="200"/>
      <c r="F146" s="200"/>
      <c r="G146" s="200"/>
      <c r="H146" s="200"/>
    </row>
    <row r="147" spans="2:8" ht="15">
      <c r="B147" s="4"/>
      <c r="C147" s="4"/>
      <c r="D147" s="4"/>
      <c r="E147" s="4"/>
      <c r="F147" s="4"/>
      <c r="G147" s="4"/>
      <c r="H147" s="4"/>
    </row>
    <row r="148" spans="1:7" ht="15.75">
      <c r="A148" s="80" t="s">
        <v>48</v>
      </c>
      <c r="B148" s="76" t="s">
        <v>7</v>
      </c>
      <c r="G148" s="167"/>
    </row>
    <row r="149" spans="2:8" ht="15.75">
      <c r="B149" s="4"/>
      <c r="C149" s="4"/>
      <c r="D149" s="4"/>
      <c r="E149" s="4"/>
      <c r="F149" s="167"/>
      <c r="H149" s="167" t="s">
        <v>162</v>
      </c>
    </row>
    <row r="150" spans="2:8" ht="15.75">
      <c r="B150" s="4"/>
      <c r="C150" s="4"/>
      <c r="D150" s="4"/>
      <c r="E150" s="4"/>
      <c r="F150" s="168"/>
      <c r="H150" s="140" t="s">
        <v>160</v>
      </c>
    </row>
    <row r="151" spans="2:8" ht="15.75">
      <c r="B151" s="4"/>
      <c r="C151" s="4"/>
      <c r="D151" s="4"/>
      <c r="E151" s="4"/>
      <c r="F151" s="167"/>
      <c r="H151" s="147" t="str">
        <f>H171</f>
        <v>30 June 2008</v>
      </c>
    </row>
    <row r="152" spans="2:8" ht="15.75">
      <c r="B152" s="4"/>
      <c r="C152" s="4"/>
      <c r="D152" s="4"/>
      <c r="E152" s="4"/>
      <c r="F152" s="79"/>
      <c r="H152" s="169" t="s">
        <v>3</v>
      </c>
    </row>
    <row r="153" spans="2:8" ht="12.75" customHeight="1">
      <c r="B153" s="4"/>
      <c r="C153" s="4"/>
      <c r="D153" s="4"/>
      <c r="E153" s="4"/>
      <c r="F153" s="79"/>
      <c r="H153" s="170"/>
    </row>
    <row r="154" spans="2:8" ht="15.75" thickBot="1">
      <c r="B154" s="200" t="s">
        <v>74</v>
      </c>
      <c r="C154" s="200"/>
      <c r="D154" s="200"/>
      <c r="E154" s="4"/>
      <c r="F154" s="171"/>
      <c r="H154" s="172">
        <f>-'IS'!C29</f>
        <v>148</v>
      </c>
    </row>
    <row r="155" spans="2:8" ht="12.75" customHeight="1" thickTop="1">
      <c r="B155" s="4"/>
      <c r="C155" s="4"/>
      <c r="D155" s="4"/>
      <c r="E155" s="4"/>
      <c r="F155" s="4"/>
      <c r="G155" s="4"/>
      <c r="H155" s="4"/>
    </row>
    <row r="156" spans="2:8" ht="15">
      <c r="B156" s="200" t="s">
        <v>154</v>
      </c>
      <c r="C156" s="200"/>
      <c r="D156" s="200"/>
      <c r="E156" s="200"/>
      <c r="F156" s="200"/>
      <c r="G156" s="200"/>
      <c r="H156" s="200"/>
    </row>
    <row r="157" spans="2:8" ht="15">
      <c r="B157" s="200"/>
      <c r="C157" s="200"/>
      <c r="D157" s="200"/>
      <c r="E157" s="200"/>
      <c r="F157" s="200"/>
      <c r="G157" s="200"/>
      <c r="H157" s="200"/>
    </row>
    <row r="158" spans="2:8" ht="30" customHeight="1">
      <c r="B158" s="200"/>
      <c r="C158" s="200"/>
      <c r="D158" s="200"/>
      <c r="E158" s="200"/>
      <c r="F158" s="200"/>
      <c r="G158" s="200"/>
      <c r="H158" s="200"/>
    </row>
    <row r="159" spans="2:8" ht="15" hidden="1">
      <c r="B159" s="200"/>
      <c r="C159" s="200"/>
      <c r="D159" s="200"/>
      <c r="E159" s="200"/>
      <c r="F159" s="200"/>
      <c r="G159" s="200"/>
      <c r="H159" s="200"/>
    </row>
    <row r="160" spans="2:8" ht="3.75" customHeight="1">
      <c r="B160" s="200"/>
      <c r="C160" s="200"/>
      <c r="D160" s="200"/>
      <c r="E160" s="200"/>
      <c r="F160" s="200"/>
      <c r="G160" s="200"/>
      <c r="H160" s="200"/>
    </row>
    <row r="161" spans="1:8" ht="15.75">
      <c r="A161" s="74"/>
      <c r="B161" s="81"/>
      <c r="C161" s="81"/>
      <c r="D161" s="81"/>
      <c r="E161" s="81"/>
      <c r="F161" s="81"/>
      <c r="G161" s="81"/>
      <c r="H161" s="81"/>
    </row>
    <row r="162" spans="1:2" ht="15.75">
      <c r="A162" s="80" t="s">
        <v>51</v>
      </c>
      <c r="B162" s="76" t="s">
        <v>75</v>
      </c>
    </row>
    <row r="163" spans="2:8" ht="15">
      <c r="B163" s="200" t="s">
        <v>76</v>
      </c>
      <c r="C163" s="200"/>
      <c r="D163" s="200"/>
      <c r="E163" s="200"/>
      <c r="F163" s="200"/>
      <c r="G163" s="200"/>
      <c r="H163" s="200"/>
    </row>
    <row r="164" spans="2:8" ht="15" customHeight="1">
      <c r="B164" s="200"/>
      <c r="C164" s="200"/>
      <c r="D164" s="200"/>
      <c r="E164" s="200"/>
      <c r="F164" s="200"/>
      <c r="G164" s="200"/>
      <c r="H164" s="200"/>
    </row>
    <row r="165" spans="2:8" ht="15">
      <c r="B165" s="4"/>
      <c r="C165" s="4"/>
      <c r="D165" s="4"/>
      <c r="E165" s="4"/>
      <c r="F165" s="4"/>
      <c r="G165" s="4"/>
      <c r="H165" s="4"/>
    </row>
    <row r="166" spans="1:8" ht="15.75">
      <c r="A166" s="80" t="s">
        <v>53</v>
      </c>
      <c r="B166" s="76" t="s">
        <v>77</v>
      </c>
      <c r="E166" s="4"/>
      <c r="F166" s="4"/>
      <c r="G166" s="4"/>
      <c r="H166" s="4"/>
    </row>
    <row r="167" spans="2:8" ht="15">
      <c r="B167" s="2" t="s">
        <v>78</v>
      </c>
      <c r="E167" s="4"/>
      <c r="F167" s="4"/>
      <c r="G167" s="4"/>
      <c r="H167" s="4"/>
    </row>
    <row r="169" spans="1:2" ht="15.75">
      <c r="A169" s="80" t="s">
        <v>54</v>
      </c>
      <c r="B169" s="76" t="s">
        <v>79</v>
      </c>
    </row>
    <row r="170" spans="1:8" ht="15.75">
      <c r="A170" s="76"/>
      <c r="H170" s="98" t="s">
        <v>153</v>
      </c>
    </row>
    <row r="171" spans="1:8" ht="15.75">
      <c r="A171" s="76"/>
      <c r="B171" s="4"/>
      <c r="C171" s="4"/>
      <c r="D171" s="4"/>
      <c r="E171" s="4"/>
      <c r="F171" s="4"/>
      <c r="H171" s="147" t="str">
        <f>G104</f>
        <v>30 June 2008</v>
      </c>
    </row>
    <row r="172" spans="1:8" ht="15.75">
      <c r="A172" s="76"/>
      <c r="B172" s="4"/>
      <c r="C172" s="4"/>
      <c r="D172" s="4"/>
      <c r="E172" s="4"/>
      <c r="F172" s="4"/>
      <c r="H172" s="146" t="s">
        <v>3</v>
      </c>
    </row>
    <row r="173" spans="1:8" ht="15.75">
      <c r="A173" s="76"/>
      <c r="B173" s="4"/>
      <c r="C173" s="4"/>
      <c r="D173" s="4"/>
      <c r="E173" s="4"/>
      <c r="F173" s="4"/>
      <c r="H173" s="146"/>
    </row>
    <row r="174" spans="1:8" ht="15.75">
      <c r="A174" s="76"/>
      <c r="B174" s="2" t="s">
        <v>128</v>
      </c>
      <c r="C174" s="4"/>
      <c r="D174" s="4"/>
      <c r="E174" s="4"/>
      <c r="F174" s="4"/>
      <c r="H174" s="173">
        <f>'BS'!E46</f>
        <v>1515</v>
      </c>
    </row>
    <row r="175" spans="1:8" ht="15.75">
      <c r="A175" s="76"/>
      <c r="B175" s="2" t="s">
        <v>100</v>
      </c>
      <c r="C175" s="4"/>
      <c r="D175" s="4"/>
      <c r="E175" s="4"/>
      <c r="F175" s="4"/>
      <c r="H175" s="174">
        <f>'BS'!E44+'BS'!E36</f>
        <v>962</v>
      </c>
    </row>
    <row r="176" ht="15.75" thickBot="1">
      <c r="H176" s="175">
        <f>SUM(H174:H175)</f>
        <v>2477</v>
      </c>
    </row>
    <row r="177" ht="15">
      <c r="H177" s="176"/>
    </row>
    <row r="178" spans="1:2" ht="15.75">
      <c r="A178" s="80" t="s">
        <v>60</v>
      </c>
      <c r="B178" s="76" t="s">
        <v>80</v>
      </c>
    </row>
    <row r="179" spans="2:8" ht="24.75" customHeight="1">
      <c r="B179" s="200" t="s">
        <v>211</v>
      </c>
      <c r="C179" s="200"/>
      <c r="D179" s="200"/>
      <c r="E179" s="200"/>
      <c r="F179" s="200"/>
      <c r="G179" s="200"/>
      <c r="H179" s="200"/>
    </row>
    <row r="180" spans="2:8" ht="15">
      <c r="B180" s="4"/>
      <c r="C180" s="4"/>
      <c r="D180" s="4"/>
      <c r="E180" s="4"/>
      <c r="F180" s="4"/>
      <c r="G180" s="4"/>
      <c r="H180" s="4"/>
    </row>
    <row r="181" spans="1:2" ht="15.75">
      <c r="A181" s="80" t="s">
        <v>62</v>
      </c>
      <c r="B181" s="76" t="s">
        <v>81</v>
      </c>
    </row>
    <row r="182" spans="2:8" ht="15">
      <c r="B182" s="200" t="s">
        <v>155</v>
      </c>
      <c r="C182" s="200"/>
      <c r="D182" s="200"/>
      <c r="E182" s="200"/>
      <c r="F182" s="200"/>
      <c r="G182" s="200"/>
      <c r="H182" s="200"/>
    </row>
    <row r="183" spans="2:8" ht="15">
      <c r="B183" s="200"/>
      <c r="C183" s="200"/>
      <c r="D183" s="200"/>
      <c r="E183" s="200"/>
      <c r="F183" s="200"/>
      <c r="G183" s="200"/>
      <c r="H183" s="200"/>
    </row>
    <row r="184" spans="2:8" ht="15">
      <c r="B184" s="200"/>
      <c r="C184" s="200"/>
      <c r="D184" s="200"/>
      <c r="E184" s="200"/>
      <c r="F184" s="200"/>
      <c r="G184" s="200"/>
      <c r="H184" s="200"/>
    </row>
    <row r="185" spans="2:8" ht="31.5" customHeight="1">
      <c r="B185" s="200"/>
      <c r="C185" s="200"/>
      <c r="D185" s="200"/>
      <c r="E185" s="200"/>
      <c r="F185" s="200"/>
      <c r="G185" s="200"/>
      <c r="H185" s="200"/>
    </row>
    <row r="186" spans="2:8" ht="15">
      <c r="B186" s="4"/>
      <c r="C186" s="4"/>
      <c r="D186" s="4"/>
      <c r="E186" s="4"/>
      <c r="F186" s="4"/>
      <c r="G186" s="4"/>
      <c r="H186" s="4"/>
    </row>
    <row r="187" spans="1:2" ht="15.75">
      <c r="A187" s="80" t="s">
        <v>63</v>
      </c>
      <c r="B187" s="76" t="s">
        <v>82</v>
      </c>
    </row>
    <row r="188" spans="2:8" ht="48" customHeight="1">
      <c r="B188" s="202" t="s">
        <v>234</v>
      </c>
      <c r="C188" s="202"/>
      <c r="D188" s="202"/>
      <c r="E188" s="202"/>
      <c r="F188" s="202"/>
      <c r="G188" s="202"/>
      <c r="H188" s="202"/>
    </row>
    <row r="189" spans="2:8" ht="15">
      <c r="B189" s="79"/>
      <c r="C189" s="79"/>
      <c r="D189" s="79"/>
      <c r="E189" s="79"/>
      <c r="F189" s="79"/>
      <c r="G189" s="79"/>
      <c r="H189" s="79"/>
    </row>
    <row r="190" spans="2:8" ht="15">
      <c r="B190" s="202" t="s">
        <v>235</v>
      </c>
      <c r="C190" s="202"/>
      <c r="D190" s="202"/>
      <c r="E190" s="202"/>
      <c r="F190" s="202"/>
      <c r="G190" s="202"/>
      <c r="H190" s="202"/>
    </row>
    <row r="191" spans="2:8" ht="15">
      <c r="B191" s="79"/>
      <c r="C191" s="79"/>
      <c r="D191" s="79"/>
      <c r="E191" s="79"/>
      <c r="F191" s="79"/>
      <c r="G191" s="79"/>
      <c r="H191" s="79"/>
    </row>
    <row r="192" spans="1:2" ht="15.75">
      <c r="A192" s="80" t="s">
        <v>65</v>
      </c>
      <c r="B192" s="76" t="s">
        <v>83</v>
      </c>
    </row>
    <row r="193" spans="2:8" ht="15">
      <c r="B193" s="202" t="s">
        <v>84</v>
      </c>
      <c r="C193" s="202"/>
      <c r="D193" s="202"/>
      <c r="E193" s="202"/>
      <c r="F193" s="202"/>
      <c r="G193" s="202"/>
      <c r="H193" s="202"/>
    </row>
    <row r="194" spans="2:8" ht="18.75" customHeight="1">
      <c r="B194" s="202"/>
      <c r="C194" s="202"/>
      <c r="D194" s="202"/>
      <c r="E194" s="202"/>
      <c r="F194" s="202"/>
      <c r="G194" s="202"/>
      <c r="H194" s="202"/>
    </row>
    <row r="195" spans="2:8" ht="15">
      <c r="B195" s="79"/>
      <c r="C195" s="79"/>
      <c r="D195" s="79"/>
      <c r="E195" s="79"/>
      <c r="F195" s="79"/>
      <c r="G195" s="79"/>
      <c r="H195" s="79"/>
    </row>
    <row r="196" spans="2:8" ht="15">
      <c r="B196" s="202" t="s">
        <v>85</v>
      </c>
      <c r="C196" s="202"/>
      <c r="D196" s="202"/>
      <c r="E196" s="202"/>
      <c r="F196" s="202"/>
      <c r="G196" s="202"/>
      <c r="H196" s="202"/>
    </row>
    <row r="197" spans="2:8" ht="15">
      <c r="B197" s="79"/>
      <c r="C197" s="79"/>
      <c r="D197" s="79"/>
      <c r="E197" s="79"/>
      <c r="F197" s="79"/>
      <c r="G197" s="79"/>
      <c r="H197" s="79"/>
    </row>
    <row r="198" spans="2:8" ht="15.75">
      <c r="B198" s="79"/>
      <c r="C198" s="79"/>
      <c r="D198" s="79"/>
      <c r="G198" s="167" t="s">
        <v>162</v>
      </c>
      <c r="H198" s="167" t="s">
        <v>1</v>
      </c>
    </row>
    <row r="199" spans="2:8" ht="15.75">
      <c r="B199" s="79"/>
      <c r="C199" s="79"/>
      <c r="D199" s="79"/>
      <c r="G199" s="140" t="s">
        <v>160</v>
      </c>
      <c r="H199" s="140" t="str">
        <f>G199</f>
        <v>3 months ended</v>
      </c>
    </row>
    <row r="200" spans="2:8" ht="15.75">
      <c r="B200" s="79"/>
      <c r="C200" s="79"/>
      <c r="D200" s="79"/>
      <c r="G200" s="147" t="str">
        <f>H171</f>
        <v>30 June 2008</v>
      </c>
      <c r="H200" s="147" t="str">
        <f>G200</f>
        <v>30 June 2008</v>
      </c>
    </row>
    <row r="201" spans="7:8" ht="15.75">
      <c r="G201" s="169" t="s">
        <v>3</v>
      </c>
      <c r="H201" s="169" t="s">
        <v>3</v>
      </c>
    </row>
    <row r="203" spans="2:8" ht="15">
      <c r="B203" s="2" t="s">
        <v>86</v>
      </c>
      <c r="G203" s="150">
        <f>'IS'!C31</f>
        <v>1149</v>
      </c>
      <c r="H203" s="150">
        <f>'IS'!E31</f>
        <v>1149</v>
      </c>
    </row>
    <row r="204" spans="7:8" ht="15">
      <c r="G204" s="143"/>
      <c r="H204" s="158"/>
    </row>
    <row r="205" spans="2:8" ht="15">
      <c r="B205" s="2" t="s">
        <v>87</v>
      </c>
      <c r="G205" s="150">
        <v>80000</v>
      </c>
      <c r="H205" s="150">
        <f>G205</f>
        <v>80000</v>
      </c>
    </row>
    <row r="206" spans="7:8" ht="15">
      <c r="G206" s="143"/>
      <c r="H206" s="158"/>
    </row>
    <row r="207" spans="2:8" ht="15.75" thickBot="1">
      <c r="B207" s="2" t="s">
        <v>88</v>
      </c>
      <c r="G207" s="177">
        <f>G203/G205*100</f>
        <v>1.43625</v>
      </c>
      <c r="H207" s="177">
        <f>H203/H205*100</f>
        <v>1.43625</v>
      </c>
    </row>
    <row r="208" spans="6:8" ht="15">
      <c r="F208" s="160"/>
      <c r="H208" s="3"/>
    </row>
    <row r="209" spans="1:2" ht="15.75">
      <c r="A209" s="80" t="s">
        <v>67</v>
      </c>
      <c r="B209" s="76" t="s">
        <v>164</v>
      </c>
    </row>
    <row r="210" spans="2:8" ht="15.75" customHeight="1">
      <c r="B210" s="199" t="s">
        <v>226</v>
      </c>
      <c r="C210" s="199"/>
      <c r="D210" s="199"/>
      <c r="E210" s="199"/>
      <c r="F210" s="199"/>
      <c r="G210" s="199"/>
      <c r="H210" s="199"/>
    </row>
    <row r="211" spans="2:8" ht="15.75">
      <c r="B211" s="178"/>
      <c r="C211" s="179"/>
      <c r="D211" s="4"/>
      <c r="E211" s="4"/>
      <c r="F211" s="4"/>
      <c r="G211" s="4"/>
      <c r="H211" s="4"/>
    </row>
    <row r="212" spans="2:8" ht="15.75">
      <c r="B212" s="76"/>
      <c r="C212" s="104"/>
      <c r="E212" s="4"/>
      <c r="F212" s="103"/>
      <c r="G212" s="103"/>
      <c r="H212" s="103"/>
    </row>
    <row r="213" spans="1:2" ht="15.75">
      <c r="A213" s="80" t="s">
        <v>68</v>
      </c>
      <c r="B213" s="76" t="s">
        <v>89</v>
      </c>
    </row>
    <row r="214" spans="2:8" ht="15">
      <c r="B214" s="200" t="s">
        <v>166</v>
      </c>
      <c r="C214" s="200"/>
      <c r="D214" s="200"/>
      <c r="E214" s="200"/>
      <c r="F214" s="200"/>
      <c r="G214" s="200"/>
      <c r="H214" s="200"/>
    </row>
    <row r="215" spans="2:8" ht="3.75" customHeight="1">
      <c r="B215" s="200"/>
      <c r="C215" s="200"/>
      <c r="D215" s="200"/>
      <c r="E215" s="200"/>
      <c r="F215" s="200"/>
      <c r="G215" s="200"/>
      <c r="H215" s="200"/>
    </row>
    <row r="216" spans="2:8" ht="15">
      <c r="B216" s="4"/>
      <c r="C216" s="4"/>
      <c r="D216" s="4"/>
      <c r="E216" s="4"/>
      <c r="F216" s="4"/>
      <c r="G216" s="4"/>
      <c r="H216" s="4"/>
    </row>
    <row r="217" ht="15">
      <c r="A217" s="2" t="s">
        <v>90</v>
      </c>
    </row>
    <row r="219" ht="15">
      <c r="A219" s="2" t="s">
        <v>236</v>
      </c>
    </row>
    <row r="220" ht="15">
      <c r="A220" s="2" t="s">
        <v>238</v>
      </c>
    </row>
    <row r="221" ht="15">
      <c r="A221" s="2" t="s">
        <v>237</v>
      </c>
    </row>
    <row r="223" spans="1:4" ht="15">
      <c r="A223" s="201" t="s">
        <v>205</v>
      </c>
      <c r="B223" s="201"/>
      <c r="C223" s="201"/>
      <c r="D223" s="201"/>
    </row>
  </sheetData>
  <sheetProtection password="A889" sheet="1" objects="1" scenarios="1" selectLockedCells="1" selectUnlockedCells="1"/>
  <mergeCells count="37">
    <mergeCell ref="B85:H85"/>
    <mergeCell ref="B31:H31"/>
    <mergeCell ref="B34:H35"/>
    <mergeCell ref="B38:H38"/>
    <mergeCell ref="B182:H185"/>
    <mergeCell ref="B10:H12"/>
    <mergeCell ref="B14:H14"/>
    <mergeCell ref="B17:H18"/>
    <mergeCell ref="B21:H21"/>
    <mergeCell ref="B24:H25"/>
    <mergeCell ref="B88:H90"/>
    <mergeCell ref="B28:H28"/>
    <mergeCell ref="B77:H79"/>
    <mergeCell ref="B82:H82"/>
    <mergeCell ref="B156:H160"/>
    <mergeCell ref="B146:H146"/>
    <mergeCell ref="B154:D154"/>
    <mergeCell ref="B179:H179"/>
    <mergeCell ref="B142:H143"/>
    <mergeCell ref="B138:H138"/>
    <mergeCell ref="A223:D223"/>
    <mergeCell ref="B193:H194"/>
    <mergeCell ref="B196:H196"/>
    <mergeCell ref="B214:H215"/>
    <mergeCell ref="B210:H210"/>
    <mergeCell ref="B163:H164"/>
    <mergeCell ref="B190:H190"/>
    <mergeCell ref="B188:H188"/>
    <mergeCell ref="B120:D120"/>
    <mergeCell ref="B136:D136"/>
    <mergeCell ref="B93:H94"/>
    <mergeCell ref="B118:D118"/>
    <mergeCell ref="B124:H124"/>
    <mergeCell ref="B126:H126"/>
    <mergeCell ref="B122:H122"/>
    <mergeCell ref="A109:H109"/>
    <mergeCell ref="B134:D134"/>
  </mergeCells>
  <printOptions/>
  <pageMargins left="0.75" right="0.5" top="1" bottom="0.75" header="0.5" footer="0.5"/>
  <pageSetup horizontalDpi="600" verticalDpi="600" orientation="portrait" paperSize="9" scale="80" r:id="rId1"/>
  <headerFooter alignWithMargins="0">
    <oddFooter>&amp;R&amp;P/&amp;N</oddFooter>
  </headerFooter>
  <rowBreaks count="5" manualBreakCount="5">
    <brk id="36" max="7" man="1"/>
    <brk id="86" max="7" man="1"/>
    <brk id="126" max="7" man="1"/>
    <brk id="160" max="7" man="1"/>
    <brk id="207" max="7"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239</v>
      </c>
      <c r="B1" t="s">
        <v>240</v>
      </c>
    </row>
    <row r="2" spans="1:2" ht="12.75">
      <c r="A2" t="s">
        <v>241</v>
      </c>
      <c r="B2" t="s">
        <v>242</v>
      </c>
    </row>
    <row r="3" spans="1:2" ht="12.75">
      <c r="A3" t="s">
        <v>243</v>
      </c>
      <c r="B3" t="s">
        <v>244</v>
      </c>
    </row>
    <row r="4" spans="1:2" ht="12.75">
      <c r="A4" t="s">
        <v>245</v>
      </c>
      <c r="B4" t="s">
        <v>246</v>
      </c>
    </row>
    <row r="5" spans="1:2" ht="12.75">
      <c r="A5" t="s">
        <v>247</v>
      </c>
      <c r="B5" t="s">
        <v>248</v>
      </c>
    </row>
    <row r="6" spans="1:2" ht="12.75">
      <c r="A6" t="s">
        <v>249</v>
      </c>
      <c r="B6" t="s">
        <v>250</v>
      </c>
    </row>
    <row r="7" spans="1:2" ht="12.75">
      <c r="A7" t="s">
        <v>251</v>
      </c>
      <c r="B7" t="s">
        <v>252</v>
      </c>
    </row>
    <row r="8" spans="1:2" ht="12.75">
      <c r="A8" t="s">
        <v>253</v>
      </c>
      <c r="B8" t="s">
        <v>254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2008-08-25T04:23:35Z</cp:lastPrinted>
  <dcterms:created xsi:type="dcterms:W3CDTF">2007-07-19T07:18:21Z</dcterms:created>
  <dcterms:modified xsi:type="dcterms:W3CDTF">2008-08-25T05:01:45Z</dcterms:modified>
  <cp:category/>
  <cp:version/>
  <cp:contentType/>
  <cp:contentStatus/>
</cp:coreProperties>
</file>