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3"/>
  </bookViews>
  <sheets>
    <sheet name="IS" sheetId="1" r:id="rId1"/>
    <sheet name="BS" sheetId="2" r:id="rId2"/>
    <sheet name="CF" sheetId="3" r:id="rId3"/>
    <sheet name="EQ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<sst xmlns="http://schemas.openxmlformats.org/spreadsheetml/2006/main" count="276" uniqueCount="144">
  <si>
    <t>30 September 2004</t>
  </si>
  <si>
    <t xml:space="preserve">Revenue </t>
  </si>
  <si>
    <t xml:space="preserve">Profit before tax </t>
  </si>
  <si>
    <t>Tax expense</t>
  </si>
  <si>
    <t xml:space="preserve">Profit after tax </t>
  </si>
  <si>
    <t>Adjustments for:-</t>
  </si>
  <si>
    <t>Operating profit before working capital changes</t>
  </si>
  <si>
    <t>Cash generated from operations</t>
  </si>
  <si>
    <t>Tax paid</t>
  </si>
  <si>
    <t>Net cash from operating activities</t>
  </si>
  <si>
    <t>Placement of short term deposits pledged to licensed banks</t>
  </si>
  <si>
    <t>Proceeds from disposal of property, plant and equipment</t>
  </si>
  <si>
    <t>Purchase of property, plant and equipment</t>
  </si>
  <si>
    <t>Interest received</t>
  </si>
  <si>
    <t>Net cash used in investing activities</t>
  </si>
  <si>
    <t>CASH FLOWS FROM FINANCING ACTIVITIES</t>
  </si>
  <si>
    <t>Repayment of term loans</t>
  </si>
  <si>
    <t>Repayment of hire purchase and lease creditors</t>
  </si>
  <si>
    <t>Interest paid</t>
  </si>
  <si>
    <t>Net cash used in financing activities</t>
  </si>
  <si>
    <t>Net increase in cash and cash equivalents</t>
  </si>
  <si>
    <t>CASH AND CASH EQUIVALENTS</t>
  </si>
  <si>
    <t>Cash and bank balances</t>
  </si>
  <si>
    <t>Short term deposits with licensed banks</t>
  </si>
  <si>
    <t>Bank overdrafts</t>
  </si>
  <si>
    <t>Less: Short term deposits pledged to licensed banks</t>
  </si>
  <si>
    <t>Effect of exchange rate difference</t>
  </si>
  <si>
    <t>CURRENT LIABILITIES</t>
  </si>
  <si>
    <t xml:space="preserve"> NET CURRENT ASSETS</t>
  </si>
  <si>
    <t>SHAREHOLDERS’ EQUITY</t>
  </si>
  <si>
    <t xml:space="preserve">  Tax recoverable</t>
  </si>
  <si>
    <t xml:space="preserve">  Tax liabilities</t>
  </si>
  <si>
    <t>LONG TERM AND DEFERRED LIABILITIES</t>
  </si>
  <si>
    <t>FINANCED BY :</t>
  </si>
  <si>
    <t>AS AT 30 SEPTEMBER 2004</t>
  </si>
  <si>
    <t>FOR THE FIRST QUARTER ENDED 30 SEPTEMBER 2004</t>
  </si>
  <si>
    <t>Operating expenses</t>
  </si>
  <si>
    <t>Other operating income</t>
  </si>
  <si>
    <t>Profit from operations</t>
  </si>
  <si>
    <t>Finance costs</t>
  </si>
  <si>
    <t>CURRENT YEAR</t>
  </si>
  <si>
    <t>TO DATE</t>
  </si>
  <si>
    <t>Increase in receivables</t>
  </si>
  <si>
    <t>Decrease in payables</t>
  </si>
  <si>
    <t>Share</t>
  </si>
  <si>
    <t>Captial</t>
  </si>
  <si>
    <t>Total</t>
  </si>
  <si>
    <t>As at 30 September 2004</t>
  </si>
  <si>
    <t>As at 1 July 2004</t>
  </si>
  <si>
    <t>- Group</t>
  </si>
  <si>
    <t>- Associate company</t>
  </si>
  <si>
    <t>PROFORMA CONDENSED CONSOLIDATED INCOME STATEMENT</t>
  </si>
  <si>
    <t>FREIGHT MANAGEMENT HOLDINGS BHD</t>
  </si>
  <si>
    <t>(Company No. 380410-P)</t>
  </si>
  <si>
    <t>ENDED</t>
  </si>
  <si>
    <t>1ST QUARTER</t>
  </si>
  <si>
    <t>RM'000</t>
  </si>
  <si>
    <t>Share of associate profit</t>
  </si>
  <si>
    <t>(The figures have not been audited)</t>
  </si>
  <si>
    <t>Notes :</t>
  </si>
  <si>
    <t>PROFORMA CONDENSED CONSOLIDATED BALANCE SHEET</t>
  </si>
  <si>
    <t>(This figures have not been audited)</t>
  </si>
  <si>
    <t>As at End</t>
  </si>
  <si>
    <t>of Current Year</t>
  </si>
  <si>
    <t>Quarter</t>
  </si>
  <si>
    <t>Non-current assets</t>
  </si>
  <si>
    <t>Property, plant and equipment</t>
  </si>
  <si>
    <t>Investment in associated company</t>
  </si>
  <si>
    <t>Other investments</t>
  </si>
  <si>
    <t>Current assets</t>
  </si>
  <si>
    <t xml:space="preserve">  Receivables</t>
  </si>
  <si>
    <t xml:space="preserve">  Short term borrowings</t>
  </si>
  <si>
    <t xml:space="preserve">  Long term borrowings</t>
  </si>
  <si>
    <t xml:space="preserve">  Deferred taxation</t>
  </si>
  <si>
    <t>Net Tangible Assets per share based on proforma number</t>
  </si>
  <si>
    <t>of Previous Year</t>
  </si>
  <si>
    <t>30 September 2003</t>
  </si>
  <si>
    <t>N/A</t>
  </si>
  <si>
    <t>FOR THE 3 MONTHS ENDED 30 SEPTEMBER 2004</t>
  </si>
  <si>
    <t>Non-cash items</t>
  </si>
  <si>
    <t>Non-operating items</t>
  </si>
  <si>
    <t>Cash and cash equivalents at beginning of financial period</t>
  </si>
  <si>
    <t>Cash and cash equivalents at end of financial period</t>
  </si>
  <si>
    <t>Preceeding Year</t>
  </si>
  <si>
    <t>Current Year</t>
  </si>
  <si>
    <t>3 Months ended</t>
  </si>
  <si>
    <t>9 Months ended</t>
  </si>
  <si>
    <t>PROFORMA CONDENSED CONSOLIDATED STATEMENT OF CHANGES IN EQUITY</t>
  </si>
  <si>
    <t xml:space="preserve">  Payables</t>
  </si>
  <si>
    <t>Share capital</t>
  </si>
  <si>
    <t>Reserve on consolidation</t>
  </si>
  <si>
    <t>*</t>
  </si>
  <si>
    <t>Note :</t>
  </si>
  <si>
    <t xml:space="preserve">         * represents RM3.00</t>
  </si>
  <si>
    <t>Reserves on</t>
  </si>
  <si>
    <t>Consolidation</t>
  </si>
  <si>
    <t>Reserves on consolidation arising from the acquisition of subsidiary companies and from minority shareholders</t>
  </si>
  <si>
    <t>Profit for the period</t>
  </si>
  <si>
    <t>Share premium</t>
  </si>
  <si>
    <t>of shares of  85,200,000 shares assumed in issue (RM)</t>
  </si>
  <si>
    <t>Proceeds from public issue</t>
  </si>
  <si>
    <t xml:space="preserve">Share </t>
  </si>
  <si>
    <t>Premium</t>
  </si>
  <si>
    <t>Issuance of ordinary shares pursuant to the acquisition of subsidiary companies and from minority shareholders, capitalisation of advances, and public issue</t>
  </si>
  <si>
    <t>Individual Quarter</t>
  </si>
  <si>
    <t>(PROFORMA)</t>
  </si>
  <si>
    <t>PRECEDING YEAR</t>
  </si>
  <si>
    <t>CORRESPONDING</t>
  </si>
  <si>
    <t>QUARTER</t>
  </si>
  <si>
    <t>Pre-acquisition profit</t>
  </si>
  <si>
    <t>Cumulative Quarter</t>
  </si>
  <si>
    <t>Basic earnings per share based on</t>
  </si>
  <si>
    <t>the proforma number of shares assumed</t>
  </si>
  <si>
    <t>in issue (sen)</t>
  </si>
  <si>
    <t>There were no comparative results presented as these are the first quarterly results announced by the Company to Bursa Malaysia Securities Berhad in</t>
  </si>
  <si>
    <t>The Proforma Condensed Financial Statements should be read in conjunction with the Prospectus of Freght Management Holdings Bhd issued on 31 December 2004</t>
  </si>
  <si>
    <t>and the accompanying explanatory notes attached to the Interim Financial Statements.</t>
  </si>
  <si>
    <t>RM24.19 million, RM1.5 million had been utilised for listing expenses.</t>
  </si>
  <si>
    <t>Accumulated losses</t>
  </si>
  <si>
    <t>Estimated Listing expenses</t>
  </si>
  <si>
    <t>Accumulated</t>
  </si>
  <si>
    <t>Losses</t>
  </si>
  <si>
    <t>(Proforma)</t>
  </si>
  <si>
    <t>prepared on the assumption that the acquisition of subsidiary companies, acquisition from minority shareholders, capitalisation of</t>
  </si>
  <si>
    <t>advances and public issue were completed on 30 September 2004.</t>
  </si>
  <si>
    <t>No comparative figures are available as this is the first quarterly report prepared by the Company to Bursa Malaysia Securites Berhad</t>
  </si>
  <si>
    <t>in compliance with the Listing Requirements.</t>
  </si>
  <si>
    <t>The Proforma Condensed Consolidated Statement of Changes in Equity for the financial period ended 30 September 2004 has been</t>
  </si>
  <si>
    <t xml:space="preserve">The Proforma Condensed Consolidated Statement of Changes in Equity should be read in conjunction with the Prospectus of </t>
  </si>
  <si>
    <t>Freight Management Holdings Bhd issued on 31 December 2004.</t>
  </si>
  <si>
    <t>N/A - Not Available</t>
  </si>
  <si>
    <t>Notes</t>
  </si>
  <si>
    <t xml:space="preserve">Pending the utilisation proceeds from the public issue, the proceeds have been included in the cash and cash at bank in the </t>
  </si>
  <si>
    <t>Proforma Condensed Balance Sheets, except for the estimated lsiting expenses which have been netted off against share premium.</t>
  </si>
  <si>
    <t xml:space="preserve">  Short term deposits with licensed banks</t>
  </si>
  <si>
    <t xml:space="preserve">  Cash and bank balances</t>
  </si>
  <si>
    <t>The Proforma Condensed Financial Statements have been prepared on the assumption that the share split, acquisitions, acquisitions from minority shareholders,</t>
  </si>
  <si>
    <t>transfers, capitalisation of advances and public issue were completed on 30 September 2004. Out of the total gross proceeds arising from the public issue of</t>
  </si>
  <si>
    <t>compliance with the Bursa Malaysia Securities Listing Requirements ("Listing Requirements").</t>
  </si>
  <si>
    <t>The Proforma Condensed Consolidated Cashflow Statement for the financial period ended 30 September 2004 has been</t>
  </si>
  <si>
    <t xml:space="preserve">The Proforma Condensed Consolidated Cashflow Statement should be read in conjunction with the Prospectus of </t>
  </si>
  <si>
    <t>PROFORMA CONDENSED CONSOLIDATED CASHFLOW STATEMENT</t>
  </si>
  <si>
    <t>CASHFLOWS FROM OPERATING ACTIVITIES</t>
  </si>
  <si>
    <t>CASHFLOWS FROM INVESTING ACTIVITIES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</si>
</sst>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 ;[Red]\-0\ "/>
    <numFmt numFmtId="174" formatCode="_(* #,##0.0_);_(* \(#,##0.0\);_(* &quot;-&quot;??_);_(@_)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15" applyNumberFormat="1" applyFont="1" applyFill="1" applyAlignment="1" quotePrefix="1">
      <alignment horizontal="center"/>
    </xf>
    <xf numFmtId="172" fontId="1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/>
    </xf>
    <xf numFmtId="172" fontId="1" fillId="0" borderId="1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172" fontId="1" fillId="0" borderId="2" xfId="15" applyNumberFormat="1" applyFont="1" applyFill="1" applyBorder="1" applyAlignment="1">
      <alignment/>
    </xf>
    <xf numFmtId="172" fontId="1" fillId="0" borderId="3" xfId="15" applyNumberFormat="1" applyFont="1" applyFill="1" applyBorder="1" applyAlignment="1">
      <alignment/>
    </xf>
    <xf numFmtId="172" fontId="1" fillId="0" borderId="4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1" fillId="0" borderId="3" xfId="15" applyNumberFormat="1" applyFont="1" applyFill="1" applyBorder="1" applyAlignment="1">
      <alignment horizontal="center"/>
    </xf>
    <xf numFmtId="172" fontId="1" fillId="0" borderId="4" xfId="15" applyNumberFormat="1" applyFont="1" applyFill="1" applyBorder="1" applyAlignment="1">
      <alignment horizontal="center"/>
    </xf>
    <xf numFmtId="171" fontId="1" fillId="0" borderId="5" xfId="15" applyNumberFormat="1" applyFont="1" applyFill="1" applyBorder="1" applyAlignment="1">
      <alignment/>
    </xf>
    <xf numFmtId="172" fontId="1" fillId="0" borderId="5" xfId="15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3" fontId="3" fillId="0" borderId="0" xfId="19" applyFont="1" applyBorder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172" fontId="1" fillId="0" borderId="0" xfId="15" applyNumberFormat="1" applyFont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172" fontId="1" fillId="0" borderId="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1" fillId="0" borderId="4" xfId="15" applyNumberFormat="1" applyFont="1" applyBorder="1" applyAlignment="1">
      <alignment/>
    </xf>
    <xf numFmtId="172" fontId="1" fillId="0" borderId="4" xfId="15" applyNumberFormat="1" applyFont="1" applyBorder="1" applyAlignment="1">
      <alignment horizontal="center"/>
    </xf>
    <xf numFmtId="0" fontId="1" fillId="0" borderId="0" xfId="20" applyFont="1">
      <alignment/>
      <protection/>
    </xf>
    <xf numFmtId="0" fontId="1" fillId="0" borderId="1" xfId="20" applyFont="1" applyBorder="1">
      <alignment/>
      <protection/>
    </xf>
    <xf numFmtId="0" fontId="1" fillId="0" borderId="0" xfId="20" applyFont="1" applyBorder="1">
      <alignment/>
      <protection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171" fontId="1" fillId="0" borderId="0" xfId="15" applyFont="1" applyAlignment="1">
      <alignment/>
    </xf>
    <xf numFmtId="172" fontId="1" fillId="0" borderId="0" xfId="15" applyNumberFormat="1" applyFont="1" applyAlignment="1" quotePrefix="1">
      <alignment horizontal="center"/>
    </xf>
    <xf numFmtId="172" fontId="1" fillId="0" borderId="2" xfId="15" applyNumberFormat="1" applyFont="1" applyBorder="1" applyAlignment="1">
      <alignment/>
    </xf>
    <xf numFmtId="172" fontId="1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71" fontId="1" fillId="0" borderId="5" xfId="15" applyFont="1" applyBorder="1" applyAlignment="1">
      <alignment/>
    </xf>
    <xf numFmtId="0" fontId="1" fillId="0" borderId="5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1" xfId="15" applyNumberFormat="1" applyFont="1" applyBorder="1" applyAlignment="1">
      <alignment horizontal="center"/>
    </xf>
    <xf numFmtId="171" fontId="1" fillId="0" borderId="2" xfId="15" applyFont="1" applyBorder="1" applyAlignment="1">
      <alignment horizontal="center"/>
    </xf>
    <xf numFmtId="171" fontId="1" fillId="0" borderId="7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15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M conso 2001" xfId="19"/>
    <cellStyle name="Normal_PMSB-Workings20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workbookViewId="0" topLeftCell="A32">
      <selection activeCell="B55" sqref="B55"/>
    </sheetView>
  </sheetViews>
  <sheetFormatPr defaultColWidth="9.140625" defaultRowHeight="12.75"/>
  <cols>
    <col min="1" max="1" width="3.421875" style="2" customWidth="1"/>
    <col min="2" max="2" width="31.421875" style="2" customWidth="1"/>
    <col min="3" max="3" width="18.57421875" style="2" bestFit="1" customWidth="1"/>
    <col min="4" max="4" width="0.9921875" style="2" customWidth="1"/>
    <col min="5" max="5" width="18.57421875" style="2" customWidth="1"/>
    <col min="6" max="6" width="4.57421875" style="2" customWidth="1"/>
    <col min="7" max="7" width="18.57421875" style="2" bestFit="1" customWidth="1"/>
    <col min="8" max="8" width="1.57421875" style="2" customWidth="1"/>
    <col min="9" max="9" width="16.8515625" style="2" customWidth="1"/>
    <col min="10" max="16384" width="9.140625" style="2" customWidth="1"/>
  </cols>
  <sheetData>
    <row r="1" ht="12.75">
      <c r="A1" s="1" t="s">
        <v>52</v>
      </c>
    </row>
    <row r="2" ht="12.75">
      <c r="A2" s="1" t="s">
        <v>53</v>
      </c>
    </row>
    <row r="3" ht="12.75">
      <c r="A3" s="1"/>
    </row>
    <row r="4" ht="12.75">
      <c r="A4" s="1" t="s">
        <v>51</v>
      </c>
    </row>
    <row r="5" ht="12.75">
      <c r="A5" s="1" t="s">
        <v>35</v>
      </c>
    </row>
    <row r="6" ht="12.75">
      <c r="A6" s="1" t="s">
        <v>58</v>
      </c>
    </row>
    <row r="7" spans="3:9" ht="12.75">
      <c r="C7" s="64" t="s">
        <v>104</v>
      </c>
      <c r="D7" s="64"/>
      <c r="E7" s="64"/>
      <c r="G7" s="64" t="s">
        <v>110</v>
      </c>
      <c r="H7" s="64"/>
      <c r="I7" s="64"/>
    </row>
    <row r="8" spans="3:9" ht="12.75">
      <c r="C8" s="3" t="s">
        <v>105</v>
      </c>
      <c r="E8" s="3" t="s">
        <v>106</v>
      </c>
      <c r="G8" s="3" t="s">
        <v>105</v>
      </c>
      <c r="H8" s="3"/>
      <c r="I8" s="3" t="s">
        <v>106</v>
      </c>
    </row>
    <row r="9" spans="3:9" ht="12.75">
      <c r="C9" s="3" t="s">
        <v>40</v>
      </c>
      <c r="D9" s="3"/>
      <c r="E9" s="3" t="s">
        <v>107</v>
      </c>
      <c r="G9" s="3" t="s">
        <v>40</v>
      </c>
      <c r="H9" s="3"/>
      <c r="I9" s="3" t="s">
        <v>107</v>
      </c>
    </row>
    <row r="10" spans="3:9" ht="12.75">
      <c r="C10" s="3" t="s">
        <v>55</v>
      </c>
      <c r="D10" s="3"/>
      <c r="E10" s="3" t="s">
        <v>108</v>
      </c>
      <c r="G10" s="3" t="s">
        <v>41</v>
      </c>
      <c r="H10" s="3"/>
      <c r="I10" s="3" t="s">
        <v>108</v>
      </c>
    </row>
    <row r="11" spans="3:9" ht="12.75">
      <c r="C11" s="3" t="s">
        <v>54</v>
      </c>
      <c r="D11" s="3"/>
      <c r="E11" s="3" t="s">
        <v>54</v>
      </c>
      <c r="G11" s="3" t="s">
        <v>54</v>
      </c>
      <c r="H11" s="3"/>
      <c r="I11" s="3" t="s">
        <v>54</v>
      </c>
    </row>
    <row r="12" spans="3:9" ht="12.75">
      <c r="C12" s="4" t="s">
        <v>0</v>
      </c>
      <c r="D12" s="4"/>
      <c r="E12" s="4" t="s">
        <v>76</v>
      </c>
      <c r="G12" s="4" t="s">
        <v>0</v>
      </c>
      <c r="H12" s="4"/>
      <c r="I12" s="4" t="s">
        <v>76</v>
      </c>
    </row>
    <row r="13" spans="3:9" ht="12.75">
      <c r="C13" s="5" t="s">
        <v>56</v>
      </c>
      <c r="D13" s="5"/>
      <c r="E13" s="5" t="s">
        <v>56</v>
      </c>
      <c r="G13" s="5" t="s">
        <v>56</v>
      </c>
      <c r="H13" s="5"/>
      <c r="I13" s="5" t="s">
        <v>56</v>
      </c>
    </row>
    <row r="14" spans="3:5" ht="12.75">
      <c r="C14" s="5"/>
      <c r="D14" s="5"/>
      <c r="E14" s="5"/>
    </row>
    <row r="15" spans="1:14" ht="12.75">
      <c r="A15" s="2" t="s">
        <v>1</v>
      </c>
      <c r="C15" s="6">
        <v>33930</v>
      </c>
      <c r="D15" s="6"/>
      <c r="E15" s="5" t="s">
        <v>77</v>
      </c>
      <c r="F15" s="6"/>
      <c r="G15" s="6">
        <v>33930</v>
      </c>
      <c r="H15" s="6"/>
      <c r="I15" s="5" t="s">
        <v>77</v>
      </c>
      <c r="J15" s="6"/>
      <c r="K15" s="6"/>
      <c r="L15" s="6"/>
      <c r="M15" s="6"/>
      <c r="N15" s="6"/>
    </row>
    <row r="16" spans="3:14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2" t="s">
        <v>36</v>
      </c>
      <c r="C17" s="6">
        <v>-32182</v>
      </c>
      <c r="D17" s="6"/>
      <c r="E17" s="5" t="s">
        <v>77</v>
      </c>
      <c r="F17" s="6"/>
      <c r="G17" s="6">
        <v>-32182</v>
      </c>
      <c r="H17" s="6"/>
      <c r="I17" s="5" t="s">
        <v>77</v>
      </c>
      <c r="J17" s="6"/>
      <c r="K17" s="6"/>
      <c r="L17" s="6"/>
      <c r="M17" s="6"/>
      <c r="N17" s="6"/>
    </row>
    <row r="18" spans="3:14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2" t="s">
        <v>37</v>
      </c>
      <c r="C19" s="6">
        <v>821</v>
      </c>
      <c r="D19" s="6"/>
      <c r="E19" s="5" t="s">
        <v>77</v>
      </c>
      <c r="F19" s="6"/>
      <c r="G19" s="6">
        <v>821</v>
      </c>
      <c r="H19" s="6"/>
      <c r="I19" s="5" t="s">
        <v>77</v>
      </c>
      <c r="J19" s="6"/>
      <c r="K19" s="6"/>
      <c r="L19" s="6"/>
      <c r="M19" s="6"/>
      <c r="N19" s="6"/>
    </row>
    <row r="20" spans="3:14" ht="12.75">
      <c r="C20" s="7"/>
      <c r="D20" s="12"/>
      <c r="E20" s="7"/>
      <c r="F20" s="6"/>
      <c r="G20" s="7"/>
      <c r="H20" s="6"/>
      <c r="I20" s="7"/>
      <c r="J20" s="6"/>
      <c r="K20" s="6"/>
      <c r="L20" s="6"/>
      <c r="M20" s="6"/>
      <c r="N20" s="6"/>
    </row>
    <row r="21" spans="1:14" ht="12.75">
      <c r="A21" s="2" t="s">
        <v>38</v>
      </c>
      <c r="C21" s="6">
        <f>SUM(C15:C20)</f>
        <v>2569</v>
      </c>
      <c r="D21" s="6"/>
      <c r="E21" s="5" t="s">
        <v>77</v>
      </c>
      <c r="F21" s="6"/>
      <c r="G21" s="6">
        <f>SUM(G15:G20)</f>
        <v>2569</v>
      </c>
      <c r="H21" s="6"/>
      <c r="I21" s="5" t="s">
        <v>77</v>
      </c>
      <c r="J21" s="6"/>
      <c r="K21" s="6"/>
      <c r="L21" s="6"/>
      <c r="M21" s="6"/>
      <c r="N21" s="6"/>
    </row>
    <row r="22" spans="3:14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2" t="s">
        <v>39</v>
      </c>
      <c r="C23" s="6">
        <v>-40</v>
      </c>
      <c r="D23" s="6"/>
      <c r="E23" s="5" t="s">
        <v>77</v>
      </c>
      <c r="F23" s="6"/>
      <c r="G23" s="6">
        <v>-40</v>
      </c>
      <c r="H23" s="6"/>
      <c r="I23" s="5" t="s">
        <v>77</v>
      </c>
      <c r="J23" s="6"/>
      <c r="K23" s="6"/>
      <c r="L23" s="6"/>
      <c r="M23" s="6"/>
      <c r="N23" s="6"/>
    </row>
    <row r="24" spans="3:14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2" t="s">
        <v>57</v>
      </c>
      <c r="C25" s="6">
        <v>19</v>
      </c>
      <c r="D25" s="6"/>
      <c r="E25" s="5" t="s">
        <v>77</v>
      </c>
      <c r="F25" s="6"/>
      <c r="G25" s="6">
        <v>19</v>
      </c>
      <c r="H25" s="6"/>
      <c r="I25" s="5" t="s">
        <v>77</v>
      </c>
      <c r="J25" s="6"/>
      <c r="K25" s="6"/>
      <c r="L25" s="6"/>
      <c r="M25" s="6"/>
      <c r="N25" s="6"/>
    </row>
    <row r="26" spans="3:14" ht="12.75">
      <c r="C26" s="7"/>
      <c r="D26" s="12"/>
      <c r="E26" s="7"/>
      <c r="F26" s="6"/>
      <c r="G26" s="7"/>
      <c r="H26" s="6"/>
      <c r="I26" s="7"/>
      <c r="J26" s="6"/>
      <c r="K26" s="6"/>
      <c r="L26" s="6"/>
      <c r="M26" s="6"/>
      <c r="N26" s="6"/>
    </row>
    <row r="27" spans="1:14" ht="12.75">
      <c r="A27" s="2" t="s">
        <v>2</v>
      </c>
      <c r="C27" s="6">
        <f>SUM(C21:C26)</f>
        <v>2548</v>
      </c>
      <c r="D27" s="6"/>
      <c r="E27" s="5" t="s">
        <v>77</v>
      </c>
      <c r="F27" s="6"/>
      <c r="G27" s="6">
        <f>SUM(G21:G26)</f>
        <v>2548</v>
      </c>
      <c r="H27" s="6"/>
      <c r="I27" s="5" t="s">
        <v>77</v>
      </c>
      <c r="J27" s="6"/>
      <c r="K27" s="6"/>
      <c r="L27" s="6"/>
      <c r="M27" s="6"/>
      <c r="N27" s="6"/>
    </row>
    <row r="28" spans="3:14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2" t="s">
        <v>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8" t="s">
        <v>49</v>
      </c>
      <c r="C30" s="9">
        <v>-693</v>
      </c>
      <c r="D30" s="12"/>
      <c r="E30" s="13" t="s">
        <v>77</v>
      </c>
      <c r="F30" s="6"/>
      <c r="G30" s="9">
        <v>-693</v>
      </c>
      <c r="H30" s="6"/>
      <c r="I30" s="13" t="s">
        <v>77</v>
      </c>
      <c r="J30" s="6"/>
      <c r="K30" s="6"/>
      <c r="L30" s="6"/>
      <c r="M30" s="6"/>
      <c r="N30" s="6"/>
    </row>
    <row r="31" spans="2:14" ht="12.75">
      <c r="B31" s="8" t="s">
        <v>50</v>
      </c>
      <c r="C31" s="10">
        <v>-2</v>
      </c>
      <c r="D31" s="12"/>
      <c r="E31" s="14" t="s">
        <v>77</v>
      </c>
      <c r="F31" s="6"/>
      <c r="G31" s="10">
        <v>-2</v>
      </c>
      <c r="H31" s="6"/>
      <c r="I31" s="14" t="s">
        <v>77</v>
      </c>
      <c r="J31" s="6"/>
      <c r="K31" s="6"/>
      <c r="L31" s="6"/>
      <c r="M31" s="6"/>
      <c r="N31" s="6"/>
    </row>
    <row r="32" spans="2:14" ht="12.75">
      <c r="B32" s="8"/>
      <c r="C32" s="6">
        <f>SUM(C30:C31)</f>
        <v>-695</v>
      </c>
      <c r="D32" s="6"/>
      <c r="E32" s="5" t="s">
        <v>77</v>
      </c>
      <c r="F32" s="6"/>
      <c r="G32" s="6">
        <f>SUM(G30:G31)</f>
        <v>-695</v>
      </c>
      <c r="H32" s="6"/>
      <c r="I32" s="5" t="s">
        <v>77</v>
      </c>
      <c r="J32" s="6"/>
      <c r="K32" s="6"/>
      <c r="L32" s="6"/>
      <c r="M32" s="6"/>
      <c r="N32" s="6"/>
    </row>
    <row r="33" spans="3:14" ht="12.75">
      <c r="C33" s="7"/>
      <c r="D33" s="12"/>
      <c r="E33" s="7"/>
      <c r="F33" s="6"/>
      <c r="G33" s="7"/>
      <c r="H33" s="6"/>
      <c r="I33" s="7"/>
      <c r="J33" s="6"/>
      <c r="K33" s="6"/>
      <c r="L33" s="6"/>
      <c r="M33" s="6"/>
      <c r="N33" s="6"/>
    </row>
    <row r="34" spans="1:14" ht="12.75">
      <c r="A34" s="2" t="s">
        <v>4</v>
      </c>
      <c r="C34" s="12">
        <f>C27+C32</f>
        <v>1853</v>
      </c>
      <c r="D34" s="12"/>
      <c r="E34" s="5" t="s">
        <v>77</v>
      </c>
      <c r="F34" s="12"/>
      <c r="G34" s="12">
        <f>G27+G32</f>
        <v>1853</v>
      </c>
      <c r="H34" s="6"/>
      <c r="I34" s="5" t="s">
        <v>77</v>
      </c>
      <c r="J34" s="6"/>
      <c r="K34" s="6"/>
      <c r="L34" s="6"/>
      <c r="M34" s="6"/>
      <c r="N34" s="6"/>
    </row>
    <row r="35" spans="3:14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2" t="s">
        <v>109</v>
      </c>
      <c r="C36" s="6">
        <v>-1853</v>
      </c>
      <c r="D36" s="6"/>
      <c r="E36" s="5" t="s">
        <v>77</v>
      </c>
      <c r="F36" s="6"/>
      <c r="G36" s="6">
        <v>-1853</v>
      </c>
      <c r="H36" s="6"/>
      <c r="I36" s="5" t="s">
        <v>77</v>
      </c>
      <c r="J36" s="6"/>
      <c r="K36" s="6"/>
      <c r="L36" s="6"/>
      <c r="M36" s="6"/>
      <c r="N36" s="6"/>
    </row>
    <row r="37" spans="3:14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3.5" thickBot="1">
      <c r="A38" s="2" t="s">
        <v>97</v>
      </c>
      <c r="C38" s="11">
        <f>SUM(C34:C36)</f>
        <v>0</v>
      </c>
      <c r="D38" s="6"/>
      <c r="E38" s="15" t="s">
        <v>77</v>
      </c>
      <c r="F38" s="6"/>
      <c r="G38" s="11">
        <f>SUM(G34:G36)</f>
        <v>0</v>
      </c>
      <c r="H38" s="6"/>
      <c r="I38" s="15" t="s">
        <v>77</v>
      </c>
      <c r="J38" s="6"/>
      <c r="K38" s="6"/>
      <c r="L38" s="6"/>
      <c r="M38" s="6"/>
      <c r="N38" s="6"/>
    </row>
    <row r="39" spans="3:14" ht="13.5" thickTop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2" t="s">
        <v>111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2" t="s">
        <v>112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3.5" thickBot="1">
      <c r="A42" s="2" t="s">
        <v>113</v>
      </c>
      <c r="C42" s="16">
        <f>C34*100/85200</f>
        <v>2.174882629107981</v>
      </c>
      <c r="D42" s="6"/>
      <c r="E42" s="17" t="s">
        <v>77</v>
      </c>
      <c r="F42" s="6"/>
      <c r="G42" s="16">
        <f>G34*100/85200</f>
        <v>2.174882629107981</v>
      </c>
      <c r="H42" s="6"/>
      <c r="I42" s="17" t="s">
        <v>77</v>
      </c>
      <c r="J42" s="6"/>
      <c r="K42" s="6"/>
      <c r="L42" s="6"/>
      <c r="M42" s="6"/>
      <c r="N42" s="6"/>
    </row>
    <row r="43" spans="3:14" ht="13.5" thickTop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8" t="s">
        <v>130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3:14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2" t="s">
        <v>59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3:14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2" t="s">
        <v>136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2" t="s">
        <v>137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2" t="s">
        <v>117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3:14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2" t="s">
        <v>114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2" t="s">
        <v>138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3:14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2" t="s">
        <v>115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2" t="s">
        <v>116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3:14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3:14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3:14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3:14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3:14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3:14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3:14" ht="12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2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2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2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2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2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2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2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2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2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2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2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2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2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2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2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2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2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ht="12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ht="12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ht="12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ht="12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2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ht="12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ht="12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ht="12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ht="12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ht="12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ht="12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ht="12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ht="12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ht="12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ht="12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ht="12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ht="12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2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ht="12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ht="12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ht="12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ht="12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ht="12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3:14" ht="12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3:14" ht="12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3:14" ht="12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3:14" ht="12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3:14" ht="12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3:14" ht="12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2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3:14" ht="12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3:14" ht="12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3:14" ht="12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2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3:14" ht="12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3:14" ht="12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3:14" ht="12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3:14" ht="12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3:14" ht="12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3:14" ht="12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3:14" ht="12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3:14" ht="12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3:14" ht="12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3:14" ht="12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3:14" ht="12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3:14" ht="12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3:14" ht="12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3:14" ht="12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3:14" ht="12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2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3:14" ht="12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3:14" ht="12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3:14" ht="12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3:14" ht="12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3:14" ht="12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3:14" ht="12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3:14" ht="12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3:14" ht="12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3:14" ht="12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3:14" ht="12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3:14" ht="12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3:14" ht="12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3:14" ht="12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3:14" ht="12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3:14" ht="12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3:14" ht="12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3:14" ht="12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3:14" ht="12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3:14" ht="12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12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12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12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12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12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12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12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12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12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12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12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12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12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12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12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12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12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12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12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12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12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12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12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12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12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12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12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12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12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12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12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12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12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12.7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12.7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12.7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12.7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12.7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12.7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12.7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12.7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12.7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12.7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12.7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12.7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12.7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12.7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12.7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12.7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12.7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12.7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12.7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12.7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12.7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12.7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12.7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12.7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12.7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12.7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12.7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12.7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12.7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12.7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12.7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12.7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</sheetData>
  <mergeCells count="2">
    <mergeCell ref="C7:E7"/>
    <mergeCell ref="G7:I7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45">
      <selection activeCell="A75" sqref="A75"/>
    </sheetView>
  </sheetViews>
  <sheetFormatPr defaultColWidth="9.140625" defaultRowHeight="12.75"/>
  <cols>
    <col min="1" max="1" width="46.00390625" style="18" bestFit="1" customWidth="1"/>
    <col min="2" max="2" width="9.140625" style="18" customWidth="1"/>
    <col min="3" max="3" width="18.28125" style="18" bestFit="1" customWidth="1"/>
    <col min="4" max="4" width="5.140625" style="18" customWidth="1"/>
    <col min="5" max="5" width="18.28125" style="18" bestFit="1" customWidth="1"/>
    <col min="6" max="16384" width="9.140625" style="18" customWidth="1"/>
  </cols>
  <sheetData>
    <row r="1" ht="12.75">
      <c r="A1" s="1" t="s">
        <v>52</v>
      </c>
    </row>
    <row r="2" ht="12.75">
      <c r="A2" s="1" t="s">
        <v>53</v>
      </c>
    </row>
    <row r="4" ht="12.75">
      <c r="A4" s="21" t="s">
        <v>60</v>
      </c>
    </row>
    <row r="5" ht="12.75">
      <c r="A5" s="21" t="s">
        <v>34</v>
      </c>
    </row>
    <row r="6" ht="12.75">
      <c r="A6" s="21" t="s">
        <v>61</v>
      </c>
    </row>
    <row r="7" ht="12.75">
      <c r="A7" s="21"/>
    </row>
    <row r="8" ht="12.75">
      <c r="C8" s="61" t="s">
        <v>122</v>
      </c>
    </row>
    <row r="9" spans="3:5" ht="12.75">
      <c r="C9" s="29" t="s">
        <v>62</v>
      </c>
      <c r="E9" s="29" t="s">
        <v>62</v>
      </c>
    </row>
    <row r="10" spans="3:5" ht="12.75">
      <c r="C10" s="29" t="s">
        <v>63</v>
      </c>
      <c r="E10" s="29" t="s">
        <v>75</v>
      </c>
    </row>
    <row r="11" spans="3:5" ht="12.75">
      <c r="C11" s="29" t="s">
        <v>64</v>
      </c>
      <c r="E11" s="29" t="s">
        <v>64</v>
      </c>
    </row>
    <row r="12" spans="3:5" ht="12.75">
      <c r="C12" s="45" t="s">
        <v>0</v>
      </c>
      <c r="E12" s="45" t="s">
        <v>76</v>
      </c>
    </row>
    <row r="13" spans="3:5" ht="12.75">
      <c r="C13" s="29" t="s">
        <v>56</v>
      </c>
      <c r="E13" s="29" t="s">
        <v>56</v>
      </c>
    </row>
    <row r="14" ht="12.75">
      <c r="A14" s="21" t="s">
        <v>65</v>
      </c>
    </row>
    <row r="15" spans="1:5" ht="12.75">
      <c r="A15" s="18" t="s">
        <v>66</v>
      </c>
      <c r="C15" s="27">
        <v>13679</v>
      </c>
      <c r="E15" s="29" t="s">
        <v>77</v>
      </c>
    </row>
    <row r="16" spans="1:5" ht="12.75">
      <c r="A16" s="18" t="s">
        <v>67</v>
      </c>
      <c r="C16" s="27">
        <v>152</v>
      </c>
      <c r="E16" s="29" t="s">
        <v>77</v>
      </c>
    </row>
    <row r="17" spans="1:5" ht="12.75">
      <c r="A17" s="18" t="s">
        <v>68</v>
      </c>
      <c r="C17" s="32">
        <v>3</v>
      </c>
      <c r="E17" s="57" t="s">
        <v>77</v>
      </c>
    </row>
    <row r="18" spans="3:5" ht="12.75">
      <c r="C18" s="27">
        <f>SUM(C15:C17)</f>
        <v>13834</v>
      </c>
      <c r="E18" s="29" t="s">
        <v>77</v>
      </c>
    </row>
    <row r="20" ht="12.75">
      <c r="A20" s="21" t="s">
        <v>69</v>
      </c>
    </row>
    <row r="21" spans="1:5" ht="12.75">
      <c r="A21" s="18" t="s">
        <v>70</v>
      </c>
      <c r="C21" s="46">
        <v>25223</v>
      </c>
      <c r="E21" s="58" t="s">
        <v>77</v>
      </c>
    </row>
    <row r="22" spans="1:5" ht="12.75">
      <c r="A22" s="18" t="s">
        <v>30</v>
      </c>
      <c r="C22" s="47">
        <v>42</v>
      </c>
      <c r="E22" s="59" t="s">
        <v>77</v>
      </c>
    </row>
    <row r="23" spans="1:5" ht="12.75">
      <c r="A23" s="2" t="s">
        <v>134</v>
      </c>
      <c r="C23" s="47">
        <v>3550</v>
      </c>
      <c r="E23" s="59"/>
    </row>
    <row r="24" spans="1:5" ht="12.75">
      <c r="A24" s="2" t="s">
        <v>135</v>
      </c>
      <c r="C24" s="47">
        <v>28733</v>
      </c>
      <c r="E24" s="59" t="s">
        <v>77</v>
      </c>
    </row>
    <row r="25" spans="3:5" ht="12.75">
      <c r="C25" s="48">
        <f>SUM(C21:C24)</f>
        <v>57548</v>
      </c>
      <c r="E25" s="49" t="s">
        <v>77</v>
      </c>
    </row>
    <row r="26" spans="3:5" ht="12.75">
      <c r="C26" s="27"/>
      <c r="E26" s="50"/>
    </row>
    <row r="27" spans="1:3" ht="12.75">
      <c r="A27" s="18" t="s">
        <v>27</v>
      </c>
      <c r="C27" s="27"/>
    </row>
    <row r="28" spans="1:5" ht="12.75">
      <c r="A28" s="18" t="s">
        <v>88</v>
      </c>
      <c r="C28" s="46">
        <v>13914</v>
      </c>
      <c r="E28" s="58" t="s">
        <v>77</v>
      </c>
    </row>
    <row r="29" spans="1:5" ht="12.75">
      <c r="A29" s="18" t="s">
        <v>71</v>
      </c>
      <c r="C29" s="47">
        <v>3222</v>
      </c>
      <c r="E29" s="59" t="s">
        <v>77</v>
      </c>
    </row>
    <row r="30" spans="1:5" ht="12.75">
      <c r="A30" s="18" t="s">
        <v>31</v>
      </c>
      <c r="C30" s="47">
        <v>1213</v>
      </c>
      <c r="E30" s="59" t="s">
        <v>77</v>
      </c>
    </row>
    <row r="31" spans="3:5" ht="12.75">
      <c r="C31" s="48">
        <f>SUM(C28:C30)</f>
        <v>18349</v>
      </c>
      <c r="E31" s="49" t="s">
        <v>77</v>
      </c>
    </row>
    <row r="32" spans="3:5" ht="12.75">
      <c r="C32" s="27"/>
      <c r="E32" s="50"/>
    </row>
    <row r="33" spans="1:5" ht="12.75">
      <c r="A33" s="18" t="s">
        <v>28</v>
      </c>
      <c r="C33" s="27">
        <f>+C25-C31</f>
        <v>39199</v>
      </c>
      <c r="E33" s="60" t="s">
        <v>77</v>
      </c>
    </row>
    <row r="34" ht="12.75">
      <c r="C34" s="27"/>
    </row>
    <row r="35" spans="3:5" ht="13.5" thickBot="1">
      <c r="C35" s="36">
        <f>+C18+C33</f>
        <v>53033</v>
      </c>
      <c r="E35" s="51" t="s">
        <v>77</v>
      </c>
    </row>
    <row r="36" ht="13.5" thickTop="1">
      <c r="C36" s="27"/>
    </row>
    <row r="37" ht="12.75">
      <c r="C37" s="27"/>
    </row>
    <row r="38" spans="1:3" ht="12.75">
      <c r="A38" s="21" t="s">
        <v>33</v>
      </c>
      <c r="C38" s="27"/>
    </row>
    <row r="39" ht="12.75">
      <c r="C39" s="27"/>
    </row>
    <row r="40" spans="1:5" ht="12.75">
      <c r="A40" s="18" t="s">
        <v>89</v>
      </c>
      <c r="C40" s="27">
        <v>42600</v>
      </c>
      <c r="E40" s="60" t="s">
        <v>77</v>
      </c>
    </row>
    <row r="41" spans="1:5" ht="12.75">
      <c r="A41" s="18" t="s">
        <v>98</v>
      </c>
      <c r="C41" s="27">
        <f>'EQ'!C23</f>
        <v>4083</v>
      </c>
      <c r="E41" s="60" t="s">
        <v>77</v>
      </c>
    </row>
    <row r="42" spans="1:5" ht="12.75">
      <c r="A42" s="18" t="s">
        <v>90</v>
      </c>
      <c r="C42" s="27">
        <f>2594+1853</f>
        <v>4447</v>
      </c>
      <c r="E42" s="60" t="s">
        <v>77</v>
      </c>
    </row>
    <row r="43" spans="1:5" ht="12.75">
      <c r="A43" s="18" t="s">
        <v>118</v>
      </c>
      <c r="C43" s="27">
        <v>-17</v>
      </c>
      <c r="E43" s="60" t="s">
        <v>77</v>
      </c>
    </row>
    <row r="44" spans="3:5" ht="12.75">
      <c r="C44" s="32"/>
      <c r="E44" s="31"/>
    </row>
    <row r="45" spans="1:5" ht="12.75">
      <c r="A45" s="18" t="s">
        <v>29</v>
      </c>
      <c r="C45" s="27">
        <f>SUM(C40:C44)</f>
        <v>51113</v>
      </c>
      <c r="E45" s="52" t="s">
        <v>77</v>
      </c>
    </row>
    <row r="46" ht="12.75">
      <c r="C46" s="27"/>
    </row>
    <row r="47" spans="1:3" ht="12.75">
      <c r="A47" s="18" t="s">
        <v>32</v>
      </c>
      <c r="C47" s="27"/>
    </row>
    <row r="48" spans="1:5" ht="12.75">
      <c r="A48" s="18" t="s">
        <v>72</v>
      </c>
      <c r="C48" s="28">
        <v>462</v>
      </c>
      <c r="E48" s="60" t="s">
        <v>77</v>
      </c>
    </row>
    <row r="49" spans="1:5" ht="12.75">
      <c r="A49" s="18" t="s">
        <v>73</v>
      </c>
      <c r="C49" s="28">
        <v>1458</v>
      </c>
      <c r="E49" s="60" t="s">
        <v>77</v>
      </c>
    </row>
    <row r="50" ht="12.75">
      <c r="C50" s="27"/>
    </row>
    <row r="51" spans="3:5" ht="13.5" thickBot="1">
      <c r="C51" s="36">
        <f>SUM(C45:C50)</f>
        <v>53033</v>
      </c>
      <c r="E51" s="51" t="s">
        <v>77</v>
      </c>
    </row>
    <row r="52" ht="13.5" thickTop="1"/>
    <row r="53" spans="1:5" ht="12.75">
      <c r="A53" s="18" t="s">
        <v>74</v>
      </c>
      <c r="C53" s="53"/>
      <c r="E53" s="53"/>
    </row>
    <row r="54" spans="1:5" ht="13.5" thickBot="1">
      <c r="A54" s="18" t="s">
        <v>99</v>
      </c>
      <c r="C54" s="54">
        <v>0.6</v>
      </c>
      <c r="E54" s="55" t="s">
        <v>77</v>
      </c>
    </row>
    <row r="55" ht="13.5" thickTop="1"/>
    <row r="56" spans="1:3" ht="12.75">
      <c r="A56" s="18" t="s">
        <v>131</v>
      </c>
      <c r="C56" s="56"/>
    </row>
    <row r="58" ht="12.75">
      <c r="A58" s="18" t="s">
        <v>139</v>
      </c>
    </row>
    <row r="59" ht="12.75">
      <c r="A59" s="18" t="s">
        <v>123</v>
      </c>
    </row>
    <row r="60" ht="12.75">
      <c r="A60" s="18" t="s">
        <v>124</v>
      </c>
    </row>
    <row r="62" ht="12.75">
      <c r="A62" s="18" t="s">
        <v>132</v>
      </c>
    </row>
    <row r="63" ht="12.75">
      <c r="A63" s="18" t="s">
        <v>133</v>
      </c>
    </row>
    <row r="65" ht="12.75">
      <c r="A65" s="18" t="s">
        <v>125</v>
      </c>
    </row>
    <row r="66" ht="12.75">
      <c r="A66" s="18" t="s">
        <v>126</v>
      </c>
    </row>
    <row r="68" ht="12.75">
      <c r="A68" s="18" t="s">
        <v>140</v>
      </c>
    </row>
    <row r="69" ht="12.75">
      <c r="A69" s="18" t="s">
        <v>129</v>
      </c>
    </row>
  </sheetData>
  <printOptions/>
  <pageMargins left="0.75" right="0.38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63">
      <selection activeCell="A83" sqref="A83"/>
    </sheetView>
  </sheetViews>
  <sheetFormatPr defaultColWidth="9.140625" defaultRowHeight="12.75"/>
  <cols>
    <col min="1" max="1" width="57.00390625" style="18" customWidth="1"/>
    <col min="2" max="2" width="19.28125" style="18" customWidth="1"/>
    <col min="3" max="3" width="2.140625" style="19" customWidth="1"/>
    <col min="4" max="4" width="19.28125" style="18" customWidth="1"/>
    <col min="5" max="5" width="10.8515625" style="19" customWidth="1"/>
    <col min="6" max="6" width="9.140625" style="19" customWidth="1"/>
    <col min="7" max="16384" width="9.140625" style="18" customWidth="1"/>
  </cols>
  <sheetData>
    <row r="1" ht="12.75">
      <c r="A1" s="1" t="s">
        <v>52</v>
      </c>
    </row>
    <row r="2" ht="12.75">
      <c r="A2" s="1" t="s">
        <v>53</v>
      </c>
    </row>
    <row r="4" ht="12.75">
      <c r="A4" s="20" t="s">
        <v>141</v>
      </c>
    </row>
    <row r="5" spans="1:4" ht="12.75">
      <c r="A5" s="21" t="s">
        <v>78</v>
      </c>
      <c r="B5" s="21"/>
      <c r="D5" s="21"/>
    </row>
    <row r="6" spans="1:4" ht="12.75">
      <c r="A6" s="1" t="s">
        <v>58</v>
      </c>
      <c r="B6" s="21"/>
      <c r="D6" s="21"/>
    </row>
    <row r="7" spans="1:4" ht="12.75">
      <c r="A7" s="1"/>
      <c r="B7" s="21"/>
      <c r="D7" s="21"/>
    </row>
    <row r="9" spans="2:4" ht="12.75">
      <c r="B9" s="22" t="s">
        <v>84</v>
      </c>
      <c r="C9" s="23"/>
      <c r="D9" s="22" t="s">
        <v>83</v>
      </c>
    </row>
    <row r="10" spans="2:4" ht="12.75">
      <c r="B10" s="22" t="s">
        <v>85</v>
      </c>
      <c r="C10" s="23"/>
      <c r="D10" s="22" t="s">
        <v>86</v>
      </c>
    </row>
    <row r="11" spans="2:4" ht="12.75">
      <c r="B11" s="24" t="s">
        <v>0</v>
      </c>
      <c r="C11" s="25"/>
      <c r="D11" s="24" t="s">
        <v>0</v>
      </c>
    </row>
    <row r="12" spans="2:4" ht="12.75">
      <c r="B12" s="26" t="s">
        <v>56</v>
      </c>
      <c r="C12" s="25"/>
      <c r="D12" s="26" t="s">
        <v>56</v>
      </c>
    </row>
    <row r="13" spans="1:4" ht="12.75">
      <c r="A13" s="21" t="s">
        <v>142</v>
      </c>
      <c r="B13" s="21"/>
      <c r="D13" s="21"/>
    </row>
    <row r="15" spans="1:6" ht="12.75">
      <c r="A15" s="18" t="s">
        <v>2</v>
      </c>
      <c r="B15" s="27">
        <v>2548</v>
      </c>
      <c r="C15" s="28"/>
      <c r="D15" s="29" t="s">
        <v>77</v>
      </c>
      <c r="E15" s="28"/>
      <c r="F15" s="30"/>
    </row>
    <row r="16" spans="2:5" ht="12.75">
      <c r="B16" s="27"/>
      <c r="C16" s="28"/>
      <c r="D16" s="27"/>
      <c r="E16" s="28"/>
    </row>
    <row r="17" spans="1:5" ht="12.75">
      <c r="A17" s="18" t="s">
        <v>5</v>
      </c>
      <c r="B17" s="27"/>
      <c r="C17" s="28"/>
      <c r="D17" s="27"/>
      <c r="E17" s="28"/>
    </row>
    <row r="18" spans="1:6" ht="12.75">
      <c r="A18" s="18" t="s">
        <v>79</v>
      </c>
      <c r="B18" s="27">
        <v>800</v>
      </c>
      <c r="C18" s="28"/>
      <c r="D18" s="29" t="s">
        <v>77</v>
      </c>
      <c r="E18" s="28"/>
      <c r="F18" s="30"/>
    </row>
    <row r="19" spans="1:6" ht="12.75">
      <c r="A19" s="18" t="s">
        <v>80</v>
      </c>
      <c r="B19" s="27">
        <v>16</v>
      </c>
      <c r="C19" s="28"/>
      <c r="D19" s="29" t="s">
        <v>77</v>
      </c>
      <c r="E19" s="28"/>
      <c r="F19" s="30"/>
    </row>
    <row r="20" spans="2:6" ht="12.75">
      <c r="B20" s="31"/>
      <c r="D20" s="31"/>
      <c r="F20" s="30"/>
    </row>
    <row r="21" spans="1:6" ht="12.75">
      <c r="A21" s="18" t="s">
        <v>6</v>
      </c>
      <c r="B21" s="27">
        <f>SUM(B15:B20)</f>
        <v>3364</v>
      </c>
      <c r="C21" s="28"/>
      <c r="D21" s="29" t="s">
        <v>77</v>
      </c>
      <c r="E21" s="28"/>
      <c r="F21" s="30"/>
    </row>
    <row r="22" ht="12.75">
      <c r="F22" s="30"/>
    </row>
    <row r="23" spans="1:6" ht="12.75">
      <c r="A23" s="18" t="s">
        <v>42</v>
      </c>
      <c r="B23" s="27">
        <v>-273</v>
      </c>
      <c r="C23" s="28"/>
      <c r="D23" s="29" t="s">
        <v>77</v>
      </c>
      <c r="E23" s="28"/>
      <c r="F23" s="30"/>
    </row>
    <row r="24" spans="1:6" ht="12.75">
      <c r="A24" s="18" t="s">
        <v>43</v>
      </c>
      <c r="B24" s="27">
        <v>-462</v>
      </c>
      <c r="C24" s="28"/>
      <c r="D24" s="29" t="s">
        <v>77</v>
      </c>
      <c r="E24" s="28"/>
      <c r="F24" s="30"/>
    </row>
    <row r="25" spans="2:6" ht="12.75">
      <c r="B25" s="31"/>
      <c r="D25" s="31"/>
      <c r="F25" s="30"/>
    </row>
    <row r="26" spans="1:6" ht="12.75">
      <c r="A26" s="18" t="s">
        <v>7</v>
      </c>
      <c r="B26" s="27">
        <f>SUM(B21:B25)</f>
        <v>2629</v>
      </c>
      <c r="C26" s="28"/>
      <c r="D26" s="29" t="s">
        <v>77</v>
      </c>
      <c r="E26" s="28"/>
      <c r="F26" s="30"/>
    </row>
    <row r="27" spans="2:6" ht="12.75">
      <c r="B27" s="27"/>
      <c r="C27" s="28"/>
      <c r="D27" s="27"/>
      <c r="E27" s="28"/>
      <c r="F27" s="30"/>
    </row>
    <row r="28" spans="1:6" ht="12.75">
      <c r="A28" s="18" t="s">
        <v>8</v>
      </c>
      <c r="B28" s="27">
        <v>-517</v>
      </c>
      <c r="C28" s="28"/>
      <c r="D28" s="29" t="s">
        <v>77</v>
      </c>
      <c r="E28" s="28"/>
      <c r="F28" s="30"/>
    </row>
    <row r="29" spans="2:6" ht="12.75">
      <c r="B29" s="32"/>
      <c r="C29" s="28"/>
      <c r="D29" s="32"/>
      <c r="E29" s="28"/>
      <c r="F29" s="30"/>
    </row>
    <row r="30" spans="1:6" ht="12.75">
      <c r="A30" s="18" t="s">
        <v>9</v>
      </c>
      <c r="B30" s="33">
        <f>SUM(B26:B29)</f>
        <v>2112</v>
      </c>
      <c r="C30" s="28"/>
      <c r="D30" s="34" t="s">
        <v>77</v>
      </c>
      <c r="E30" s="28"/>
      <c r="F30" s="30"/>
    </row>
    <row r="31" ht="12.75">
      <c r="F31" s="30"/>
    </row>
    <row r="32" spans="1:6" ht="12.75">
      <c r="A32" s="21" t="s">
        <v>143</v>
      </c>
      <c r="B32" s="21"/>
      <c r="C32" s="35"/>
      <c r="D32" s="21"/>
      <c r="E32" s="35"/>
      <c r="F32" s="30"/>
    </row>
    <row r="33" ht="12.75">
      <c r="F33" s="30"/>
    </row>
    <row r="34" spans="1:6" ht="12.75">
      <c r="A34" s="18" t="s">
        <v>10</v>
      </c>
      <c r="B34" s="27">
        <v>-44</v>
      </c>
      <c r="C34" s="28"/>
      <c r="D34" s="29" t="s">
        <v>77</v>
      </c>
      <c r="E34" s="28"/>
      <c r="F34" s="30"/>
    </row>
    <row r="35" spans="1:6" ht="12.75">
      <c r="A35" s="18" t="s">
        <v>11</v>
      </c>
      <c r="B35" s="27">
        <v>73</v>
      </c>
      <c r="C35" s="28"/>
      <c r="D35" s="29" t="s">
        <v>77</v>
      </c>
      <c r="E35" s="28"/>
      <c r="F35" s="30"/>
    </row>
    <row r="36" spans="1:6" ht="12.75">
      <c r="A36" s="18" t="s">
        <v>12</v>
      </c>
      <c r="B36" s="27">
        <v>-138</v>
      </c>
      <c r="C36" s="28"/>
      <c r="D36" s="29" t="s">
        <v>77</v>
      </c>
      <c r="E36" s="28"/>
      <c r="F36" s="30"/>
    </row>
    <row r="37" spans="1:6" ht="12.75">
      <c r="A37" s="18" t="s">
        <v>13</v>
      </c>
      <c r="B37" s="27">
        <v>24</v>
      </c>
      <c r="C37" s="28"/>
      <c r="D37" s="29" t="s">
        <v>77</v>
      </c>
      <c r="E37" s="28"/>
      <c r="F37" s="30"/>
    </row>
    <row r="38" ht="12.75">
      <c r="F38" s="30"/>
    </row>
    <row r="39" spans="1:6" ht="12.75">
      <c r="A39" s="18" t="s">
        <v>14</v>
      </c>
      <c r="B39" s="33">
        <f>SUM(B34:B38)</f>
        <v>-85</v>
      </c>
      <c r="C39" s="28"/>
      <c r="D39" s="34" t="s">
        <v>77</v>
      </c>
      <c r="E39" s="28"/>
      <c r="F39" s="30"/>
    </row>
    <row r="40" ht="12.75">
      <c r="F40" s="30"/>
    </row>
    <row r="41" spans="1:6" ht="12.75">
      <c r="A41" s="21" t="s">
        <v>15</v>
      </c>
      <c r="B41" s="21"/>
      <c r="C41" s="35"/>
      <c r="D41" s="21"/>
      <c r="E41" s="35"/>
      <c r="F41" s="30"/>
    </row>
    <row r="42" ht="12.75">
      <c r="F42" s="30"/>
    </row>
    <row r="43" spans="1:6" ht="12.75">
      <c r="A43" s="18" t="s">
        <v>16</v>
      </c>
      <c r="B43" s="27">
        <v>-107</v>
      </c>
      <c r="C43" s="28"/>
      <c r="D43" s="29" t="s">
        <v>77</v>
      </c>
      <c r="E43" s="28"/>
      <c r="F43" s="30"/>
    </row>
    <row r="44" spans="1:6" ht="12.75">
      <c r="A44" s="18" t="s">
        <v>17</v>
      </c>
      <c r="B44" s="27">
        <v>-79</v>
      </c>
      <c r="C44" s="28"/>
      <c r="D44" s="29" t="s">
        <v>77</v>
      </c>
      <c r="E44" s="28"/>
      <c r="F44" s="30"/>
    </row>
    <row r="45" spans="1:6" ht="12.75">
      <c r="A45" s="18" t="s">
        <v>100</v>
      </c>
      <c r="B45" s="27">
        <v>22693</v>
      </c>
      <c r="C45" s="28"/>
      <c r="D45" s="29"/>
      <c r="E45" s="28"/>
      <c r="F45" s="30"/>
    </row>
    <row r="46" spans="1:6" ht="12.75">
      <c r="A46" s="18" t="s">
        <v>18</v>
      </c>
      <c r="B46" s="27">
        <v>-40</v>
      </c>
      <c r="C46" s="28"/>
      <c r="D46" s="29" t="s">
        <v>77</v>
      </c>
      <c r="E46" s="28"/>
      <c r="F46" s="30"/>
    </row>
    <row r="47" ht="12.75">
      <c r="F47" s="30"/>
    </row>
    <row r="48" spans="1:6" ht="12.75">
      <c r="A48" s="18" t="s">
        <v>19</v>
      </c>
      <c r="B48" s="33">
        <f>SUM(B43:B47)</f>
        <v>22467</v>
      </c>
      <c r="C48" s="28"/>
      <c r="D48" s="34" t="s">
        <v>77</v>
      </c>
      <c r="E48" s="28"/>
      <c r="F48" s="30"/>
    </row>
    <row r="49" ht="12.75">
      <c r="F49" s="30"/>
    </row>
    <row r="50" spans="1:6" ht="12.75">
      <c r="A50" s="18" t="s">
        <v>20</v>
      </c>
      <c r="B50" s="27">
        <f>+B30+B39+B48</f>
        <v>24494</v>
      </c>
      <c r="C50" s="28"/>
      <c r="D50" s="29" t="s">
        <v>77</v>
      </c>
      <c r="E50" s="28"/>
      <c r="F50" s="30"/>
    </row>
    <row r="51" spans="2:6" ht="12.75">
      <c r="B51" s="27"/>
      <c r="C51" s="28"/>
      <c r="D51" s="27"/>
      <c r="E51" s="28"/>
      <c r="F51" s="30"/>
    </row>
    <row r="52" spans="1:6" ht="12.75">
      <c r="A52" s="18" t="s">
        <v>81</v>
      </c>
      <c r="B52" s="27">
        <v>2034</v>
      </c>
      <c r="C52" s="28"/>
      <c r="D52" s="29" t="s">
        <v>77</v>
      </c>
      <c r="E52" s="28"/>
      <c r="F52" s="30"/>
    </row>
    <row r="53" spans="2:6" ht="12.75">
      <c r="B53" s="27"/>
      <c r="C53" s="28"/>
      <c r="D53" s="27"/>
      <c r="E53" s="28"/>
      <c r="F53" s="30"/>
    </row>
    <row r="54" spans="1:6" ht="13.5" thickBot="1">
      <c r="A54" s="21" t="s">
        <v>82</v>
      </c>
      <c r="B54" s="36">
        <f>SUM(B50:B53)</f>
        <v>26528</v>
      </c>
      <c r="C54" s="28"/>
      <c r="D54" s="37" t="s">
        <v>77</v>
      </c>
      <c r="E54" s="28"/>
      <c r="F54" s="30"/>
    </row>
    <row r="55" ht="13.5" thickTop="1">
      <c r="F55" s="30"/>
    </row>
    <row r="56" ht="12.75">
      <c r="F56" s="30"/>
    </row>
    <row r="57" spans="1:6" ht="12.75">
      <c r="A57" s="21" t="s">
        <v>21</v>
      </c>
      <c r="B57" s="21"/>
      <c r="C57" s="35"/>
      <c r="D57" s="21"/>
      <c r="E57" s="35"/>
      <c r="F57" s="30"/>
    </row>
    <row r="58" ht="12.75">
      <c r="F58" s="30"/>
    </row>
    <row r="59" spans="1:6" ht="12.75">
      <c r="A59" s="38" t="s">
        <v>22</v>
      </c>
      <c r="B59" s="27">
        <v>28733</v>
      </c>
      <c r="C59" s="28"/>
      <c r="D59" s="29" t="s">
        <v>77</v>
      </c>
      <c r="E59" s="28"/>
      <c r="F59" s="30"/>
    </row>
    <row r="60" spans="1:6" ht="12.75">
      <c r="A60" s="38" t="s">
        <v>23</v>
      </c>
      <c r="B60" s="27">
        <v>3550</v>
      </c>
      <c r="C60" s="28"/>
      <c r="D60" s="29" t="s">
        <v>77</v>
      </c>
      <c r="E60" s="28"/>
      <c r="F60" s="30"/>
    </row>
    <row r="61" spans="1:6" ht="12.75">
      <c r="A61" s="38" t="s">
        <v>24</v>
      </c>
      <c r="B61" s="27">
        <v>-2763</v>
      </c>
      <c r="C61" s="28"/>
      <c r="D61" s="29" t="s">
        <v>77</v>
      </c>
      <c r="E61" s="28"/>
      <c r="F61" s="30"/>
    </row>
    <row r="62" spans="1:6" ht="12.75">
      <c r="A62" s="38"/>
      <c r="B62" s="39"/>
      <c r="C62" s="40"/>
      <c r="D62" s="39"/>
      <c r="E62" s="40"/>
      <c r="F62" s="30"/>
    </row>
    <row r="63" spans="1:6" ht="12.75">
      <c r="A63" s="38"/>
      <c r="B63" s="41">
        <f>SUM(B59:B62)</f>
        <v>29520</v>
      </c>
      <c r="C63" s="42"/>
      <c r="D63" s="29" t="s">
        <v>77</v>
      </c>
      <c r="E63" s="42"/>
      <c r="F63" s="30"/>
    </row>
    <row r="64" spans="1:6" ht="12.75">
      <c r="A64" s="38"/>
      <c r="B64" s="38"/>
      <c r="C64" s="40"/>
      <c r="D64" s="38"/>
      <c r="E64" s="40"/>
      <c r="F64" s="30"/>
    </row>
    <row r="65" spans="1:6" ht="12.75">
      <c r="A65" s="38" t="s">
        <v>25</v>
      </c>
      <c r="B65" s="27">
        <v>-2891</v>
      </c>
      <c r="C65" s="28"/>
      <c r="D65" s="29" t="s">
        <v>77</v>
      </c>
      <c r="E65" s="28"/>
      <c r="F65" s="30"/>
    </row>
    <row r="66" spans="1:6" ht="12.75">
      <c r="A66" s="38"/>
      <c r="B66" s="39"/>
      <c r="C66" s="40"/>
      <c r="D66" s="39"/>
      <c r="E66" s="40"/>
      <c r="F66" s="30"/>
    </row>
    <row r="67" spans="1:6" ht="12.75">
      <c r="A67" s="38"/>
      <c r="B67" s="41">
        <f>SUM(B63:B66)</f>
        <v>26629</v>
      </c>
      <c r="C67" s="42"/>
      <c r="D67" s="29" t="s">
        <v>77</v>
      </c>
      <c r="E67" s="42"/>
      <c r="F67" s="30"/>
    </row>
    <row r="68" spans="1:6" ht="12.75">
      <c r="A68" s="38"/>
      <c r="B68" s="41"/>
      <c r="C68" s="42"/>
      <c r="D68" s="41"/>
      <c r="E68" s="42"/>
      <c r="F68" s="30"/>
    </row>
    <row r="69" spans="1:6" ht="12.75">
      <c r="A69" s="38" t="s">
        <v>26</v>
      </c>
      <c r="B69" s="27">
        <v>-101</v>
      </c>
      <c r="C69" s="28"/>
      <c r="D69" s="29" t="s">
        <v>77</v>
      </c>
      <c r="E69" s="28"/>
      <c r="F69" s="30"/>
    </row>
    <row r="70" spans="1:6" ht="12.75">
      <c r="A70" s="38"/>
      <c r="F70" s="30"/>
    </row>
    <row r="71" spans="2:6" ht="13.5" thickBot="1">
      <c r="B71" s="43">
        <f>SUM(B67:B70)</f>
        <v>26528</v>
      </c>
      <c r="C71" s="42"/>
      <c r="D71" s="37" t="s">
        <v>77</v>
      </c>
      <c r="E71" s="42"/>
      <c r="F71" s="30"/>
    </row>
    <row r="72" ht="13.5" thickTop="1">
      <c r="F72" s="30"/>
    </row>
    <row r="73" spans="1:6" ht="12.75">
      <c r="A73" s="18" t="s">
        <v>130</v>
      </c>
      <c r="B73" s="44"/>
      <c r="D73" s="44"/>
      <c r="F73" s="30"/>
    </row>
    <row r="75" ht="12.75">
      <c r="A75" s="18" t="s">
        <v>139</v>
      </c>
    </row>
    <row r="76" ht="12.75">
      <c r="A76" s="18" t="s">
        <v>123</v>
      </c>
    </row>
    <row r="77" ht="12.75">
      <c r="A77" s="18" t="s">
        <v>124</v>
      </c>
    </row>
    <row r="79" ht="12.75">
      <c r="A79" s="18" t="s">
        <v>125</v>
      </c>
    </row>
    <row r="80" ht="12.75">
      <c r="A80" s="18" t="s">
        <v>126</v>
      </c>
    </row>
    <row r="82" ht="12.75">
      <c r="A82" s="18" t="s">
        <v>140</v>
      </c>
    </row>
    <row r="83" ht="12.75">
      <c r="A83" s="18" t="s">
        <v>129</v>
      </c>
    </row>
  </sheetData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C5" sqref="C5"/>
    </sheetView>
  </sheetViews>
  <sheetFormatPr defaultColWidth="9.140625" defaultRowHeight="12.75"/>
  <cols>
    <col min="1" max="1" width="47.57421875" style="18" customWidth="1"/>
    <col min="2" max="2" width="12.8515625" style="18" bestFit="1" customWidth="1"/>
    <col min="3" max="3" width="12.8515625" style="18" customWidth="1"/>
    <col min="4" max="4" width="12.140625" style="18" bestFit="1" customWidth="1"/>
    <col min="5" max="5" width="12.8515625" style="18" customWidth="1"/>
    <col min="6" max="6" width="11.28125" style="18" bestFit="1" customWidth="1"/>
    <col min="7" max="16384" width="9.140625" style="18" customWidth="1"/>
  </cols>
  <sheetData>
    <row r="1" ht="12.75">
      <c r="A1" s="1" t="s">
        <v>52</v>
      </c>
    </row>
    <row r="2" ht="12.75">
      <c r="A2" s="1" t="s">
        <v>53</v>
      </c>
    </row>
    <row r="4" ht="12.75">
      <c r="A4" s="21" t="s">
        <v>87</v>
      </c>
    </row>
    <row r="5" ht="12.75">
      <c r="A5" s="21" t="s">
        <v>78</v>
      </c>
    </row>
    <row r="6" ht="12.75">
      <c r="A6" s="1" t="s">
        <v>58</v>
      </c>
    </row>
    <row r="7" ht="12.75">
      <c r="A7" s="21"/>
    </row>
    <row r="8" spans="2:6" ht="12.75">
      <c r="B8" s="61"/>
      <c r="C8" s="61"/>
      <c r="D8" s="61"/>
      <c r="E8" s="61"/>
      <c r="F8" s="61"/>
    </row>
    <row r="9" spans="2:6" ht="12.75">
      <c r="B9" s="61" t="s">
        <v>44</v>
      </c>
      <c r="C9" s="61" t="s">
        <v>101</v>
      </c>
      <c r="D9" s="61" t="s">
        <v>94</v>
      </c>
      <c r="E9" s="61" t="s">
        <v>120</v>
      </c>
      <c r="F9" s="61" t="s">
        <v>122</v>
      </c>
    </row>
    <row r="10" spans="2:6" ht="12.75">
      <c r="B10" s="61" t="s">
        <v>45</v>
      </c>
      <c r="C10" s="61" t="s">
        <v>102</v>
      </c>
      <c r="D10" s="61" t="s">
        <v>95</v>
      </c>
      <c r="E10" s="61" t="s">
        <v>121</v>
      </c>
      <c r="F10" s="61" t="s">
        <v>46</v>
      </c>
    </row>
    <row r="11" spans="2:6" ht="12.75">
      <c r="B11" s="61" t="s">
        <v>56</v>
      </c>
      <c r="C11" s="61" t="s">
        <v>56</v>
      </c>
      <c r="D11" s="61" t="s">
        <v>56</v>
      </c>
      <c r="E11" s="61" t="s">
        <v>56</v>
      </c>
      <c r="F11" s="61" t="s">
        <v>56</v>
      </c>
    </row>
    <row r="13" spans="1:9" ht="12.75">
      <c r="A13" s="18" t="s">
        <v>48</v>
      </c>
      <c r="B13" s="62" t="s">
        <v>91</v>
      </c>
      <c r="C13" s="62">
        <v>0</v>
      </c>
      <c r="D13" s="27">
        <v>0</v>
      </c>
      <c r="E13" s="27">
        <v>-17</v>
      </c>
      <c r="F13" s="27">
        <f>SUM(B13:E13)</f>
        <v>-17</v>
      </c>
      <c r="G13" s="27"/>
      <c r="H13" s="27"/>
      <c r="I13" s="27"/>
    </row>
    <row r="14" spans="2:9" ht="12.75">
      <c r="B14" s="27"/>
      <c r="C14" s="27"/>
      <c r="D14" s="27"/>
      <c r="E14" s="27"/>
      <c r="F14" s="27"/>
      <c r="G14" s="27"/>
      <c r="H14" s="27"/>
      <c r="I14" s="27"/>
    </row>
    <row r="15" spans="1:9" ht="40.5" customHeight="1">
      <c r="A15" s="63" t="s">
        <v>103</v>
      </c>
      <c r="B15" s="27">
        <v>42600</v>
      </c>
      <c r="C15" s="27">
        <v>5583</v>
      </c>
      <c r="D15" s="27"/>
      <c r="E15" s="27"/>
      <c r="F15" s="27">
        <f>SUM(B15:E15)</f>
        <v>48183</v>
      </c>
      <c r="G15" s="27"/>
      <c r="H15" s="27"/>
      <c r="I15" s="27"/>
    </row>
    <row r="16" spans="2:9" ht="12.75">
      <c r="B16" s="27"/>
      <c r="C16" s="27"/>
      <c r="D16" s="27"/>
      <c r="E16" s="27"/>
      <c r="F16" s="27"/>
      <c r="G16" s="27"/>
      <c r="H16" s="27"/>
      <c r="I16" s="27"/>
    </row>
    <row r="17" spans="1:9" ht="25.5">
      <c r="A17" s="63" t="s">
        <v>96</v>
      </c>
      <c r="B17" s="27">
        <v>0</v>
      </c>
      <c r="C17" s="27"/>
      <c r="D17" s="27">
        <f>2594+1853</f>
        <v>4447</v>
      </c>
      <c r="E17" s="27"/>
      <c r="F17" s="27">
        <f>SUM(B17:E17)</f>
        <v>4447</v>
      </c>
      <c r="G17" s="27"/>
      <c r="H17" s="27"/>
      <c r="I17" s="27"/>
    </row>
    <row r="18" spans="1:9" ht="12.75">
      <c r="A18" s="63"/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63" t="s">
        <v>119</v>
      </c>
      <c r="B19" s="27"/>
      <c r="C19" s="27">
        <v>-1500</v>
      </c>
      <c r="D19" s="27"/>
      <c r="E19" s="27"/>
      <c r="F19" s="27">
        <f>SUM(B19:E19)</f>
        <v>-1500</v>
      </c>
      <c r="G19" s="27"/>
      <c r="H19" s="27"/>
      <c r="I19" s="27"/>
    </row>
    <row r="20" spans="1:9" ht="12.75">
      <c r="A20" s="63"/>
      <c r="B20" s="27"/>
      <c r="C20" s="27"/>
      <c r="D20" s="27"/>
      <c r="E20" s="27"/>
      <c r="F20" s="27"/>
      <c r="G20" s="27"/>
      <c r="H20" s="27"/>
      <c r="I20" s="27"/>
    </row>
    <row r="21" spans="1:9" ht="12.75">
      <c r="A21" s="63" t="s">
        <v>97</v>
      </c>
      <c r="B21" s="27"/>
      <c r="C21" s="27"/>
      <c r="D21" s="27"/>
      <c r="E21" s="27"/>
      <c r="F21" s="27">
        <f>SUM(B21:E21)</f>
        <v>0</v>
      </c>
      <c r="G21" s="27"/>
      <c r="H21" s="27"/>
      <c r="I21" s="27"/>
    </row>
    <row r="22" spans="2:9" ht="12.75">
      <c r="B22" s="27"/>
      <c r="C22" s="27"/>
      <c r="D22" s="27"/>
      <c r="E22" s="27"/>
      <c r="F22" s="27"/>
      <c r="G22" s="27"/>
      <c r="H22" s="27"/>
      <c r="I22" s="27"/>
    </row>
    <row r="23" spans="1:9" ht="13.5" thickBot="1">
      <c r="A23" s="18" t="s">
        <v>47</v>
      </c>
      <c r="B23" s="36">
        <f>SUM(B13:B22)</f>
        <v>42600</v>
      </c>
      <c r="C23" s="36">
        <f>SUM(C13:C22)</f>
        <v>4083</v>
      </c>
      <c r="D23" s="36">
        <f>SUM(D13:D22)</f>
        <v>4447</v>
      </c>
      <c r="E23" s="36">
        <f>SUM(E13:E22)</f>
        <v>-17</v>
      </c>
      <c r="F23" s="36">
        <f>SUM(B23:E23)</f>
        <v>51113</v>
      </c>
      <c r="G23" s="27"/>
      <c r="H23" s="27"/>
      <c r="I23" s="27"/>
    </row>
    <row r="24" spans="2:9" ht="13.5" thickTop="1">
      <c r="B24" s="27"/>
      <c r="C24" s="27"/>
      <c r="D24" s="27"/>
      <c r="E24" s="27"/>
      <c r="F24" s="27"/>
      <c r="G24" s="27"/>
      <c r="H24" s="27"/>
      <c r="I24" s="27"/>
    </row>
    <row r="25" spans="2:9" ht="12.75"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18" t="s">
        <v>92</v>
      </c>
      <c r="B26" s="27"/>
      <c r="C26" s="27"/>
      <c r="D26" s="27"/>
      <c r="E26" s="27"/>
      <c r="F26" s="27"/>
      <c r="G26" s="27"/>
      <c r="H26" s="27"/>
      <c r="I26" s="27"/>
    </row>
    <row r="27" spans="1:9" ht="12.75">
      <c r="A27" s="18" t="s">
        <v>93</v>
      </c>
      <c r="B27" s="27"/>
      <c r="C27" s="27"/>
      <c r="D27" s="27"/>
      <c r="E27" s="27"/>
      <c r="F27" s="27"/>
      <c r="G27" s="27"/>
      <c r="H27" s="27"/>
      <c r="I27" s="27"/>
    </row>
    <row r="30" ht="12.75">
      <c r="A30" s="18" t="s">
        <v>127</v>
      </c>
    </row>
    <row r="31" ht="12.75">
      <c r="A31" s="18" t="s">
        <v>123</v>
      </c>
    </row>
    <row r="32" ht="12.75">
      <c r="A32" s="18" t="s">
        <v>124</v>
      </c>
    </row>
    <row r="34" ht="12.75">
      <c r="A34" s="18" t="s">
        <v>125</v>
      </c>
    </row>
    <row r="35" ht="12.75">
      <c r="A35" s="18" t="s">
        <v>126</v>
      </c>
    </row>
    <row r="37" ht="12.75">
      <c r="A37" s="18" t="s">
        <v>128</v>
      </c>
    </row>
    <row r="38" ht="12.75">
      <c r="A38" s="18" t="s">
        <v>129</v>
      </c>
    </row>
  </sheetData>
  <printOptions/>
  <pageMargins left="0.75" right="0.17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Freight Management</dc:creator>
  <cp:keywords/>
  <dc:description/>
  <cp:lastModifiedBy>Aaron Sim</cp:lastModifiedBy>
  <cp:lastPrinted>2005-01-19T07:45:26Z</cp:lastPrinted>
  <dcterms:created xsi:type="dcterms:W3CDTF">2004-11-22T05:22:14Z</dcterms:created>
  <dcterms:modified xsi:type="dcterms:W3CDTF">2005-01-28T06:54:37Z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