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97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'CashFlow'!$A$1:$E$80</definedName>
    <definedName name="_xlnm.Print_Area" localSheetId="0">'IS'!$A$1:$H$64</definedName>
    <definedName name="_xlnm.Print_Area" localSheetId="4">'Notes'!$A$1:$I$264</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<sst xmlns="http://schemas.openxmlformats.org/spreadsheetml/2006/main" count="345" uniqueCount="221">
  <si>
    <t>Property, plant and equipment</t>
  </si>
  <si>
    <t>Current assets</t>
  </si>
  <si>
    <t>Inventories</t>
  </si>
  <si>
    <t>Cash and cash equivalents</t>
  </si>
  <si>
    <t>Current liabilities</t>
  </si>
  <si>
    <t>Taxation</t>
  </si>
  <si>
    <t>RM'000</t>
  </si>
  <si>
    <t>Tax recoverable</t>
  </si>
  <si>
    <t>Share capital</t>
  </si>
  <si>
    <t>Revenue</t>
  </si>
  <si>
    <t>Cost of sales</t>
  </si>
  <si>
    <t>Other operating income</t>
  </si>
  <si>
    <t>Total</t>
  </si>
  <si>
    <t>Finance cost</t>
  </si>
  <si>
    <t>(The figures have not been audited)</t>
  </si>
  <si>
    <t>As At End</t>
  </si>
  <si>
    <t>Quarter</t>
  </si>
  <si>
    <t>(Audited)</t>
  </si>
  <si>
    <t>As At</t>
  </si>
  <si>
    <t>Preceding</t>
  </si>
  <si>
    <t>Financial</t>
  </si>
  <si>
    <t>Year End</t>
  </si>
  <si>
    <t>CONDENSED CONSOLIDATED INCOME STATEMENTS</t>
  </si>
  <si>
    <t>Individual Quarter</t>
  </si>
  <si>
    <t>Current Year</t>
  </si>
  <si>
    <t>Preceding Year</t>
  </si>
  <si>
    <t>Corresponding</t>
  </si>
  <si>
    <t>To Date</t>
  </si>
  <si>
    <t>Cumulative Quarter</t>
  </si>
  <si>
    <t>Diluted earnings per share (sen)</t>
  </si>
  <si>
    <t>Capital</t>
  </si>
  <si>
    <t>Period</t>
  </si>
  <si>
    <t>Gross profit</t>
  </si>
  <si>
    <t>Operating expenses</t>
  </si>
  <si>
    <t>Profit from operations</t>
  </si>
  <si>
    <t>Notes:</t>
  </si>
  <si>
    <t xml:space="preserve">Of Current </t>
  </si>
  <si>
    <t>Notes :</t>
  </si>
  <si>
    <t xml:space="preserve">              </t>
  </si>
  <si>
    <t>CONDENSED CONSOLIDATED STATEMENT OF CHANGES IN EQUITY</t>
  </si>
  <si>
    <t>Share</t>
  </si>
  <si>
    <t>Cumulative</t>
  </si>
  <si>
    <t>Negative goodwill</t>
  </si>
  <si>
    <t>CLASSIC SCENIC BERHAD</t>
  </si>
  <si>
    <t>(Company No. 633887-M)</t>
  </si>
  <si>
    <t>Profit before taxation</t>
  </si>
  <si>
    <t>N/A</t>
  </si>
  <si>
    <t>N/A - Not Available</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</si>
  <si>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</si>
  <si>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</si>
  <si>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</si>
  <si>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</si>
  <si>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</si>
  <si>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</si>
  <si>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</si>
  <si>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</si>
  <si>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</si>
  <si>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Negative goodwill amortised</t>
  </si>
  <si>
    <t>Basic earnings per share
based on weighted average number of shares in issue (sen)</t>
  </si>
  <si>
    <t>Net cash generated from operating activities</t>
  </si>
  <si>
    <t>Net increase in cash and cash equivalents</t>
  </si>
  <si>
    <t>Cash and cash equivalents at the beginning of period</t>
  </si>
  <si>
    <t xml:space="preserve">Note 1 </t>
  </si>
  <si>
    <t>Trade and other payables</t>
  </si>
  <si>
    <t xml:space="preserve">Profit before taxation and amortisation of </t>
  </si>
  <si>
    <t xml:space="preserve">  negative goodwill</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</si>
  <si>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</si>
  <si>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</si>
  <si>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</si>
  <si>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</si>
  <si>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</si>
  <si>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</si>
  <si>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</si>
  <si>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</si>
  <si>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</si>
  <si>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</si>
  <si>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There were no unusual items and amounts of items affecting assets, liabilities, equity, net income or cash flows during the current quarter under review.</t>
  </si>
  <si>
    <t>A5.</t>
  </si>
  <si>
    <t>Material Changes in Estimates</t>
  </si>
  <si>
    <t>There were no changes in accounting estimates of amounts reported in the current quarter under review.</t>
  </si>
  <si>
    <t>A6.</t>
  </si>
  <si>
    <t>Issuances and repayment of debt and equity securities</t>
  </si>
  <si>
    <t>A7.</t>
  </si>
  <si>
    <t>Dividends paid</t>
  </si>
  <si>
    <t>A8.</t>
  </si>
  <si>
    <t>Segmental Reporting</t>
  </si>
  <si>
    <t>A9.</t>
  </si>
  <si>
    <t>Valuation of Property, Plant and Equipment</t>
  </si>
  <si>
    <t>A10.</t>
  </si>
  <si>
    <t>Subsequent Events</t>
  </si>
  <si>
    <t>A11.</t>
  </si>
  <si>
    <t>A12.</t>
  </si>
  <si>
    <t>A13.</t>
  </si>
  <si>
    <t>Capital Commitments</t>
  </si>
  <si>
    <t>As at</t>
  </si>
  <si>
    <t>Property, plant and equipment :</t>
  </si>
  <si>
    <t xml:space="preserve">Approved and contracted </t>
  </si>
  <si>
    <t>PART B : ADDITIONAL INFORMATION REQUIRED BY THE BURSA MALAYSIA SECURITIES BERHAD LISTING                              REQUIREMENTS</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</si>
  <si>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</si>
  <si>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</si>
  <si>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</si>
  <si>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</si>
  <si>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</si>
  <si>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</si>
  <si>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</si>
  <si>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</si>
  <si>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</si>
  <si>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</si>
  <si>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</si>
  <si>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</si>
  <si>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</si>
  <si>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</si>
  <si>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</si>
  <si>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</si>
  <si>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</si>
  <si>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</si>
  <si>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Utilisation</t>
  </si>
  <si>
    <t>Repayment of borrowings</t>
  </si>
  <si>
    <t>Acquisition of machineries</t>
  </si>
  <si>
    <t>Working capital</t>
  </si>
  <si>
    <t>B9.</t>
  </si>
  <si>
    <t>Group Borrowings and Debt Securities</t>
  </si>
  <si>
    <t>B10.</t>
  </si>
  <si>
    <t>Off Balance Sheet Financial Instruments</t>
  </si>
  <si>
    <t>B11.</t>
  </si>
  <si>
    <t>Material Litigation</t>
  </si>
  <si>
    <t>B12.</t>
  </si>
  <si>
    <t>Dividends</t>
  </si>
  <si>
    <t>B13.</t>
  </si>
  <si>
    <t>Basis of Calculation of Earnings Per Share</t>
  </si>
  <si>
    <t>Weighted average number of ordinary</t>
  </si>
  <si>
    <t xml:space="preserve">   shares of RM0.50 each in issue ('000)</t>
  </si>
  <si>
    <t xml:space="preserve">Utilised </t>
  </si>
  <si>
    <t>Premium</t>
  </si>
  <si>
    <t>Purchase of property, plant and equipment</t>
  </si>
  <si>
    <t>Net cash used in financing activities</t>
  </si>
  <si>
    <t>Diluted earning per share (sen)</t>
  </si>
  <si>
    <t>Currency</t>
  </si>
  <si>
    <t xml:space="preserve">Outstanding </t>
  </si>
  <si>
    <t>Contract Amount</t>
  </si>
  <si>
    <t xml:space="preserve"> '000</t>
  </si>
  <si>
    <t xml:space="preserve">Equivalent </t>
  </si>
  <si>
    <t>Amount in</t>
  </si>
  <si>
    <t>US Dollars</t>
  </si>
  <si>
    <t>YEN</t>
  </si>
  <si>
    <t>Trade and other receivables</t>
  </si>
  <si>
    <t>Changes in working capital :</t>
  </si>
  <si>
    <t>Cash and bank balances</t>
  </si>
  <si>
    <t>Short term funds</t>
  </si>
  <si>
    <t>Less: Deposits pledged to a licensed bank</t>
  </si>
  <si>
    <t>Increased in pledged deposit with a licensed bank</t>
  </si>
  <si>
    <t>FOR THE QUARTER ENDED 31 MARCH 2005</t>
  </si>
  <si>
    <t>CONDENSED CONSOLIDATED  BALANCE SHEETS AS AT 31 MARCH 2005</t>
  </si>
  <si>
    <t>FOR THE CUMULATIVE QUARTER ENDED 31 MARCH 2005</t>
  </si>
  <si>
    <t>31.3.2005</t>
  </si>
  <si>
    <t>31.3.2004</t>
  </si>
  <si>
    <t>Balance as at 1 January 2005</t>
  </si>
  <si>
    <t>Net Profit for the financial period</t>
  </si>
  <si>
    <t>Exercise of share options issue</t>
  </si>
  <si>
    <t>Proceeds from issuance of shares</t>
  </si>
  <si>
    <t>Balance as at 31 March 2005</t>
  </si>
  <si>
    <t>Cash and cash equivalents at the end of period (Note 1)</t>
  </si>
  <si>
    <t>Net cash used in investing activities</t>
  </si>
  <si>
    <t>Not applicable as there were no profit forecast and profit guarantee published.</t>
  </si>
  <si>
    <t>(a) There were no purchases or disposals of quoted securities for the current quarter under review and financial year to date.</t>
  </si>
  <si>
    <t>As at 31 March 2005, the Group does not have any bank borrowings.</t>
  </si>
  <si>
    <t xml:space="preserve">Status of Corporate Proposal </t>
  </si>
  <si>
    <t>Construction of additional factory</t>
  </si>
  <si>
    <t>EURO</t>
  </si>
  <si>
    <t>Share issue expenses</t>
  </si>
  <si>
    <t>31.12.2004</t>
  </si>
  <si>
    <t>Borrowings (secured)</t>
  </si>
  <si>
    <t>Net current assets</t>
  </si>
  <si>
    <t>Reserves</t>
  </si>
  <si>
    <t>Surplus in shareholders' funds</t>
  </si>
  <si>
    <t>Net Tangible Assets per share (RM)</t>
  </si>
  <si>
    <t>Retained</t>
  </si>
  <si>
    <t>Profits</t>
  </si>
  <si>
    <t>CONDENSED CONSOLIDATED CASH FLOW STATEMENTS</t>
  </si>
  <si>
    <t>Income taxes paid</t>
  </si>
  <si>
    <t>The accounting policies, method of computation and basis of consolidation adopted for this quarterly financial report is consistent with those adopted in the Audited Financial Statements for the year ended 31 December 2004.</t>
  </si>
  <si>
    <t>The auditors’ report  on the financial statements for the year ended 31 December 2004 of the Group was not qualified.</t>
  </si>
  <si>
    <t>There were no material events between the end of the reporting quarter and the date of this report save as follows :-</t>
  </si>
  <si>
    <t>The Company issued a corporate guarantee in favour of a licensed bank for credit facilities granted to subsidiaries :-</t>
  </si>
  <si>
    <t>Change in The Composition of The Group</t>
  </si>
  <si>
    <t xml:space="preserve">There were no changes in the composition of the Group for the quarter ended 31 March 2005 including business combination, acquisition or disposal of subsidiaries and long term investments, restructuring and discontinuing operation. 
</t>
  </si>
  <si>
    <t>Changes in Contingent Liabilities and Contingent Assets</t>
  </si>
  <si>
    <t xml:space="preserve">Corporate guarantee granted by the Company in favour of </t>
  </si>
  <si>
    <t xml:space="preserve"> licensed banks for credit facilities granted to subsidiaries</t>
  </si>
  <si>
    <t>The total gross proceeds of RM14,500,000 arising from the Rights and Public Issues received by the Company have been fully utilised in the following manner as at the date of this report :</t>
  </si>
  <si>
    <t>Approved</t>
  </si>
  <si>
    <t>Deferred tax liabilities</t>
  </si>
  <si>
    <t>Deposits with a licensed bank</t>
  </si>
  <si>
    <t>The interim financial statements should be read in conjunction with the Audited Financial Statements for the year ended 31 December 2004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2004.</t>
  </si>
  <si>
    <t>There was no revaluation of property, plant and equipment since the last Audited Financial Statements for the year ended 31 December 2004.</t>
  </si>
  <si>
    <t>Net profit for the period (RM'000)</t>
  </si>
  <si>
    <t>Weighted average number of ordinary shares ('000)</t>
  </si>
  <si>
    <t>Weighted average number of ordinary shares</t>
  </si>
  <si>
    <t>Adjustment for ESOS ('000)</t>
  </si>
  <si>
    <t>Basic Earnings Per Share (sen)</t>
  </si>
  <si>
    <t xml:space="preserve">   for diluted earnings per share ('000)</t>
  </si>
  <si>
    <t>Minority interest</t>
  </si>
  <si>
    <t>Net profit for the period</t>
  </si>
  <si>
    <t>Profit after taxation</t>
  </si>
  <si>
    <t>Amount</t>
  </si>
  <si>
    <t>Basic earnings per share</t>
  </si>
  <si>
    <t>Diluted earnings per share</t>
  </si>
  <si>
    <t>PART A : EXPLANATORY NOTES AS PER FRS 134</t>
  </si>
  <si>
    <t>May '05</t>
  </si>
  <si>
    <t>June '05 to Aug '05</t>
  </si>
  <si>
    <t>June '05</t>
  </si>
  <si>
    <t xml:space="preserve">The interim financial statements are unaudited and have been prepared in compliance with Financial Reporting Standards ("FRS") 134: Interim Financial Reporting and Chapter 9 Part K of the Listing Requirements of Bursa Malaysia Securities Berhad ("Bursa Securities"). </t>
  </si>
  <si>
    <t>Expiry Months</t>
  </si>
  <si>
    <t>Since the last Audited Financial Statements for the year ended 31 December 2004 until the date of this report, the Group does not have any material litigation.</t>
  </si>
  <si>
    <t>(Unaudited)</t>
  </si>
  <si>
    <t>- Net changes in current assets</t>
  </si>
  <si>
    <t>- Net changes in current liabilities</t>
  </si>
  <si>
    <t>No dividends was paid by the Company in the current quarter under review.</t>
  </si>
  <si>
    <t>Other than the issuance of 12,200 new ordinary shares of RM0.50 each that were subscribed and issued at the price of RM1.25 per share during the financial period ended 31 March 2005 pursuant to the Employees’ Share Option Scheme ("ESOS"), there were no issuance and repayment of debts and equity securities, shares buy-back, share cancellations, shares held as treasury shares or resale of treasury shares during the current quarter under review.</t>
  </si>
  <si>
    <t>Segmental reporting is not provided as the Group's primary business segment is principally engaged in the manufacturing and sale of wooden picture frame moulding and timber products and its operation are carried out solely in Malaysia.</t>
  </si>
  <si>
    <t>The effective tax rate for the quarter under review and current year to date  was  21%, which was lower than the statutory income tax rate of 28% mainly due to claims of Reinvestment Allowances on the plant and machineries.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</si>
</sst>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8"/>
      <name val="Times New Roman"/>
      <family val="1"/>
    </font>
    <font>
      <b/>
      <sz val="10"/>
      <color indexed="10"/>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6">
    <xf numFmtId="0" fontId="0" fillId="0" borderId="0" xfId="0" applyAlignment="1">
      <alignment/>
    </xf>
    <xf numFmtId="179" fontId="3" fillId="0" borderId="0" xfId="15" applyNumberFormat="1" applyFont="1" applyFill="1" applyBorder="1" applyAlignment="1">
      <alignment horizontal="center"/>
    </xf>
    <xf numFmtId="179" fontId="3" fillId="0" borderId="0" xfId="15" applyNumberFormat="1" applyFont="1" applyFill="1" applyAlignment="1">
      <alignment/>
    </xf>
    <xf numFmtId="179" fontId="3" fillId="0" borderId="0" xfId="15" applyNumberFormat="1" applyFont="1" applyFill="1" applyBorder="1" applyAlignment="1">
      <alignment/>
    </xf>
    <xf numFmtId="179"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9" fontId="3" fillId="0" borderId="0" xfId="15" applyNumberFormat="1" applyFont="1" applyAlignment="1">
      <alignment/>
    </xf>
    <xf numFmtId="179" fontId="3" fillId="0" borderId="0" xfId="15" applyNumberFormat="1" applyFont="1" applyAlignment="1">
      <alignment horizontal="center"/>
    </xf>
    <xf numFmtId="179" fontId="3" fillId="0" borderId="1" xfId="15" applyNumberFormat="1" applyFont="1" applyBorder="1" applyAlignment="1">
      <alignment/>
    </xf>
    <xf numFmtId="179" fontId="3" fillId="0" borderId="1" xfId="15" applyNumberFormat="1" applyFont="1" applyBorder="1" applyAlignment="1">
      <alignment horizontal="center"/>
    </xf>
    <xf numFmtId="179" fontId="3" fillId="0" borderId="0" xfId="15" applyNumberFormat="1" applyFont="1" applyBorder="1" applyAlignment="1">
      <alignment/>
    </xf>
    <xf numFmtId="171" fontId="3" fillId="0" borderId="0" xfId="15" applyFont="1" applyFill="1" applyBorder="1" applyAlignment="1">
      <alignment/>
    </xf>
    <xf numFmtId="0" fontId="3" fillId="0" borderId="0" xfId="21" applyFont="1" applyAlignment="1">
      <alignment wrapText="1"/>
      <protection/>
    </xf>
    <xf numFmtId="171" fontId="3" fillId="0" borderId="2" xfId="15" applyFont="1" applyFill="1" applyBorder="1" applyAlignment="1">
      <alignment/>
    </xf>
    <xf numFmtId="179" fontId="3" fillId="0" borderId="2" xfId="15" applyNumberFormat="1" applyFont="1" applyFill="1" applyBorder="1" applyAlignment="1">
      <alignment horizontal="center"/>
    </xf>
    <xf numFmtId="179" fontId="3" fillId="0" borderId="2" xfId="15" applyNumberFormat="1" applyFont="1" applyBorder="1" applyAlignment="1">
      <alignment horizontal="center"/>
    </xf>
    <xf numFmtId="171" fontId="3" fillId="0" borderId="0" xfId="15" applyFont="1" applyBorder="1" applyAlignment="1">
      <alignment/>
    </xf>
    <xf numFmtId="16" fontId="3" fillId="0" borderId="0" xfId="21" applyNumberFormat="1" applyFont="1" applyAlignment="1">
      <alignment horizontal="center"/>
      <protection/>
    </xf>
    <xf numFmtId="179" fontId="4" fillId="0" borderId="0" xfId="15" applyNumberFormat="1" applyFont="1" applyAlignment="1">
      <alignment/>
    </xf>
    <xf numFmtId="179" fontId="3" fillId="0" borderId="3" xfId="15" applyNumberFormat="1" applyFont="1" applyBorder="1" applyAlignment="1">
      <alignment/>
    </xf>
    <xf numFmtId="179" fontId="3" fillId="0" borderId="3" xfId="15" applyNumberFormat="1" applyFont="1" applyBorder="1" applyAlignment="1">
      <alignment horizontal="center"/>
    </xf>
    <xf numFmtId="179" fontId="3" fillId="0" borderId="4" xfId="15" applyNumberFormat="1" applyFont="1" applyBorder="1" applyAlignment="1">
      <alignment/>
    </xf>
    <xf numFmtId="179" fontId="3" fillId="0" borderId="4" xfId="15" applyNumberFormat="1" applyFont="1" applyBorder="1" applyAlignment="1">
      <alignment horizontal="center"/>
    </xf>
    <xf numFmtId="179" fontId="3" fillId="0" borderId="4" xfId="15" applyNumberFormat="1" applyFont="1" applyBorder="1" applyAlignment="1">
      <alignment horizontal="right"/>
    </xf>
    <xf numFmtId="179" fontId="3" fillId="0" borderId="5" xfId="15" applyNumberFormat="1" applyFont="1" applyBorder="1" applyAlignment="1">
      <alignment/>
    </xf>
    <xf numFmtId="179" fontId="4" fillId="0" borderId="0" xfId="15" applyNumberFormat="1" applyFont="1" applyBorder="1" applyAlignment="1">
      <alignment/>
    </xf>
    <xf numFmtId="179" fontId="3" fillId="0" borderId="6" xfId="15" applyNumberFormat="1" applyFont="1" applyBorder="1" applyAlignment="1">
      <alignment/>
    </xf>
    <xf numFmtId="179" fontId="3" fillId="0" borderId="0" xfId="15" applyNumberFormat="1" applyFont="1" applyAlignment="1">
      <alignment horizontal="right"/>
    </xf>
    <xf numFmtId="179" fontId="3" fillId="0" borderId="7" xfId="15" applyNumberFormat="1" applyFont="1" applyBorder="1" applyAlignment="1">
      <alignment/>
    </xf>
    <xf numFmtId="0" fontId="3" fillId="0" borderId="0" xfId="21" applyFont="1" applyAlignment="1">
      <alignment horizontal="right"/>
      <protection/>
    </xf>
    <xf numFmtId="179" fontId="4" fillId="0" borderId="0" xfId="21" applyNumberFormat="1" applyFont="1">
      <alignment/>
      <protection/>
    </xf>
    <xf numFmtId="179" fontId="3" fillId="0" borderId="0" xfId="21" applyNumberFormat="1" applyFont="1" applyAlignment="1">
      <alignment horizontal="center"/>
      <protection/>
    </xf>
    <xf numFmtId="206" fontId="3" fillId="0" borderId="0" xfId="21" applyNumberFormat="1" applyFont="1" applyAlignment="1">
      <alignment horizontal="center"/>
      <protection/>
    </xf>
    <xf numFmtId="179" fontId="3" fillId="0" borderId="0" xfId="21" applyNumberFormat="1" applyFont="1">
      <alignment/>
      <protection/>
    </xf>
    <xf numFmtId="171" fontId="3" fillId="0" borderId="0" xfId="15" applyFont="1" applyAlignment="1">
      <alignment horizontal="center"/>
    </xf>
    <xf numFmtId="171" fontId="3" fillId="0" borderId="0" xfId="21" applyNumberFormat="1" applyFont="1" applyAlignment="1">
      <alignment horizontal="center"/>
      <protection/>
    </xf>
    <xf numFmtId="171" fontId="3" fillId="0" borderId="0" xfId="21" applyNumberFormat="1" applyFont="1">
      <alignment/>
      <protection/>
    </xf>
    <xf numFmtId="0" fontId="5" fillId="0" borderId="0" xfId="21" applyFont="1" applyAlignme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179" fontId="3" fillId="0" borderId="1" xfId="15" applyNumberFormat="1" applyFont="1" applyFill="1" applyBorder="1" applyAlignment="1">
      <alignment/>
    </xf>
    <xf numFmtId="179" fontId="3" fillId="0" borderId="6" xfId="15" applyNumberFormat="1" applyFont="1" applyFill="1" applyBorder="1" applyAlignment="1">
      <alignment/>
    </xf>
    <xf numFmtId="179" fontId="3" fillId="0" borderId="0" xfId="15" applyNumberFormat="1" applyFont="1" applyAlignment="1">
      <alignment horizontal="justify"/>
    </xf>
    <xf numFmtId="0" fontId="3" fillId="0" borderId="0" xfId="21" applyFont="1" applyAlignment="1">
      <alignment horizontal="left"/>
      <protection/>
    </xf>
    <xf numFmtId="171" fontId="3" fillId="0" borderId="0" xfId="15" applyFont="1" applyAlignment="1">
      <alignment/>
    </xf>
    <xf numFmtId="0" fontId="3" fillId="0" borderId="0" xfId="21" applyFont="1" applyFill="1" applyBorder="1" applyAlignment="1">
      <alignment horizontal="center"/>
      <protection/>
    </xf>
    <xf numFmtId="179" fontId="3" fillId="0" borderId="0" xfId="15" applyNumberFormat="1" applyFont="1" applyFill="1" applyAlignment="1">
      <alignment horizontal="center"/>
    </xf>
    <xf numFmtId="179" fontId="3" fillId="0" borderId="1" xfId="15" applyNumberFormat="1" applyFont="1" applyFill="1" applyBorder="1" applyAlignment="1">
      <alignment horizontal="center"/>
    </xf>
    <xf numFmtId="179" fontId="3" fillId="0" borderId="6" xfId="15" applyNumberFormat="1" applyFont="1" applyFill="1" applyBorder="1" applyAlignment="1">
      <alignment horizontal="center"/>
    </xf>
    <xf numFmtId="179" fontId="3" fillId="0" borderId="0" xfId="15" applyNumberFormat="1" applyFont="1" applyFill="1" applyBorder="1" applyAlignment="1">
      <alignment horizontal="right"/>
    </xf>
    <xf numFmtId="179" fontId="8" fillId="0" borderId="0" xfId="15" applyNumberFormat="1" applyFont="1" applyFill="1" applyBorder="1" applyAlignment="1">
      <alignment/>
    </xf>
    <xf numFmtId="179" fontId="3" fillId="0" borderId="8" xfId="15" applyNumberFormat="1" applyFont="1" applyFill="1" applyBorder="1" applyAlignment="1">
      <alignment/>
    </xf>
    <xf numFmtId="179" fontId="3" fillId="0" borderId="8" xfId="15" applyNumberFormat="1" applyFont="1" applyFill="1" applyBorder="1" applyAlignment="1">
      <alignment horizontal="center"/>
    </xf>
    <xf numFmtId="0" fontId="3" fillId="0" borderId="0" xfId="21" applyFont="1" applyFill="1" quotePrefix="1">
      <alignment/>
      <protection/>
    </xf>
    <xf numFmtId="0" fontId="4" fillId="0" borderId="0" xfId="21" applyFont="1" applyFill="1">
      <alignment/>
      <protection/>
    </xf>
    <xf numFmtId="0" fontId="3" fillId="0" borderId="0" xfId="21" applyFont="1" applyFill="1" applyAlignment="1">
      <alignment/>
      <protection/>
    </xf>
    <xf numFmtId="179" fontId="3" fillId="0" borderId="0" xfId="21" applyNumberFormat="1" applyFont="1" applyFill="1">
      <alignment/>
      <protection/>
    </xf>
    <xf numFmtId="0" fontId="3" fillId="0" borderId="0" xfId="21" applyFont="1" applyFill="1" applyAlignment="1">
      <alignment horizontal="right"/>
      <protection/>
    </xf>
    <xf numFmtId="0" fontId="5" fillId="0" borderId="0" xfId="21" applyFont="1" applyAlignment="1">
      <alignment horizontal="left"/>
      <protection/>
    </xf>
    <xf numFmtId="0" fontId="4" fillId="0" borderId="0" xfId="21" applyFont="1" applyAlignment="1">
      <alignment horizontal="left"/>
      <protection/>
    </xf>
    <xf numFmtId="0" fontId="4" fillId="0" borderId="0" xfId="21" applyFont="1" applyAlignment="1" quotePrefix="1">
      <alignment horizontal="left"/>
      <protection/>
    </xf>
    <xf numFmtId="0" fontId="3" fillId="0" borderId="0" xfId="21" applyFont="1" applyAlignment="1">
      <alignment vertical="top"/>
      <protection/>
    </xf>
    <xf numFmtId="0" fontId="3" fillId="0" borderId="0" xfId="21" applyFont="1" applyAlignment="1">
      <alignment vertical="top" wrapText="1"/>
      <protection/>
    </xf>
    <xf numFmtId="0" fontId="10" fillId="0" borderId="0" xfId="21" applyFont="1" applyAlignment="1">
      <alignment vertical="top" wrapText="1"/>
      <protection/>
    </xf>
    <xf numFmtId="0" fontId="3" fillId="0" borderId="0" xfId="21" applyFont="1" applyBorder="1">
      <alignment/>
      <protection/>
    </xf>
    <xf numFmtId="0" fontId="4" fillId="0" borderId="0" xfId="21" applyFont="1" applyBorder="1" applyAlignment="1">
      <alignment horizontal="left"/>
      <protection/>
    </xf>
    <xf numFmtId="0" fontId="3" fillId="0" borderId="0" xfId="21" applyFont="1" applyFill="1" applyBorder="1">
      <alignment/>
      <protection/>
    </xf>
    <xf numFmtId="0" fontId="4" fillId="0" borderId="0" xfId="21" applyFont="1" applyFill="1" applyAlignment="1">
      <alignment horizontal="left"/>
      <protection/>
    </xf>
    <xf numFmtId="169" fontId="3" fillId="0" borderId="0" xfId="21" applyNumberFormat="1" applyFont="1" applyFill="1">
      <alignment/>
      <protection/>
    </xf>
    <xf numFmtId="169" fontId="3" fillId="0" borderId="0" xfId="21" applyNumberFormat="1" applyFont="1" applyFill="1" applyBorder="1">
      <alignment/>
      <protection/>
    </xf>
    <xf numFmtId="0" fontId="3" fillId="0" borderId="0" xfId="21" applyFont="1" applyFill="1" applyAlignment="1">
      <alignment vertical="top" wrapText="1"/>
      <protection/>
    </xf>
    <xf numFmtId="0" fontId="4" fillId="0" borderId="0" xfId="21" applyFont="1" applyFill="1" applyBorder="1">
      <alignment/>
      <protection/>
    </xf>
    <xf numFmtId="179" fontId="6" fillId="0" borderId="0" xfId="15" applyNumberFormat="1" applyFont="1" applyFill="1" applyBorder="1" applyAlignment="1">
      <alignment horizontal="center"/>
    </xf>
    <xf numFmtId="15" fontId="3" fillId="0" borderId="0" xfId="21" applyNumberFormat="1" applyFont="1" applyAlignment="1" quotePrefix="1">
      <alignment horizontal="center"/>
      <protection/>
    </xf>
    <xf numFmtId="213" fontId="6" fillId="0" borderId="0" xfId="21" applyNumberFormat="1" applyFont="1" applyFill="1" applyBorder="1" applyAlignment="1">
      <alignment horizontal="center"/>
      <protection/>
    </xf>
    <xf numFmtId="169" fontId="3" fillId="0" borderId="0" xfId="21" applyNumberFormat="1" applyFont="1">
      <alignment/>
      <protection/>
    </xf>
    <xf numFmtId="169" fontId="6" fillId="0" borderId="0" xfId="21" applyNumberFormat="1" applyFont="1" applyAlignment="1">
      <alignment horizontal="center"/>
      <protection/>
    </xf>
    <xf numFmtId="0" fontId="4" fillId="0" borderId="0" xfId="21" applyFont="1" applyFill="1" applyAlignment="1" quotePrefix="1">
      <alignment horizontal="left"/>
      <protection/>
    </xf>
    <xf numFmtId="169" fontId="3" fillId="0" borderId="6" xfId="21" applyNumberFormat="1" applyFont="1" applyFill="1" applyBorder="1">
      <alignment/>
      <protection/>
    </xf>
    <xf numFmtId="0" fontId="4" fillId="2" borderId="0" xfId="21" applyFont="1" applyFill="1" applyAlignment="1" quotePrefix="1">
      <alignment horizontal="left"/>
      <protection/>
    </xf>
    <xf numFmtId="0" fontId="4" fillId="2" borderId="0" xfId="21" applyFont="1" applyFill="1">
      <alignment/>
      <protection/>
    </xf>
    <xf numFmtId="15" fontId="3" fillId="2" borderId="0" xfId="21" applyNumberFormat="1" applyFont="1" applyFill="1" applyAlignment="1">
      <alignment horizontal="center"/>
      <protection/>
    </xf>
    <xf numFmtId="15" fontId="3" fillId="2" borderId="0" xfId="21" applyNumberFormat="1" applyFont="1" applyFill="1" applyAlignment="1" quotePrefix="1">
      <alignment horizontal="center"/>
      <protection/>
    </xf>
    <xf numFmtId="0" fontId="3" fillId="2" borderId="0" xfId="21" applyFont="1" applyFill="1" applyAlignment="1">
      <alignment horizontal="center"/>
      <protection/>
    </xf>
    <xf numFmtId="0" fontId="6" fillId="2" borderId="0" xfId="21" applyFont="1" applyFill="1" applyAlignment="1">
      <alignment horizontal="center"/>
      <protection/>
    </xf>
    <xf numFmtId="0" fontId="4" fillId="2" borderId="0" xfId="21" applyFont="1" applyFill="1" applyAlignment="1">
      <alignment horizontal="left"/>
      <protection/>
    </xf>
    <xf numFmtId="169" fontId="6" fillId="2" borderId="2" xfId="21" applyNumberFormat="1" applyFont="1" applyFill="1" applyBorder="1" applyAlignment="1">
      <alignment horizontal="center"/>
      <protection/>
    </xf>
    <xf numFmtId="169" fontId="3" fillId="2" borderId="0" xfId="21" applyNumberFormat="1" applyFont="1" applyFill="1">
      <alignment/>
      <protection/>
    </xf>
    <xf numFmtId="213" fontId="6" fillId="2" borderId="0" xfId="21" applyNumberFormat="1" applyFont="1" applyFill="1" applyBorder="1" applyAlignment="1">
      <alignment horizontal="center"/>
      <protection/>
    </xf>
    <xf numFmtId="169" fontId="6" fillId="2" borderId="0" xfId="21" applyNumberFormat="1" applyFont="1" applyFill="1" applyAlignment="1">
      <alignment horizontal="center"/>
      <protection/>
    </xf>
    <xf numFmtId="213" fontId="6" fillId="2" borderId="2" xfId="21" applyNumberFormat="1" applyFont="1" applyFill="1" applyBorder="1" applyAlignment="1">
      <alignment horizontal="center"/>
      <protection/>
    </xf>
    <xf numFmtId="0" fontId="7" fillId="0" borderId="0" xfId="21" applyFont="1" applyAlignment="1">
      <alignment horizontal="left"/>
      <protection/>
    </xf>
    <xf numFmtId="179" fontId="7" fillId="0" borderId="0" xfId="15" applyNumberFormat="1" applyFont="1" applyFill="1" applyAlignment="1">
      <alignment vertical="top" wrapText="1"/>
    </xf>
    <xf numFmtId="0" fontId="11" fillId="0" borderId="0" xfId="0" applyFont="1" applyAlignment="1">
      <alignment/>
    </xf>
    <xf numFmtId="0" fontId="3" fillId="0" borderId="0" xfId="0" applyFont="1" applyAlignment="1">
      <alignment/>
    </xf>
    <xf numFmtId="0" fontId="3" fillId="0" borderId="0" xfId="0" applyFont="1" applyAlignment="1">
      <alignment/>
    </xf>
    <xf numFmtId="181" fontId="3" fillId="0" borderId="0" xfId="22" applyNumberFormat="1" applyFont="1" applyAlignment="1">
      <alignment/>
    </xf>
    <xf numFmtId="0" fontId="3" fillId="0" borderId="0" xfId="21" applyFont="1" applyAlignment="1">
      <alignment horizontal="left" vertical="top" wrapText="1"/>
      <protection/>
    </xf>
    <xf numFmtId="179" fontId="3" fillId="0" borderId="6" xfId="15" applyNumberFormat="1" applyFont="1" applyBorder="1" applyAlignment="1">
      <alignment horizontal="center"/>
    </xf>
    <xf numFmtId="0" fontId="11" fillId="0" borderId="0" xfId="0" applyFont="1" applyAlignment="1">
      <alignment horizontal="justify"/>
    </xf>
    <xf numFmtId="0" fontId="11" fillId="0" borderId="0" xfId="0" applyFont="1" applyAlignment="1">
      <alignment vertical="top"/>
    </xf>
    <xf numFmtId="0" fontId="3" fillId="0" borderId="0" xfId="21" applyFont="1" applyFill="1" applyAlignment="1">
      <alignment vertical="top"/>
      <protection/>
    </xf>
    <xf numFmtId="0" fontId="3" fillId="0" borderId="0" xfId="21" applyFont="1" applyFill="1" applyAlignment="1">
      <alignment horizontal="right" vertical="top" wrapText="1"/>
      <protection/>
    </xf>
    <xf numFmtId="179" fontId="3" fillId="0" borderId="0" xfId="15" applyNumberFormat="1" applyFont="1" applyFill="1" applyAlignment="1">
      <alignment vertical="top" wrapText="1"/>
    </xf>
    <xf numFmtId="0" fontId="6" fillId="0" borderId="0" xfId="21" applyFont="1" applyFill="1" applyAlignment="1">
      <alignment horizontal="center"/>
      <protection/>
    </xf>
    <xf numFmtId="179" fontId="3" fillId="0" borderId="0" xfId="21" applyNumberFormat="1" applyFont="1" applyFill="1" applyBorder="1">
      <alignment/>
      <protection/>
    </xf>
    <xf numFmtId="169" fontId="6" fillId="2" borderId="0" xfId="21" applyNumberFormat="1" applyFont="1" applyFill="1" applyBorder="1" applyAlignment="1">
      <alignment horizontal="center"/>
      <protection/>
    </xf>
    <xf numFmtId="169" fontId="3" fillId="2" borderId="0" xfId="21" applyNumberFormat="1" applyFont="1" applyFill="1" applyBorder="1">
      <alignment/>
      <protection/>
    </xf>
    <xf numFmtId="169" fontId="6" fillId="2" borderId="1" xfId="21" applyNumberFormat="1" applyFont="1" applyFill="1" applyBorder="1" applyAlignment="1">
      <alignment horizontal="center"/>
      <protection/>
    </xf>
    <xf numFmtId="3" fontId="3" fillId="0" borderId="0" xfId="21" applyNumberFormat="1" applyFont="1" applyFill="1" applyAlignment="1">
      <alignment horizontal="center"/>
      <protection/>
    </xf>
    <xf numFmtId="0" fontId="3" fillId="0" borderId="0" xfId="21" applyFont="1" applyFill="1" applyAlignment="1" quotePrefix="1">
      <alignment horizontal="center"/>
      <protection/>
    </xf>
    <xf numFmtId="0" fontId="3" fillId="0" borderId="0" xfId="21" applyFont="1" applyAlignment="1">
      <alignment horizontal="center"/>
      <protection/>
    </xf>
    <xf numFmtId="0" fontId="3" fillId="0" borderId="0" xfId="21" applyFont="1" applyAlignment="1">
      <alignment vertical="top" wrapText="1"/>
      <protection/>
    </xf>
    <xf numFmtId="0" fontId="3" fillId="0" borderId="0" xfId="21" applyFont="1" applyAlignment="1">
      <alignment horizontal="left" vertical="top" wrapText="1"/>
      <protection/>
    </xf>
    <xf numFmtId="0" fontId="3" fillId="0" borderId="0" xfId="21" applyFont="1" applyFill="1" applyAlignment="1">
      <alignment horizontal="left" vertical="top" wrapText="1"/>
      <protection/>
    </xf>
    <xf numFmtId="0" fontId="3" fillId="0" borderId="0" xfId="21" applyFont="1" applyFill="1" applyAlignment="1">
      <alignment vertical="top" wrapText="1"/>
      <protection/>
    </xf>
    <xf numFmtId="0" fontId="4" fillId="0" borderId="0" xfId="21" applyFont="1" applyBorder="1" applyAlignment="1">
      <alignment vertical="top" wrapText="1"/>
      <protection/>
    </xf>
    <xf numFmtId="0" fontId="3" fillId="2" borderId="0" xfId="21" applyFont="1" applyFill="1" applyAlignment="1">
      <alignment vertical="top" wrapText="1"/>
      <protection/>
    </xf>
    <xf numFmtId="0" fontId="0" fillId="0" borderId="0" xfId="0"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19050</xdr:rowOff>
    </xdr:from>
    <xdr:to>
      <xdr:col>7</xdr:col>
      <xdr:colOff>590550</xdr:colOff>
      <xdr:row>55</xdr:row>
      <xdr:rowOff>104775</xdr:rowOff>
    </xdr:to>
    <xdr:sp>
      <xdr:nvSpPr>
        <xdr:cNvPr id="1" name="TextBox 1"/>
        <xdr:cNvSpPr txBox="1">
          <a:spLocks noChangeArrowheads="1"/>
        </xdr:cNvSpPr>
      </xdr:nvSpPr>
      <xdr:spPr>
        <a:xfrm>
          <a:off x="0" y="8982075"/>
          <a:ext cx="587692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in the preceding year as the first quarterly results announced by the Company to Bursa Securities in compliance with the Listing Requirements were for the quarter ended 30 June 2004.</a:t>
          </a:r>
        </a:p>
      </xdr:txBody>
    </xdr:sp>
    <xdr:clientData/>
  </xdr:twoCellAnchor>
  <xdr:oneCellAnchor>
    <xdr:from>
      <xdr:col>1</xdr:col>
      <xdr:colOff>352425</xdr:colOff>
      <xdr:row>61</xdr:row>
      <xdr:rowOff>47625</xdr:rowOff>
    </xdr:from>
    <xdr:ext cx="76200" cy="200025"/>
    <xdr:sp>
      <xdr:nvSpPr>
        <xdr:cNvPr id="2" name="TextBox 2"/>
        <xdr:cNvSpPr txBox="1">
          <a:spLocks noChangeArrowheads="1"/>
        </xdr:cNvSpPr>
      </xdr:nvSpPr>
      <xdr:spPr>
        <a:xfrm>
          <a:off x="2895600" y="1030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56</xdr:row>
      <xdr:rowOff>76200</xdr:rowOff>
    </xdr:from>
    <xdr:to>
      <xdr:col>7</xdr:col>
      <xdr:colOff>647700</xdr:colOff>
      <xdr:row>60</xdr:row>
      <xdr:rowOff>66675</xdr:rowOff>
    </xdr:to>
    <xdr:sp>
      <xdr:nvSpPr>
        <xdr:cNvPr id="3" name="TextBox 3"/>
        <xdr:cNvSpPr txBox="1">
          <a:spLocks noChangeArrowheads="1"/>
        </xdr:cNvSpPr>
      </xdr:nvSpPr>
      <xdr:spPr>
        <a:xfrm>
          <a:off x="0" y="9525000"/>
          <a:ext cx="5934075" cy="6381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Audited Financial Statements for the year ended 31 December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58</xdr:row>
      <xdr:rowOff>47625</xdr:rowOff>
    </xdr:from>
    <xdr:ext cx="76200" cy="200025"/>
    <xdr:sp>
      <xdr:nvSpPr>
        <xdr:cNvPr id="1" name="TextBox 2"/>
        <xdr:cNvSpPr txBox="1">
          <a:spLocks noChangeArrowheads="1"/>
        </xdr:cNvSpPr>
      </xdr:nvSpPr>
      <xdr:spPr>
        <a:xfrm>
          <a:off x="3695700" y="9477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44</xdr:row>
      <xdr:rowOff>152400</xdr:rowOff>
    </xdr:from>
    <xdr:to>
      <xdr:col>4</xdr:col>
      <xdr:colOff>19050</xdr:colOff>
      <xdr:row>48</xdr:row>
      <xdr:rowOff>85725</xdr:rowOff>
    </xdr:to>
    <xdr:sp>
      <xdr:nvSpPr>
        <xdr:cNvPr id="2" name="TextBox 3"/>
        <xdr:cNvSpPr txBox="1">
          <a:spLocks noChangeArrowheads="1"/>
        </xdr:cNvSpPr>
      </xdr:nvSpPr>
      <xdr:spPr>
        <a:xfrm>
          <a:off x="0" y="7315200"/>
          <a:ext cx="51530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Audited Financial Statements for the year ended 31 December 2004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133350</xdr:rowOff>
    </xdr:from>
    <xdr:to>
      <xdr:col>6</xdr:col>
      <xdr:colOff>495300</xdr:colOff>
      <xdr:row>32</xdr:row>
      <xdr:rowOff>66675</xdr:rowOff>
    </xdr:to>
    <xdr:sp>
      <xdr:nvSpPr>
        <xdr:cNvPr id="1" name="TextBox 1"/>
        <xdr:cNvSpPr txBox="1">
          <a:spLocks noChangeArrowheads="1"/>
        </xdr:cNvSpPr>
      </xdr:nvSpPr>
      <xdr:spPr>
        <a:xfrm>
          <a:off x="19050" y="4686300"/>
          <a:ext cx="680085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December 2004 and the accompanying explanatory notes attached to the Interim Financial Statements.
</a:t>
          </a:r>
        </a:p>
      </xdr:txBody>
    </xdr:sp>
    <xdr:clientData/>
  </xdr:twoCellAnchor>
  <xdr:twoCellAnchor>
    <xdr:from>
      <xdr:col>0</xdr:col>
      <xdr:colOff>38100</xdr:colOff>
      <xdr:row>25</xdr:row>
      <xdr:rowOff>152400</xdr:rowOff>
    </xdr:from>
    <xdr:to>
      <xdr:col>6</xdr:col>
      <xdr:colOff>542925</xdr:colOff>
      <xdr:row>28</xdr:row>
      <xdr:rowOff>57150</xdr:rowOff>
    </xdr:to>
    <xdr:sp>
      <xdr:nvSpPr>
        <xdr:cNvPr id="2" name="TextBox 3"/>
        <xdr:cNvSpPr txBox="1">
          <a:spLocks noChangeArrowheads="1"/>
        </xdr:cNvSpPr>
      </xdr:nvSpPr>
      <xdr:spPr>
        <a:xfrm>
          <a:off x="38100" y="4219575"/>
          <a:ext cx="6829425" cy="3905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in the preceding year as the first quarterly results announced by the Company to Bursa Securities in compliance with the Listing Requirements were for the quarter ended 30 June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0</xdr:rowOff>
    </xdr:from>
    <xdr:to>
      <xdr:col>4</xdr:col>
      <xdr:colOff>942975</xdr:colOff>
      <xdr:row>68</xdr:row>
      <xdr:rowOff>0</xdr:rowOff>
    </xdr:to>
    <xdr:sp>
      <xdr:nvSpPr>
        <xdr:cNvPr id="1" name="TextBox 1"/>
        <xdr:cNvSpPr txBox="1">
          <a:spLocks noChangeArrowheads="1"/>
        </xdr:cNvSpPr>
      </xdr:nvSpPr>
      <xdr:spPr>
        <a:xfrm>
          <a:off x="0" y="10496550"/>
          <a:ext cx="5410200" cy="485775"/>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in the preceding year as the first quarterly results announced by the Company to Bursa Securities in compliance with the Listing Requirements were for the quarter ended 30 June 2004.</a:t>
          </a:r>
        </a:p>
      </xdr:txBody>
    </xdr:sp>
    <xdr:clientData/>
  </xdr:twoCellAnchor>
  <xdr:oneCellAnchor>
    <xdr:from>
      <xdr:col>2</xdr:col>
      <xdr:colOff>0</xdr:colOff>
      <xdr:row>75</xdr:row>
      <xdr:rowOff>47625</xdr:rowOff>
    </xdr:from>
    <xdr:ext cx="76200" cy="200025"/>
    <xdr:sp>
      <xdr:nvSpPr>
        <xdr:cNvPr id="2" name="TextBox 2"/>
        <xdr:cNvSpPr txBox="1">
          <a:spLocks noChangeArrowheads="1"/>
        </xdr:cNvSpPr>
      </xdr:nvSpPr>
      <xdr:spPr>
        <a:xfrm>
          <a:off x="3381375" y="12163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69</xdr:row>
      <xdr:rowOff>9525</xdr:rowOff>
    </xdr:from>
    <xdr:to>
      <xdr:col>4</xdr:col>
      <xdr:colOff>914400</xdr:colOff>
      <xdr:row>73</xdr:row>
      <xdr:rowOff>123825</xdr:rowOff>
    </xdr:to>
    <xdr:sp>
      <xdr:nvSpPr>
        <xdr:cNvPr id="3" name="TextBox 3"/>
        <xdr:cNvSpPr txBox="1">
          <a:spLocks noChangeArrowheads="1"/>
        </xdr:cNvSpPr>
      </xdr:nvSpPr>
      <xdr:spPr>
        <a:xfrm>
          <a:off x="0" y="11153775"/>
          <a:ext cx="538162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December 2004 and the accompanying explanatory notes attached to the Interim Financial Statements.</a:t>
          </a:r>
        </a:p>
      </xdr:txBody>
    </xdr:sp>
    <xdr:clientData/>
  </xdr:twoCellAnchor>
  <xdr:twoCellAnchor>
    <xdr:from>
      <xdr:col>0</xdr:col>
      <xdr:colOff>57150</xdr:colOff>
      <xdr:row>54</xdr:row>
      <xdr:rowOff>0</xdr:rowOff>
    </xdr:from>
    <xdr:to>
      <xdr:col>4</xdr:col>
      <xdr:colOff>828675</xdr:colOff>
      <xdr:row>54</xdr:row>
      <xdr:rowOff>0</xdr:rowOff>
    </xdr:to>
    <xdr:sp>
      <xdr:nvSpPr>
        <xdr:cNvPr id="4" name="TextBox 7"/>
        <xdr:cNvSpPr txBox="1">
          <a:spLocks noChangeArrowheads="1"/>
        </xdr:cNvSpPr>
      </xdr:nvSpPr>
      <xdr:spPr>
        <a:xfrm>
          <a:off x="57150" y="8734425"/>
          <a:ext cx="5238750" cy="0"/>
        </a:xfrm>
        <a:prstGeom prst="rect">
          <a:avLst/>
        </a:prstGeom>
        <a:solidFill>
          <a:srgbClr val="FFFFFF"/>
        </a:solidFill>
        <a:ln w="9525" cmpd="sng">
          <a:noFill/>
        </a:ln>
      </xdr:spPr>
      <xdr:txBody>
        <a:bodyPr vertOverflow="clip" wrap="square"/>
        <a:p>
          <a:pPr algn="l">
            <a:defRPr/>
          </a:pPr>
          <a:r>
            <a:rPr lang="en-US" cap="none" sz="1000" b="0" i="0" u="none" baseline="0"/>
            <a:t>The assets acquired and liabilities assumed from the acquisition of subsidiary companies are as follows :</a:t>
          </a:r>
        </a:p>
      </xdr:txBody>
    </xdr:sp>
    <xdr:clientData/>
  </xdr:twoCellAnchor>
  <xdr:twoCellAnchor>
    <xdr:from>
      <xdr:col>0</xdr:col>
      <xdr:colOff>38100</xdr:colOff>
      <xdr:row>54</xdr:row>
      <xdr:rowOff>142875</xdr:rowOff>
    </xdr:from>
    <xdr:to>
      <xdr:col>1</xdr:col>
      <xdr:colOff>342900</xdr:colOff>
      <xdr:row>54</xdr:row>
      <xdr:rowOff>142875</xdr:rowOff>
    </xdr:to>
    <xdr:sp>
      <xdr:nvSpPr>
        <xdr:cNvPr id="5" name="Line 8"/>
        <xdr:cNvSpPr>
          <a:spLocks/>
        </xdr:cNvSpPr>
      </xdr:nvSpPr>
      <xdr:spPr>
        <a:xfrm>
          <a:off x="38100" y="88773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106</xdr:row>
      <xdr:rowOff>9525</xdr:rowOff>
    </xdr:from>
    <xdr:to>
      <xdr:col>8</xdr:col>
      <xdr:colOff>695325</xdr:colOff>
      <xdr:row>111</xdr:row>
      <xdr:rowOff>76200</xdr:rowOff>
    </xdr:to>
    <xdr:sp>
      <xdr:nvSpPr>
        <xdr:cNvPr id="1" name="Text 18"/>
        <xdr:cNvSpPr txBox="1">
          <a:spLocks noChangeArrowheads="1"/>
        </xdr:cNvSpPr>
      </xdr:nvSpPr>
      <xdr:spPr>
        <a:xfrm>
          <a:off x="333375" y="17335500"/>
          <a:ext cx="6496050" cy="8763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first quarter ended 31 March 2005, the Group recorded a revenue of RM11.3 million and profit after tax of RM3.0 million. 
</a:t>
          </a:r>
          <a:r>
            <a:rPr lang="en-US" cap="none" sz="1000" b="0" i="0" u="none" baseline="0">
              <a:latin typeface="Times New Roman"/>
              <a:ea typeface="Times New Roman"/>
              <a:cs typeface="Times New Roman"/>
            </a:rPr>
            <a:t>
There is no comparison with the corresponding quarter results in the preceding year as the first set of consolidated results of the Group were for the quarter ended 30 June 2004.</a:t>
          </a:r>
        </a:p>
      </xdr:txBody>
    </xdr:sp>
    <xdr:clientData/>
  </xdr:twoCellAnchor>
  <xdr:twoCellAnchor>
    <xdr:from>
      <xdr:col>1</xdr:col>
      <xdr:colOff>19050</xdr:colOff>
      <xdr:row>116</xdr:row>
      <xdr:rowOff>0</xdr:rowOff>
    </xdr:from>
    <xdr:to>
      <xdr:col>8</xdr:col>
      <xdr:colOff>666750</xdr:colOff>
      <xdr:row>121</xdr:row>
      <xdr:rowOff>47625</xdr:rowOff>
    </xdr:to>
    <xdr:sp>
      <xdr:nvSpPr>
        <xdr:cNvPr id="2" name="Text 18"/>
        <xdr:cNvSpPr txBox="1">
          <a:spLocks noChangeArrowheads="1"/>
        </xdr:cNvSpPr>
      </xdr:nvSpPr>
      <xdr:spPr>
        <a:xfrm>
          <a:off x="342900" y="18945225"/>
          <a:ext cx="6457950" cy="857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achieved a higher revenue of RM11.3 million for the current financial quarter under review compared to the immediate preceding financial quarter of RM10.5 million mainly attributable to increase in production output to meet demand from customers. The profit before taxation improved by 8.6% to RM3.8 million for the current financial quarter from RM3.5 million registered in the immediate preceding financial quarter in line with the increase in sales volume. </a:t>
          </a:r>
        </a:p>
      </xdr:txBody>
    </xdr:sp>
    <xdr:clientData/>
  </xdr:twoCellAnchor>
  <xdr:twoCellAnchor>
    <xdr:from>
      <xdr:col>1</xdr:col>
      <xdr:colOff>9525</xdr:colOff>
      <xdr:row>124</xdr:row>
      <xdr:rowOff>9525</xdr:rowOff>
    </xdr:from>
    <xdr:to>
      <xdr:col>8</xdr:col>
      <xdr:colOff>666750</xdr:colOff>
      <xdr:row>127</xdr:row>
      <xdr:rowOff>76200</xdr:rowOff>
    </xdr:to>
    <xdr:sp>
      <xdr:nvSpPr>
        <xdr:cNvPr id="3" name="Text 18"/>
        <xdr:cNvSpPr txBox="1">
          <a:spLocks noChangeArrowheads="1"/>
        </xdr:cNvSpPr>
      </xdr:nvSpPr>
      <xdr:spPr>
        <a:xfrm>
          <a:off x="333375" y="20193000"/>
          <a:ext cx="6467475" cy="552450"/>
        </a:xfrm>
        <a:prstGeom prst="rect">
          <a:avLst/>
        </a:prstGeom>
        <a:solidFill>
          <a:srgbClr val="FFFFFF"/>
        </a:solidFill>
        <a:ln w="1" cmpd="sng">
          <a:noFill/>
        </a:ln>
      </xdr:spPr>
      <xdr:txBody>
        <a:bodyPr vertOverflow="clip" wrap="square"/>
        <a:p>
          <a:pPr algn="l">
            <a:defRPr/>
          </a:pPr>
          <a:r>
            <a:rPr lang="en-US" cap="none" sz="1000" b="0" i="0" u="none" baseline="0"/>
            <a:t>The Group's new factory commenced commercial production in March 2005. With the increased production capacity and continuous effort to improve efficiency as well as increasing demand from United States of America and Europe markets, the Board expects the performance of the Group to be favourable for this financial year.</a:t>
          </a:r>
        </a:p>
      </xdr:txBody>
    </xdr:sp>
    <xdr:clientData/>
  </xdr:twoCellAnchor>
  <xdr:twoCellAnchor>
    <xdr:from>
      <xdr:col>1</xdr:col>
      <xdr:colOff>9525</xdr:colOff>
      <xdr:row>131</xdr:row>
      <xdr:rowOff>0</xdr:rowOff>
    </xdr:from>
    <xdr:to>
      <xdr:col>8</xdr:col>
      <xdr:colOff>523875</xdr:colOff>
      <xdr:row>131</xdr:row>
      <xdr:rowOff>0</xdr:rowOff>
    </xdr:to>
    <xdr:sp>
      <xdr:nvSpPr>
        <xdr:cNvPr id="4" name="Text 18"/>
        <xdr:cNvSpPr txBox="1">
          <a:spLocks noChangeArrowheads="1"/>
        </xdr:cNvSpPr>
      </xdr:nvSpPr>
      <xdr:spPr>
        <a:xfrm>
          <a:off x="333375" y="21221700"/>
          <a:ext cx="63246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153</xdr:row>
      <xdr:rowOff>19050</xdr:rowOff>
    </xdr:from>
    <xdr:to>
      <xdr:col>8</xdr:col>
      <xdr:colOff>371475</xdr:colOff>
      <xdr:row>154</xdr:row>
      <xdr:rowOff>85725</xdr:rowOff>
    </xdr:to>
    <xdr:sp>
      <xdr:nvSpPr>
        <xdr:cNvPr id="5" name="Text 18"/>
        <xdr:cNvSpPr txBox="1">
          <a:spLocks noChangeArrowheads="1"/>
        </xdr:cNvSpPr>
      </xdr:nvSpPr>
      <xdr:spPr>
        <a:xfrm>
          <a:off x="333375" y="24698325"/>
          <a:ext cx="6172200" cy="228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9525</xdr:colOff>
      <xdr:row>195</xdr:row>
      <xdr:rowOff>9525</xdr:rowOff>
    </xdr:from>
    <xdr:to>
      <xdr:col>8</xdr:col>
      <xdr:colOff>638175</xdr:colOff>
      <xdr:row>197</xdr:row>
      <xdr:rowOff>66675</xdr:rowOff>
    </xdr:to>
    <xdr:sp>
      <xdr:nvSpPr>
        <xdr:cNvPr id="6" name="Text 18"/>
        <xdr:cNvSpPr txBox="1">
          <a:spLocks noChangeArrowheads="1"/>
        </xdr:cNvSpPr>
      </xdr:nvSpPr>
      <xdr:spPr>
        <a:xfrm>
          <a:off x="333375" y="31318200"/>
          <a:ext cx="6438900" cy="381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enters into forward foreign exchange contracts as a hedge for part of its confirmed sales order in foreign currencies. The purpose of hedging is to protect the Group against unfavorable movement in exchange rate. </a:t>
          </a:r>
        </a:p>
      </xdr:txBody>
    </xdr:sp>
    <xdr:clientData/>
  </xdr:twoCellAnchor>
  <xdr:twoCellAnchor>
    <xdr:from>
      <xdr:col>1</xdr:col>
      <xdr:colOff>19050</xdr:colOff>
      <xdr:row>79</xdr:row>
      <xdr:rowOff>0</xdr:rowOff>
    </xdr:from>
    <xdr:to>
      <xdr:col>8</xdr:col>
      <xdr:colOff>514350</xdr:colOff>
      <xdr:row>79</xdr:row>
      <xdr:rowOff>0</xdr:rowOff>
    </xdr:to>
    <xdr:sp>
      <xdr:nvSpPr>
        <xdr:cNvPr id="7" name="TextBox 11"/>
        <xdr:cNvSpPr txBox="1">
          <a:spLocks noChangeArrowheads="1"/>
        </xdr:cNvSpPr>
      </xdr:nvSpPr>
      <xdr:spPr>
        <a:xfrm>
          <a:off x="342900" y="13030200"/>
          <a:ext cx="63055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79</xdr:row>
      <xdr:rowOff>0</xdr:rowOff>
    </xdr:from>
    <xdr:to>
      <xdr:col>8</xdr:col>
      <xdr:colOff>447675</xdr:colOff>
      <xdr:row>79</xdr:row>
      <xdr:rowOff>0</xdr:rowOff>
    </xdr:to>
    <xdr:sp>
      <xdr:nvSpPr>
        <xdr:cNvPr id="8" name="TextBox 12"/>
        <xdr:cNvSpPr txBox="1">
          <a:spLocks noChangeArrowheads="1"/>
        </xdr:cNvSpPr>
      </xdr:nvSpPr>
      <xdr:spPr>
        <a:xfrm>
          <a:off x="323850" y="13030200"/>
          <a:ext cx="62579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314325</xdr:colOff>
      <xdr:row>256</xdr:row>
      <xdr:rowOff>47625</xdr:rowOff>
    </xdr:from>
    <xdr:to>
      <xdr:col>8</xdr:col>
      <xdr:colOff>285750</xdr:colOff>
      <xdr:row>268</xdr:row>
      <xdr:rowOff>66675</xdr:rowOff>
    </xdr:to>
    <xdr:sp>
      <xdr:nvSpPr>
        <xdr:cNvPr id="9" name="TextBox 13"/>
        <xdr:cNvSpPr txBox="1">
          <a:spLocks noChangeArrowheads="1"/>
        </xdr:cNvSpPr>
      </xdr:nvSpPr>
      <xdr:spPr>
        <a:xfrm>
          <a:off x="314325" y="41376600"/>
          <a:ext cx="6105525" cy="19621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CLASSIC SCENIC BERHAD
SHA THIAM FOOK
Company Secretary     
MIA 1832
Date: 26 May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28</xdr:row>
      <xdr:rowOff>0</xdr:rowOff>
    </xdr:from>
    <xdr:to>
      <xdr:col>8</xdr:col>
      <xdr:colOff>419100</xdr:colOff>
      <xdr:row>28</xdr:row>
      <xdr:rowOff>0</xdr:rowOff>
    </xdr:to>
    <xdr:sp>
      <xdr:nvSpPr>
        <xdr:cNvPr id="10" name="Text 18"/>
        <xdr:cNvSpPr txBox="1">
          <a:spLocks noChangeArrowheads="1"/>
        </xdr:cNvSpPr>
      </xdr:nvSpPr>
      <xdr:spPr>
        <a:xfrm>
          <a:off x="333375" y="4638675"/>
          <a:ext cx="62198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225</xdr:row>
      <xdr:rowOff>0</xdr:rowOff>
    </xdr:from>
    <xdr:to>
      <xdr:col>8</xdr:col>
      <xdr:colOff>352425</xdr:colOff>
      <xdr:row>226</xdr:row>
      <xdr:rowOff>0</xdr:rowOff>
    </xdr:to>
    <xdr:sp>
      <xdr:nvSpPr>
        <xdr:cNvPr id="11" name="TextBox 18"/>
        <xdr:cNvSpPr txBox="1">
          <a:spLocks noChangeArrowheads="1"/>
        </xdr:cNvSpPr>
      </xdr:nvSpPr>
      <xdr:spPr>
        <a:xfrm>
          <a:off x="342900" y="36156900"/>
          <a:ext cx="6143625" cy="161925"/>
        </a:xfrm>
        <a:prstGeom prst="rect">
          <a:avLst/>
        </a:prstGeom>
        <a:solidFill>
          <a:srgbClr val="FFFFFF"/>
        </a:solidFill>
        <a:ln w="9525" cmpd="sng">
          <a:noFill/>
        </a:ln>
      </xdr:spPr>
      <xdr:txBody>
        <a:bodyPr vertOverflow="clip" wrap="square"/>
        <a:p>
          <a:pPr algn="l">
            <a:defRPr/>
          </a:pPr>
          <a:r>
            <a:rPr lang="en-US" cap="none" sz="1000" b="0" i="0" u="none" baseline="0"/>
            <a:t>The Board does not recommend any interim dividend for the current quarter under review. </a:t>
          </a:r>
        </a:p>
      </xdr:txBody>
    </xdr:sp>
    <xdr:clientData/>
  </xdr:twoCellAnchor>
  <xdr:twoCellAnchor>
    <xdr:from>
      <xdr:col>1</xdr:col>
      <xdr:colOff>9525</xdr:colOff>
      <xdr:row>170</xdr:row>
      <xdr:rowOff>142875</xdr:rowOff>
    </xdr:from>
    <xdr:to>
      <xdr:col>8</xdr:col>
      <xdr:colOff>790575</xdr:colOff>
      <xdr:row>172</xdr:row>
      <xdr:rowOff>28575</xdr:rowOff>
    </xdr:to>
    <xdr:sp>
      <xdr:nvSpPr>
        <xdr:cNvPr id="12" name="TextBox 19"/>
        <xdr:cNvSpPr txBox="1">
          <a:spLocks noChangeArrowheads="1"/>
        </xdr:cNvSpPr>
      </xdr:nvSpPr>
      <xdr:spPr>
        <a:xfrm>
          <a:off x="333375" y="27460575"/>
          <a:ext cx="6591300" cy="209550"/>
        </a:xfrm>
        <a:prstGeom prst="rect">
          <a:avLst/>
        </a:prstGeom>
        <a:solidFill>
          <a:srgbClr val="FFFFFF"/>
        </a:solidFill>
        <a:ln w="9525" cmpd="sng">
          <a:noFill/>
        </a:ln>
      </xdr:spPr>
      <xdr:txBody>
        <a:bodyPr vertOverflow="clip" wrap="square"/>
        <a:p>
          <a:pPr algn="l">
            <a:defRPr/>
          </a:pPr>
          <a:r>
            <a:rPr lang="en-US" cap="none" sz="1000" b="0" i="0" u="none" baseline="0"/>
            <a:t>There were no announced corporate proposals not completed as at the date of this report save as follows :- </a:t>
          </a:r>
        </a:p>
      </xdr:txBody>
    </xdr:sp>
    <xdr:clientData/>
  </xdr:twoCellAnchor>
  <xdr:twoCellAnchor>
    <xdr:from>
      <xdr:col>1</xdr:col>
      <xdr:colOff>0</xdr:colOff>
      <xdr:row>198</xdr:row>
      <xdr:rowOff>57150</xdr:rowOff>
    </xdr:from>
    <xdr:to>
      <xdr:col>8</xdr:col>
      <xdr:colOff>333375</xdr:colOff>
      <xdr:row>199</xdr:row>
      <xdr:rowOff>133350</xdr:rowOff>
    </xdr:to>
    <xdr:sp>
      <xdr:nvSpPr>
        <xdr:cNvPr id="13" name="TextBox 20"/>
        <xdr:cNvSpPr txBox="1">
          <a:spLocks noChangeArrowheads="1"/>
        </xdr:cNvSpPr>
      </xdr:nvSpPr>
      <xdr:spPr>
        <a:xfrm>
          <a:off x="323850" y="31851600"/>
          <a:ext cx="6143625" cy="238125"/>
        </a:xfrm>
        <a:prstGeom prst="rect">
          <a:avLst/>
        </a:prstGeom>
        <a:solidFill>
          <a:srgbClr val="FFFFFF"/>
        </a:solidFill>
        <a:ln w="9525" cmpd="sng">
          <a:noFill/>
        </a:ln>
      </xdr:spPr>
      <xdr:txBody>
        <a:bodyPr vertOverflow="clip" wrap="square"/>
        <a:p>
          <a:pPr algn="l">
            <a:defRPr/>
          </a:pPr>
          <a:r>
            <a:rPr lang="en-US" cap="none" sz="1000" b="0" i="0" u="none" baseline="0"/>
            <a:t>As at 20 May 2005, the Group has the following outstanding forward foreign currency contracts :-
</a:t>
          </a:r>
        </a:p>
      </xdr:txBody>
    </xdr:sp>
    <xdr:clientData/>
  </xdr:twoCellAnchor>
  <xdr:twoCellAnchor>
    <xdr:from>
      <xdr:col>1</xdr:col>
      <xdr:colOff>0</xdr:colOff>
      <xdr:row>208</xdr:row>
      <xdr:rowOff>57150</xdr:rowOff>
    </xdr:from>
    <xdr:to>
      <xdr:col>8</xdr:col>
      <xdr:colOff>695325</xdr:colOff>
      <xdr:row>216</xdr:row>
      <xdr:rowOff>76200</xdr:rowOff>
    </xdr:to>
    <xdr:sp>
      <xdr:nvSpPr>
        <xdr:cNvPr id="14" name="TextBox 22"/>
        <xdr:cNvSpPr txBox="1">
          <a:spLocks noChangeArrowheads="1"/>
        </xdr:cNvSpPr>
      </xdr:nvSpPr>
      <xdr:spPr>
        <a:xfrm>
          <a:off x="323850" y="33470850"/>
          <a:ext cx="6505575" cy="1314450"/>
        </a:xfrm>
        <a:prstGeom prst="rect">
          <a:avLst/>
        </a:prstGeom>
        <a:solidFill>
          <a:srgbClr val="FFFFFF"/>
        </a:solidFill>
        <a:ln w="9525" cmpd="sng">
          <a:noFill/>
        </a:ln>
      </xdr:spPr>
      <xdr:txBody>
        <a:bodyPr vertOverflow="clip" wrap="square"/>
        <a:p>
          <a:pPr algn="l">
            <a:defRPr/>
          </a:pPr>
          <a:r>
            <a:rPr lang="en-US" cap="none" sz="1000" b="0" i="0" u="none" baseline="0"/>
            <a:t>There are no cash requirements for these contracts. As the exchange rates are pre-determined under such contracts, the Group is not exposed to any market risk. These transactions are not exposed to any credit risk.
As at balance sheet date, no adjustment has been made for the above forward contracts to account for the difference between the contracted rate and the prevailing market rate as the amount is immaterial. Exchange gains or losses arising on contracts are deferred until the date of transaction. 
</a:t>
          </a:r>
        </a:p>
      </xdr:txBody>
    </xdr:sp>
    <xdr:clientData/>
  </xdr:twoCellAnchor>
  <xdr:twoCellAnchor>
    <xdr:from>
      <xdr:col>1</xdr:col>
      <xdr:colOff>19050</xdr:colOff>
      <xdr:row>83</xdr:row>
      <xdr:rowOff>28575</xdr:rowOff>
    </xdr:from>
    <xdr:to>
      <xdr:col>9</xdr:col>
      <xdr:colOff>9525</xdr:colOff>
      <xdr:row>85</xdr:row>
      <xdr:rowOff>66675</xdr:rowOff>
    </xdr:to>
    <xdr:sp>
      <xdr:nvSpPr>
        <xdr:cNvPr id="15" name="Text 18"/>
        <xdr:cNvSpPr txBox="1">
          <a:spLocks noChangeArrowheads="1"/>
        </xdr:cNvSpPr>
      </xdr:nvSpPr>
      <xdr:spPr>
        <a:xfrm>
          <a:off x="342900" y="13706475"/>
          <a:ext cx="6610350"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Since the last Audited Financial Statements for the year ended 31 December 2004 until the date of this report, there were no changes in contingent liabilities and contingent assets of a material nature save as follows:-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workbookViewId="0" topLeftCell="A1">
      <selection activeCell="B61" sqref="B61"/>
    </sheetView>
  </sheetViews>
  <sheetFormatPr defaultColWidth="9.140625" defaultRowHeight="12.75"/>
  <cols>
    <col min="1" max="1" width="38.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2.28125" style="6" customWidth="1"/>
    <col min="9" max="16384" width="9.140625" style="5" customWidth="1"/>
  </cols>
  <sheetData>
    <row r="1" spans="1:8" ht="12.75">
      <c r="A1" s="7" t="s">
        <v>43</v>
      </c>
      <c r="B1" s="7"/>
      <c r="C1" s="7"/>
      <c r="D1" s="7"/>
      <c r="E1" s="7"/>
      <c r="F1" s="7"/>
      <c r="G1" s="7"/>
      <c r="H1" s="7"/>
    </row>
    <row r="2" spans="1:8" ht="12.75">
      <c r="A2" s="8" t="s">
        <v>44</v>
      </c>
      <c r="B2" s="7"/>
      <c r="C2" s="7"/>
      <c r="D2" s="7"/>
      <c r="E2" s="7"/>
      <c r="F2" s="7"/>
      <c r="G2" s="7"/>
      <c r="H2" s="7"/>
    </row>
    <row r="3" spans="1:8" ht="12.75">
      <c r="A3" s="8"/>
      <c r="B3" s="7"/>
      <c r="C3" s="7"/>
      <c r="D3" s="7"/>
      <c r="E3" s="7"/>
      <c r="F3" s="7"/>
      <c r="G3" s="7"/>
      <c r="H3" s="7"/>
    </row>
    <row r="5" ht="12.75">
      <c r="A5" s="9" t="s">
        <v>22</v>
      </c>
    </row>
    <row r="6" ht="12.75">
      <c r="A6" s="9" t="s">
        <v>151</v>
      </c>
    </row>
    <row r="7" spans="1:2" ht="12.75">
      <c r="A7" s="9" t="s">
        <v>14</v>
      </c>
      <c r="B7" s="6"/>
    </row>
    <row r="8" spans="1:2" ht="12.75">
      <c r="A8" s="9"/>
      <c r="B8" s="6"/>
    </row>
    <row r="9" spans="1:8" ht="12.75">
      <c r="A9" s="9"/>
      <c r="B9" s="118" t="s">
        <v>23</v>
      </c>
      <c r="C9" s="118"/>
      <c r="D9" s="118"/>
      <c r="F9" s="118" t="s">
        <v>28</v>
      </c>
      <c r="G9" s="118"/>
      <c r="H9" s="118"/>
    </row>
    <row r="10" spans="2:8" ht="12.75">
      <c r="B10" s="6"/>
      <c r="C10" s="6"/>
      <c r="D10" s="6" t="s">
        <v>25</v>
      </c>
      <c r="E10" s="6"/>
      <c r="G10" s="6"/>
      <c r="H10" s="6" t="s">
        <v>25</v>
      </c>
    </row>
    <row r="11" spans="2:8" ht="12.75">
      <c r="B11" s="6" t="s">
        <v>24</v>
      </c>
      <c r="C11" s="6"/>
      <c r="D11" s="6" t="s">
        <v>26</v>
      </c>
      <c r="E11" s="6"/>
      <c r="F11" s="6" t="s">
        <v>24</v>
      </c>
      <c r="G11" s="6"/>
      <c r="H11" s="6" t="s">
        <v>26</v>
      </c>
    </row>
    <row r="12" spans="2:8" ht="12.75">
      <c r="B12" s="6" t="s">
        <v>16</v>
      </c>
      <c r="C12" s="6"/>
      <c r="D12" s="6" t="s">
        <v>16</v>
      </c>
      <c r="E12" s="6"/>
      <c r="F12" s="6" t="s">
        <v>27</v>
      </c>
      <c r="G12" s="6"/>
      <c r="H12" s="6" t="s">
        <v>31</v>
      </c>
    </row>
    <row r="13" spans="2:8" ht="12.75">
      <c r="B13" s="10" t="s">
        <v>154</v>
      </c>
      <c r="C13" s="10"/>
      <c r="D13" s="10" t="s">
        <v>155</v>
      </c>
      <c r="E13" s="10"/>
      <c r="F13" s="10" t="s">
        <v>154</v>
      </c>
      <c r="G13" s="10"/>
      <c r="H13" s="10" t="s">
        <v>155</v>
      </c>
    </row>
    <row r="14" spans="2:8" ht="12.75">
      <c r="B14" s="6" t="s">
        <v>6</v>
      </c>
      <c r="D14" s="6" t="s">
        <v>6</v>
      </c>
      <c r="F14" s="6" t="s">
        <v>6</v>
      </c>
      <c r="H14" s="6" t="s">
        <v>6</v>
      </c>
    </row>
    <row r="16" spans="1:8" s="11" customFormat="1" ht="12.75">
      <c r="A16" s="11" t="s">
        <v>9</v>
      </c>
      <c r="B16" s="11">
        <v>11311</v>
      </c>
      <c r="D16" s="12" t="s">
        <v>46</v>
      </c>
      <c r="F16" s="11">
        <v>11311</v>
      </c>
      <c r="H16" s="12" t="s">
        <v>46</v>
      </c>
    </row>
    <row r="17" spans="4:8" s="11" customFormat="1" ht="12.75">
      <c r="D17" s="12"/>
      <c r="H17" s="12"/>
    </row>
    <row r="18" spans="1:8" s="11" customFormat="1" ht="12.75">
      <c r="A18" s="11" t="s">
        <v>10</v>
      </c>
      <c r="B18" s="11">
        <v>-6192</v>
      </c>
      <c r="D18" s="12" t="s">
        <v>46</v>
      </c>
      <c r="F18" s="11">
        <v>-6192</v>
      </c>
      <c r="H18" s="12" t="s">
        <v>46</v>
      </c>
    </row>
    <row r="19" spans="2:8" s="11" customFormat="1" ht="12.75">
      <c r="B19" s="13"/>
      <c r="D19" s="13"/>
      <c r="F19" s="13"/>
      <c r="H19" s="13"/>
    </row>
    <row r="20" spans="1:8" s="11" customFormat="1" ht="12.75">
      <c r="A20" s="11" t="s">
        <v>32</v>
      </c>
      <c r="B20" s="11">
        <f>SUM(B16:B19)</f>
        <v>5119</v>
      </c>
      <c r="D20" s="12" t="s">
        <v>46</v>
      </c>
      <c r="F20" s="11">
        <f>SUM(F16:F19)</f>
        <v>5119</v>
      </c>
      <c r="H20" s="12" t="s">
        <v>46</v>
      </c>
    </row>
    <row r="21" spans="4:8" s="11" customFormat="1" ht="12.75">
      <c r="D21" s="12"/>
      <c r="H21" s="12"/>
    </row>
    <row r="22" spans="1:8" s="11" customFormat="1" ht="12.75">
      <c r="A22" s="5" t="s">
        <v>33</v>
      </c>
      <c r="B22" s="2">
        <v>-1586</v>
      </c>
      <c r="D22" s="12" t="s">
        <v>46</v>
      </c>
      <c r="F22" s="2">
        <v>-1586</v>
      </c>
      <c r="H22" s="12" t="s">
        <v>46</v>
      </c>
    </row>
    <row r="23" spans="1:8" s="11" customFormat="1" ht="12.75">
      <c r="A23" s="5"/>
      <c r="B23" s="2"/>
      <c r="D23" s="12"/>
      <c r="F23" s="2"/>
      <c r="H23" s="12"/>
    </row>
    <row r="24" spans="1:8" s="11" customFormat="1" ht="12.75">
      <c r="A24" s="5" t="s">
        <v>11</v>
      </c>
      <c r="B24" s="2">
        <v>33</v>
      </c>
      <c r="D24" s="12" t="s">
        <v>46</v>
      </c>
      <c r="F24" s="2">
        <v>33</v>
      </c>
      <c r="H24" s="12" t="s">
        <v>46</v>
      </c>
    </row>
    <row r="25" spans="1:8" s="11" customFormat="1" ht="12.75">
      <c r="A25" s="5"/>
      <c r="B25" s="54"/>
      <c r="D25" s="14"/>
      <c r="F25" s="54"/>
      <c r="H25" s="14"/>
    </row>
    <row r="26" spans="1:10" s="11" customFormat="1" ht="12.75">
      <c r="A26" s="5" t="s">
        <v>34</v>
      </c>
      <c r="B26" s="53">
        <f>SUM(B20:B25)</f>
        <v>3566</v>
      </c>
      <c r="C26" s="12">
        <f>SUM(C20:C25)</f>
        <v>0</v>
      </c>
      <c r="D26" s="12" t="s">
        <v>46</v>
      </c>
      <c r="F26" s="53">
        <f>SUM(F20:F25)</f>
        <v>3566</v>
      </c>
      <c r="G26" s="12">
        <f>SUM(G20:G25)</f>
        <v>0</v>
      </c>
      <c r="H26" s="12" t="s">
        <v>46</v>
      </c>
      <c r="I26" s="53"/>
      <c r="J26" s="103"/>
    </row>
    <row r="27" spans="1:6" s="11" customFormat="1" ht="12.75">
      <c r="A27" s="5"/>
      <c r="B27" s="2"/>
      <c r="F27" s="2"/>
    </row>
    <row r="28" spans="1:8" s="11" customFormat="1" ht="12.75">
      <c r="A28" s="5" t="s">
        <v>13</v>
      </c>
      <c r="B28" s="53">
        <v>-10</v>
      </c>
      <c r="D28" s="12" t="s">
        <v>46</v>
      </c>
      <c r="F28" s="53">
        <v>-10</v>
      </c>
      <c r="H28" s="12" t="s">
        <v>46</v>
      </c>
    </row>
    <row r="29" spans="1:8" s="11" customFormat="1" ht="12.75">
      <c r="A29" s="5"/>
      <c r="B29" s="54"/>
      <c r="C29" s="15"/>
      <c r="D29" s="14"/>
      <c r="E29" s="15"/>
      <c r="F29" s="54"/>
      <c r="G29" s="15"/>
      <c r="H29" s="14"/>
    </row>
    <row r="30" spans="1:8" s="11" customFormat="1" ht="12.75">
      <c r="A30" s="5" t="s">
        <v>64</v>
      </c>
      <c r="B30" s="3"/>
      <c r="D30" s="15"/>
      <c r="F30" s="3"/>
      <c r="H30" s="15"/>
    </row>
    <row r="31" spans="1:8" s="11" customFormat="1" ht="12.75">
      <c r="A31" s="5" t="s">
        <v>65</v>
      </c>
      <c r="B31" s="1">
        <f>+B26+B28</f>
        <v>3556</v>
      </c>
      <c r="D31" s="4" t="s">
        <v>46</v>
      </c>
      <c r="E31" s="15"/>
      <c r="F31" s="1">
        <f>+F26+F28</f>
        <v>3556</v>
      </c>
      <c r="H31" s="4" t="s">
        <v>46</v>
      </c>
    </row>
    <row r="32" spans="1:8" s="11" customFormat="1" ht="12.75">
      <c r="A32" s="5"/>
      <c r="B32" s="53"/>
      <c r="D32" s="12"/>
      <c r="F32" s="53"/>
      <c r="H32" s="12"/>
    </row>
    <row r="33" spans="1:8" s="11" customFormat="1" ht="12.75">
      <c r="A33" s="5" t="s">
        <v>57</v>
      </c>
      <c r="B33" s="53">
        <v>235</v>
      </c>
      <c r="D33" s="12" t="s">
        <v>46</v>
      </c>
      <c r="F33" s="53">
        <v>235</v>
      </c>
      <c r="H33" s="12" t="s">
        <v>46</v>
      </c>
    </row>
    <row r="34" spans="1:8" s="11" customFormat="1" ht="12.75">
      <c r="A34" s="5"/>
      <c r="B34" s="54"/>
      <c r="D34" s="14"/>
      <c r="F34" s="54"/>
      <c r="H34" s="14"/>
    </row>
    <row r="35" spans="1:8" s="11" customFormat="1" ht="12.75">
      <c r="A35" s="5" t="s">
        <v>45</v>
      </c>
      <c r="B35" s="53">
        <f>SUM(B31:B33)</f>
        <v>3791</v>
      </c>
      <c r="D35" s="12" t="s">
        <v>46</v>
      </c>
      <c r="F35" s="53">
        <f>SUM(F31:F33)</f>
        <v>3791</v>
      </c>
      <c r="H35" s="12" t="s">
        <v>46</v>
      </c>
    </row>
    <row r="36" spans="1:8" s="11" customFormat="1" ht="12.75">
      <c r="A36" s="5"/>
      <c r="B36" s="53"/>
      <c r="D36" s="12"/>
      <c r="F36" s="53"/>
      <c r="H36" s="12"/>
    </row>
    <row r="37" spans="1:8" s="11" customFormat="1" ht="12.75">
      <c r="A37" s="5" t="s">
        <v>5</v>
      </c>
      <c r="B37" s="53">
        <v>-781</v>
      </c>
      <c r="D37" s="12" t="s">
        <v>46</v>
      </c>
      <c r="F37" s="53">
        <v>-781</v>
      </c>
      <c r="H37" s="12" t="s">
        <v>46</v>
      </c>
    </row>
    <row r="38" spans="1:8" s="11" customFormat="1" ht="12.75">
      <c r="A38" s="5"/>
      <c r="B38" s="54"/>
      <c r="D38" s="14"/>
      <c r="F38" s="54"/>
      <c r="H38" s="14"/>
    </row>
    <row r="39" spans="1:8" s="11" customFormat="1" ht="12.75">
      <c r="A39" s="5" t="s">
        <v>203</v>
      </c>
      <c r="B39" s="1">
        <f>SUM(B35:B38)</f>
        <v>3010</v>
      </c>
      <c r="D39" s="4" t="s">
        <v>46</v>
      </c>
      <c r="F39" s="1">
        <f>SUM(F35:F38)</f>
        <v>3010</v>
      </c>
      <c r="H39" s="4" t="s">
        <v>46</v>
      </c>
    </row>
    <row r="40" spans="2:8" s="11" customFormat="1" ht="12.75">
      <c r="B40" s="3"/>
      <c r="C40" s="15"/>
      <c r="D40" s="4"/>
      <c r="E40" s="15"/>
      <c r="F40" s="3"/>
      <c r="G40" s="15"/>
      <c r="H40" s="4"/>
    </row>
    <row r="41" spans="1:10" s="11" customFormat="1" ht="12.75">
      <c r="A41" s="71" t="s">
        <v>201</v>
      </c>
      <c r="B41" s="3">
        <v>0</v>
      </c>
      <c r="C41" s="15"/>
      <c r="D41" s="4" t="s">
        <v>46</v>
      </c>
      <c r="E41" s="15"/>
      <c r="F41" s="3">
        <v>0</v>
      </c>
      <c r="G41" s="15"/>
      <c r="H41" s="4" t="s">
        <v>46</v>
      </c>
      <c r="I41" s="15"/>
      <c r="J41" s="15"/>
    </row>
    <row r="42" spans="1:10" s="11" customFormat="1" ht="12.75">
      <c r="A42" s="15"/>
      <c r="B42" s="1"/>
      <c r="C42" s="15"/>
      <c r="D42" s="4"/>
      <c r="E42" s="15"/>
      <c r="F42" s="1"/>
      <c r="G42" s="15"/>
      <c r="H42" s="4"/>
      <c r="I42" s="15"/>
      <c r="J42" s="15"/>
    </row>
    <row r="43" spans="1:10" s="11" customFormat="1" ht="13.5" thickBot="1">
      <c r="A43" s="71" t="s">
        <v>202</v>
      </c>
      <c r="B43" s="48">
        <f>SUM(B39:B42)</f>
        <v>3010</v>
      </c>
      <c r="C43" s="15"/>
      <c r="D43" s="105" t="s">
        <v>46</v>
      </c>
      <c r="E43" s="15"/>
      <c r="F43" s="48">
        <f>SUM(F39:F42)</f>
        <v>3010</v>
      </c>
      <c r="G43" s="15"/>
      <c r="H43" s="105" t="s">
        <v>46</v>
      </c>
      <c r="I43" s="15"/>
      <c r="J43" s="15"/>
    </row>
    <row r="44" spans="1:10" s="11" customFormat="1" ht="13.5" thickTop="1">
      <c r="A44" s="71"/>
      <c r="B44" s="3"/>
      <c r="C44" s="15"/>
      <c r="D44" s="4"/>
      <c r="E44" s="15"/>
      <c r="F44" s="3"/>
      <c r="G44" s="15"/>
      <c r="H44" s="4"/>
      <c r="I44" s="15"/>
      <c r="J44" s="15"/>
    </row>
    <row r="45" spans="1:10" s="11" customFormat="1" ht="12.75">
      <c r="A45" s="71"/>
      <c r="B45" s="16"/>
      <c r="C45" s="3"/>
      <c r="D45" s="1"/>
      <c r="E45" s="3"/>
      <c r="F45" s="16"/>
      <c r="G45" s="15"/>
      <c r="H45" s="1"/>
      <c r="I45" s="15"/>
      <c r="J45" s="15"/>
    </row>
    <row r="46" spans="1:8" s="11" customFormat="1" ht="39" thickBot="1">
      <c r="A46" s="17" t="s">
        <v>58</v>
      </c>
      <c r="B46" s="18">
        <f>Notes!F239</f>
        <v>3.0099398012039758</v>
      </c>
      <c r="C46" s="2"/>
      <c r="D46" s="19" t="s">
        <v>46</v>
      </c>
      <c r="E46" s="2"/>
      <c r="F46" s="18">
        <f>Notes!H239</f>
        <v>3.0099398012039758</v>
      </c>
      <c r="H46" s="19" t="s">
        <v>46</v>
      </c>
    </row>
    <row r="47" spans="1:8" s="11" customFormat="1" ht="13.5" thickTop="1">
      <c r="A47" s="5"/>
      <c r="D47" s="12"/>
      <c r="H47" s="12"/>
    </row>
    <row r="48" spans="1:8" s="11" customFormat="1" ht="13.5" thickBot="1">
      <c r="A48" s="5" t="s">
        <v>29</v>
      </c>
      <c r="B48" s="18">
        <f>Notes!F253</f>
        <v>2.9679149657851664</v>
      </c>
      <c r="D48" s="20" t="s">
        <v>46</v>
      </c>
      <c r="F48" s="18">
        <f>Notes!H253</f>
        <v>2.9679149657851664</v>
      </c>
      <c r="H48" s="20" t="s">
        <v>46</v>
      </c>
    </row>
    <row r="49" spans="1:8" s="11" customFormat="1" ht="13.5" thickTop="1">
      <c r="A49" s="5"/>
      <c r="B49" s="21"/>
      <c r="D49" s="4"/>
      <c r="F49" s="21"/>
      <c r="H49" s="4"/>
    </row>
    <row r="50" spans="1:8" s="11" customFormat="1" ht="12.75">
      <c r="A50" s="5" t="s">
        <v>47</v>
      </c>
      <c r="B50" s="21"/>
      <c r="D50" s="4"/>
      <c r="F50" s="21"/>
      <c r="H50" s="4"/>
    </row>
    <row r="51" spans="4:8" s="11" customFormat="1" ht="12.75">
      <c r="D51" s="12"/>
      <c r="F51" s="12"/>
      <c r="H51" s="12"/>
    </row>
    <row r="52" spans="1:8" s="11" customFormat="1" ht="12.75">
      <c r="A52" s="5" t="s">
        <v>35</v>
      </c>
      <c r="D52" s="12"/>
      <c r="F52" s="12"/>
      <c r="H52" s="12"/>
    </row>
    <row r="53" spans="4:8" s="11" customFormat="1" ht="12.75">
      <c r="D53" s="12"/>
      <c r="F53" s="12"/>
      <c r="H53" s="12"/>
    </row>
    <row r="54" spans="4:8" s="11" customFormat="1" ht="12.75">
      <c r="D54" s="12"/>
      <c r="F54" s="12"/>
      <c r="H54" s="12"/>
    </row>
    <row r="55" spans="4:8" s="11" customFormat="1" ht="12.75">
      <c r="D55" s="12"/>
      <c r="F55" s="12"/>
      <c r="H55" s="12"/>
    </row>
    <row r="56" spans="4:8" s="11" customFormat="1" ht="12.75">
      <c r="D56" s="12"/>
      <c r="F56" s="12"/>
      <c r="H56" s="12"/>
    </row>
    <row r="57" spans="1:8" s="11" customFormat="1" ht="12.75">
      <c r="A57" s="49"/>
      <c r="B57" s="49"/>
      <c r="C57" s="49"/>
      <c r="D57" s="49"/>
      <c r="E57" s="49"/>
      <c r="F57" s="49"/>
      <c r="G57" s="49"/>
      <c r="H57" s="49"/>
    </row>
    <row r="58" spans="1:8" s="11" customFormat="1" ht="12.75">
      <c r="A58" s="49"/>
      <c r="B58" s="49"/>
      <c r="C58" s="49"/>
      <c r="D58" s="49"/>
      <c r="E58" s="49"/>
      <c r="F58" s="49"/>
      <c r="G58" s="49"/>
      <c r="H58" s="49"/>
    </row>
    <row r="59" spans="1:8" ht="12.75">
      <c r="A59" s="44"/>
      <c r="B59" s="44"/>
      <c r="C59" s="44"/>
      <c r="D59" s="44"/>
      <c r="E59" s="44"/>
      <c r="F59" s="44"/>
      <c r="G59" s="44"/>
      <c r="H59" s="44"/>
    </row>
  </sheetData>
  <mergeCells count="2">
    <mergeCell ref="F9:H9"/>
    <mergeCell ref="B9:D9"/>
  </mergeCells>
  <printOptions/>
  <pageMargins left="1" right="1" top="0.5" bottom="0.5" header="0.5" footer="0.5"/>
  <pageSetup fitToHeight="1" fitToWidth="1" horizontalDpi="1200" verticalDpi="12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6"/>
  <sheetViews>
    <sheetView workbookViewId="0" topLeftCell="A1">
      <selection activeCell="B8" sqref="B8:B9"/>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43</v>
      </c>
    </row>
    <row r="2" ht="12.75">
      <c r="A2" s="8" t="s">
        <v>44</v>
      </c>
    </row>
    <row r="3" ht="12.75">
      <c r="A3" s="8"/>
    </row>
    <row r="5" ht="12.75">
      <c r="A5" s="9" t="s">
        <v>152</v>
      </c>
    </row>
    <row r="6" ht="12.75">
      <c r="A6" s="9"/>
    </row>
    <row r="7" spans="2:4" ht="12.75">
      <c r="B7" s="52"/>
      <c r="D7" s="6" t="s">
        <v>17</v>
      </c>
    </row>
    <row r="8" spans="2:4" ht="12.75">
      <c r="B8" s="6" t="s">
        <v>214</v>
      </c>
      <c r="D8" s="6" t="s">
        <v>18</v>
      </c>
    </row>
    <row r="9" spans="2:4" ht="12.75">
      <c r="B9" s="6" t="s">
        <v>15</v>
      </c>
      <c r="D9" s="6" t="s">
        <v>19</v>
      </c>
    </row>
    <row r="10" spans="2:4" ht="12.75">
      <c r="B10" s="6" t="s">
        <v>36</v>
      </c>
      <c r="D10" s="6" t="s">
        <v>20</v>
      </c>
    </row>
    <row r="11" spans="2:4" ht="12.75">
      <c r="B11" s="6" t="s">
        <v>16</v>
      </c>
      <c r="D11" s="6" t="s">
        <v>21</v>
      </c>
    </row>
    <row r="12" spans="2:4" ht="12.75">
      <c r="B12" s="22" t="s">
        <v>154</v>
      </c>
      <c r="D12" s="22" t="s">
        <v>170</v>
      </c>
    </row>
    <row r="13" spans="2:4" ht="12.75">
      <c r="B13" s="6" t="s">
        <v>6</v>
      </c>
      <c r="D13" s="6" t="s">
        <v>6</v>
      </c>
    </row>
    <row r="15" spans="1:8" s="11" customFormat="1" ht="12.75">
      <c r="A15" s="23" t="s">
        <v>0</v>
      </c>
      <c r="B15" s="11">
        <v>48637</v>
      </c>
      <c r="D15" s="12">
        <v>48475</v>
      </c>
      <c r="F15" s="12"/>
      <c r="H15" s="12"/>
    </row>
    <row r="16" spans="1:8" s="11" customFormat="1" ht="12.75">
      <c r="A16" s="23"/>
      <c r="D16" s="12"/>
      <c r="F16" s="12"/>
      <c r="H16" s="12"/>
    </row>
    <row r="17" spans="1:8" s="11" customFormat="1" ht="12.75">
      <c r="A17" s="23" t="s">
        <v>1</v>
      </c>
      <c r="D17" s="12"/>
      <c r="F17" s="12"/>
      <c r="H17" s="12"/>
    </row>
    <row r="18" spans="1:8" s="11" customFormat="1" ht="12.75">
      <c r="A18" s="15" t="s">
        <v>2</v>
      </c>
      <c r="B18" s="24">
        <v>13745</v>
      </c>
      <c r="C18" s="15"/>
      <c r="D18" s="25">
        <v>13611</v>
      </c>
      <c r="E18" s="15"/>
      <c r="F18" s="4"/>
      <c r="G18" s="15"/>
      <c r="H18" s="12"/>
    </row>
    <row r="19" spans="1:8" s="11" customFormat="1" ht="12.75">
      <c r="A19" s="15" t="s">
        <v>145</v>
      </c>
      <c r="B19" s="26">
        <v>6539</v>
      </c>
      <c r="C19" s="15"/>
      <c r="D19" s="27">
        <v>6781</v>
      </c>
      <c r="E19" s="15"/>
      <c r="F19" s="4"/>
      <c r="G19" s="15"/>
      <c r="H19" s="12"/>
    </row>
    <row r="20" spans="1:8" s="11" customFormat="1" ht="12.75">
      <c r="A20" s="15" t="s">
        <v>7</v>
      </c>
      <c r="B20" s="26">
        <v>1120</v>
      </c>
      <c r="C20" s="15"/>
      <c r="D20" s="27">
        <v>1120</v>
      </c>
      <c r="E20" s="15"/>
      <c r="F20" s="4"/>
      <c r="G20" s="15"/>
      <c r="H20" s="12"/>
    </row>
    <row r="21" spans="1:8" s="11" customFormat="1" ht="12.75">
      <c r="A21" s="15" t="s">
        <v>3</v>
      </c>
      <c r="B21" s="26">
        <v>4670</v>
      </c>
      <c r="C21" s="15"/>
      <c r="D21" s="28">
        <v>4512</v>
      </c>
      <c r="E21" s="15"/>
      <c r="F21" s="4"/>
      <c r="G21" s="15"/>
      <c r="H21" s="12"/>
    </row>
    <row r="22" spans="1:8" s="11" customFormat="1" ht="12.75">
      <c r="A22" s="15"/>
      <c r="B22" s="29">
        <f>SUM(B18:B21)</f>
        <v>26074</v>
      </c>
      <c r="C22" s="15"/>
      <c r="D22" s="29">
        <f>SUM(D18:D21)</f>
        <v>26024</v>
      </c>
      <c r="E22" s="15"/>
      <c r="F22" s="4"/>
      <c r="G22" s="15"/>
      <c r="H22" s="12"/>
    </row>
    <row r="23" spans="1:8" s="11" customFormat="1" ht="12.75">
      <c r="A23" s="30" t="s">
        <v>4</v>
      </c>
      <c r="B23" s="26"/>
      <c r="C23" s="15"/>
      <c r="D23" s="27"/>
      <c r="E23" s="15"/>
      <c r="F23" s="4"/>
      <c r="G23" s="15"/>
      <c r="H23" s="12"/>
    </row>
    <row r="24" spans="1:8" s="11" customFormat="1" ht="12.75">
      <c r="A24" s="15" t="s">
        <v>63</v>
      </c>
      <c r="B24" s="26">
        <v>2376</v>
      </c>
      <c r="C24" s="15"/>
      <c r="D24" s="27">
        <v>3291</v>
      </c>
      <c r="E24" s="15"/>
      <c r="F24" s="4"/>
      <c r="G24" s="15"/>
      <c r="H24" s="12"/>
    </row>
    <row r="25" spans="1:8" s="11" customFormat="1" ht="12.75">
      <c r="A25" s="15" t="s">
        <v>171</v>
      </c>
      <c r="B25" s="26">
        <v>0</v>
      </c>
      <c r="C25" s="15"/>
      <c r="D25" s="27">
        <v>2000</v>
      </c>
      <c r="E25" s="15"/>
      <c r="F25" s="4"/>
      <c r="G25" s="15"/>
      <c r="H25" s="12"/>
    </row>
    <row r="26" spans="1:8" s="11" customFormat="1" ht="12.75">
      <c r="A26" s="15" t="s">
        <v>5</v>
      </c>
      <c r="B26" s="26">
        <v>354</v>
      </c>
      <c r="C26" s="15"/>
      <c r="D26" s="27">
        <v>117</v>
      </c>
      <c r="E26" s="15"/>
      <c r="F26" s="4"/>
      <c r="G26" s="15"/>
      <c r="H26" s="12"/>
    </row>
    <row r="27" spans="1:8" s="11" customFormat="1" ht="12.75">
      <c r="A27" s="15"/>
      <c r="B27" s="29">
        <f>SUM(B24:B26)</f>
        <v>2730</v>
      </c>
      <c r="C27" s="15"/>
      <c r="D27" s="29">
        <f>SUM(D24:D26)</f>
        <v>5408</v>
      </c>
      <c r="E27" s="15"/>
      <c r="F27" s="4"/>
      <c r="G27" s="15"/>
      <c r="H27" s="12"/>
    </row>
    <row r="28" spans="4:8" s="11" customFormat="1" ht="12.75">
      <c r="D28" s="12"/>
      <c r="F28" s="12"/>
      <c r="H28" s="12"/>
    </row>
    <row r="29" spans="1:8" s="11" customFormat="1" ht="12.75">
      <c r="A29" s="23" t="s">
        <v>172</v>
      </c>
      <c r="B29" s="11">
        <f>+B22-B27</f>
        <v>23344</v>
      </c>
      <c r="D29" s="11">
        <f>+D22-D27</f>
        <v>20616</v>
      </c>
      <c r="F29" s="12"/>
      <c r="H29" s="12"/>
    </row>
    <row r="30" spans="6:8" s="11" customFormat="1" ht="12.75">
      <c r="F30" s="12"/>
      <c r="H30" s="12"/>
    </row>
    <row r="31" spans="2:8" s="11" customFormat="1" ht="13.5" thickBot="1">
      <c r="B31" s="31">
        <f>B15+B29</f>
        <v>71981</v>
      </c>
      <c r="D31" s="31">
        <f>D15+D29</f>
        <v>69091</v>
      </c>
      <c r="F31" s="12"/>
      <c r="H31" s="12"/>
    </row>
    <row r="32" spans="6:8" s="11" customFormat="1" ht="13.5" thickTop="1">
      <c r="F32" s="12"/>
      <c r="H32" s="12"/>
    </row>
    <row r="33" spans="1:4" ht="12.75">
      <c r="A33" s="9" t="s">
        <v>8</v>
      </c>
      <c r="B33" s="11">
        <v>50006</v>
      </c>
      <c r="D33" s="32">
        <v>50000</v>
      </c>
    </row>
    <row r="34" spans="1:6" ht="12.75">
      <c r="A34" s="61" t="s">
        <v>173</v>
      </c>
      <c r="B34" s="15">
        <v>11482</v>
      </c>
      <c r="D34" s="15">
        <v>8463</v>
      </c>
      <c r="F34" s="98"/>
    </row>
    <row r="35" spans="1:4" ht="12.75">
      <c r="A35" s="9"/>
      <c r="B35" s="15"/>
      <c r="D35" s="15"/>
    </row>
    <row r="36" spans="1:4" ht="12.75">
      <c r="A36" s="9" t="s">
        <v>174</v>
      </c>
      <c r="B36" s="33">
        <f>SUM(B33:B34)</f>
        <v>61488</v>
      </c>
      <c r="D36" s="33">
        <f>SUM(D33:D34)</f>
        <v>58463</v>
      </c>
    </row>
    <row r="37" spans="1:4" ht="12.75">
      <c r="A37" s="9" t="s">
        <v>42</v>
      </c>
      <c r="B37" s="15">
        <v>6898</v>
      </c>
      <c r="D37" s="15">
        <v>7133</v>
      </c>
    </row>
    <row r="38" spans="1:4" ht="12.75">
      <c r="A38" s="9" t="s">
        <v>191</v>
      </c>
      <c r="B38" s="15">
        <v>3595</v>
      </c>
      <c r="D38" s="15">
        <v>3495</v>
      </c>
    </row>
    <row r="39" spans="1:4" ht="12.75">
      <c r="A39" s="9"/>
      <c r="B39" s="15"/>
      <c r="D39" s="15"/>
    </row>
    <row r="40" spans="1:4" ht="13.5" thickBot="1">
      <c r="A40" s="9"/>
      <c r="B40" s="31">
        <f>SUM(B36:B39)</f>
        <v>71981</v>
      </c>
      <c r="D40" s="31">
        <f>SUM(D36:D39)</f>
        <v>69091</v>
      </c>
    </row>
    <row r="41" spans="1:8" ht="13.5" thickTop="1">
      <c r="A41" s="34"/>
      <c r="B41" s="35"/>
      <c r="F41" s="36"/>
      <c r="H41" s="37"/>
    </row>
    <row r="42" spans="1:8" ht="12.75">
      <c r="A42" s="50" t="s">
        <v>175</v>
      </c>
      <c r="B42" s="51">
        <f>(B36+B37)/100012</f>
        <v>0.6837779466464025</v>
      </c>
      <c r="D42" s="51">
        <f>(D36+D37)/100000</f>
        <v>0.65596</v>
      </c>
      <c r="F42" s="36"/>
      <c r="H42" s="37"/>
    </row>
    <row r="43" spans="1:8" ht="12.75">
      <c r="A43" s="34"/>
      <c r="B43" s="35"/>
      <c r="F43" s="36"/>
      <c r="H43" s="37"/>
    </row>
    <row r="44" spans="1:9" ht="12.75">
      <c r="A44" s="50" t="s">
        <v>37</v>
      </c>
      <c r="B44" s="38"/>
      <c r="F44" s="39"/>
      <c r="H44" s="40"/>
      <c r="I44" s="41"/>
    </row>
    <row r="45" spans="1:9" ht="12.75">
      <c r="A45" s="11"/>
      <c r="B45" s="38"/>
      <c r="F45" s="39"/>
      <c r="H45" s="40"/>
      <c r="I45" s="41"/>
    </row>
    <row r="46" spans="1:9" ht="12.75">
      <c r="A46" s="11"/>
      <c r="B46" s="38"/>
      <c r="F46" s="39"/>
      <c r="H46" s="40"/>
      <c r="I46" s="41"/>
    </row>
    <row r="47" spans="1:9" ht="12.75">
      <c r="A47" s="11"/>
      <c r="B47" s="38"/>
      <c r="F47" s="39"/>
      <c r="H47" s="40"/>
      <c r="I47" s="41"/>
    </row>
    <row r="48" spans="1:9" ht="12.75">
      <c r="A48" s="11"/>
      <c r="B48" s="38"/>
      <c r="F48" s="39"/>
      <c r="H48" s="40"/>
      <c r="I48" s="41"/>
    </row>
    <row r="49" spans="1:9" ht="12.75">
      <c r="A49" s="11"/>
      <c r="B49" s="38"/>
      <c r="F49" s="39"/>
      <c r="H49" s="40"/>
      <c r="I49" s="41"/>
    </row>
    <row r="50" spans="1:9" ht="12.75">
      <c r="A50" s="11"/>
      <c r="B50" s="38"/>
      <c r="F50" s="39"/>
      <c r="H50" s="40"/>
      <c r="I50" s="41"/>
    </row>
    <row r="51" spans="1:9" ht="12.75">
      <c r="A51" s="11"/>
      <c r="B51" s="38"/>
      <c r="F51" s="39"/>
      <c r="H51" s="40"/>
      <c r="I51" s="41"/>
    </row>
    <row r="52" spans="1:9" ht="12.75">
      <c r="A52" s="11"/>
      <c r="B52" s="38"/>
      <c r="F52" s="39"/>
      <c r="H52" s="40"/>
      <c r="I52" s="41"/>
    </row>
    <row r="53" ht="12.75">
      <c r="A53" s="11" t="s">
        <v>38</v>
      </c>
    </row>
    <row r="54" ht="12.75">
      <c r="A54" s="11"/>
    </row>
    <row r="55" ht="12.75">
      <c r="A55" s="11"/>
    </row>
    <row r="56" ht="12.75">
      <c r="A56" s="11"/>
    </row>
  </sheetData>
  <printOptions/>
  <pageMargins left="1" right="1" top="0.5" bottom="0.5" header="0.5" footer="0.5"/>
  <pageSetup fitToHeight="1" fitToWidth="1"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34"/>
  <sheetViews>
    <sheetView workbookViewId="0" topLeftCell="A1">
      <selection activeCell="C17" sqref="C17"/>
    </sheetView>
  </sheetViews>
  <sheetFormatPr defaultColWidth="9.140625" defaultRowHeight="12.75"/>
  <cols>
    <col min="1" max="1" width="36.28125" style="5" customWidth="1"/>
    <col min="2" max="2" width="10.421875" style="11" customWidth="1"/>
    <col min="3" max="3" width="11.421875" style="11" customWidth="1"/>
    <col min="4" max="4" width="13.28125" style="11" customWidth="1"/>
    <col min="5" max="5" width="11.140625" style="11" customWidth="1"/>
    <col min="6" max="6" width="12.28125" style="11" customWidth="1"/>
    <col min="7" max="7" width="10.00390625" style="11" customWidth="1"/>
    <col min="8" max="16384" width="9.140625" style="5" customWidth="1"/>
  </cols>
  <sheetData>
    <row r="1" ht="12.75">
      <c r="A1" s="7" t="s">
        <v>43</v>
      </c>
    </row>
    <row r="2" ht="12.75">
      <c r="A2" s="8" t="s">
        <v>44</v>
      </c>
    </row>
    <row r="3" ht="12.75">
      <c r="A3" s="42"/>
    </row>
    <row r="5" ht="12.75">
      <c r="A5" s="9" t="s">
        <v>39</v>
      </c>
    </row>
    <row r="6" ht="12.75">
      <c r="A6" s="9" t="s">
        <v>153</v>
      </c>
    </row>
    <row r="7" ht="12.75">
      <c r="A7" s="9" t="s">
        <v>14</v>
      </c>
    </row>
    <row r="8" ht="12.75">
      <c r="A8" s="9"/>
    </row>
    <row r="10" spans="4:8" ht="12.75">
      <c r="D10" s="12" t="s">
        <v>40</v>
      </c>
      <c r="E10" s="12" t="s">
        <v>40</v>
      </c>
      <c r="F10" s="12" t="s">
        <v>176</v>
      </c>
      <c r="H10" s="6"/>
    </row>
    <row r="11" spans="4:8" ht="12.75">
      <c r="D11" s="12" t="s">
        <v>30</v>
      </c>
      <c r="E11" s="12" t="s">
        <v>133</v>
      </c>
      <c r="F11" s="12" t="s">
        <v>177</v>
      </c>
      <c r="G11" s="12" t="s">
        <v>12</v>
      </c>
      <c r="H11" s="6"/>
    </row>
    <row r="12" spans="4:8" ht="12.75">
      <c r="D12" s="12" t="s">
        <v>6</v>
      </c>
      <c r="E12" s="12" t="s">
        <v>6</v>
      </c>
      <c r="F12" s="12" t="s">
        <v>6</v>
      </c>
      <c r="G12" s="12" t="s">
        <v>6</v>
      </c>
      <c r="H12" s="6"/>
    </row>
    <row r="13" spans="4:8" ht="12.75">
      <c r="D13" s="12"/>
      <c r="E13" s="12"/>
      <c r="F13" s="12"/>
      <c r="G13" s="12"/>
      <c r="H13" s="6"/>
    </row>
    <row r="14" spans="1:7" ht="12.75">
      <c r="A14" s="5" t="s">
        <v>156</v>
      </c>
      <c r="D14" s="15">
        <v>50000</v>
      </c>
      <c r="E14" s="15">
        <v>3100</v>
      </c>
      <c r="F14" s="15">
        <v>5363</v>
      </c>
      <c r="G14" s="2">
        <f>SUM(D14:F14)</f>
        <v>58463</v>
      </c>
    </row>
    <row r="15" spans="4:7" ht="12.75">
      <c r="D15" s="15"/>
      <c r="E15" s="15"/>
      <c r="F15" s="15"/>
      <c r="G15" s="15"/>
    </row>
    <row r="16" spans="1:7" ht="12.75">
      <c r="A16" s="5" t="s">
        <v>157</v>
      </c>
      <c r="D16" s="15">
        <v>0</v>
      </c>
      <c r="E16" s="15">
        <v>0</v>
      </c>
      <c r="F16" s="15">
        <f>'IS'!$B$39</f>
        <v>3010</v>
      </c>
      <c r="G16" s="2">
        <f>SUM(D16:F16)</f>
        <v>3010</v>
      </c>
    </row>
    <row r="17" spans="4:7" ht="12.75">
      <c r="D17" s="15"/>
      <c r="E17" s="15"/>
      <c r="F17" s="15"/>
      <c r="G17" s="15"/>
    </row>
    <row r="18" spans="1:7" ht="12.75">
      <c r="A18" s="5" t="s">
        <v>158</v>
      </c>
      <c r="D18" s="15">
        <v>6</v>
      </c>
      <c r="E18" s="15">
        <v>9</v>
      </c>
      <c r="F18" s="15">
        <v>0</v>
      </c>
      <c r="G18" s="2">
        <f>SUM(D18:F18)</f>
        <v>15</v>
      </c>
    </row>
    <row r="19" spans="4:7" ht="12.75">
      <c r="D19" s="15"/>
      <c r="E19" s="15"/>
      <c r="F19" s="15"/>
      <c r="G19" s="15"/>
    </row>
    <row r="20" spans="1:7" ht="13.5" thickBot="1">
      <c r="A20" s="5" t="s">
        <v>160</v>
      </c>
      <c r="D20" s="31">
        <f>SUM(D14:D18)</f>
        <v>50006</v>
      </c>
      <c r="E20" s="31">
        <f>SUM(E14:E18)</f>
        <v>3109</v>
      </c>
      <c r="F20" s="31">
        <f>SUM(F14:F18)</f>
        <v>8373</v>
      </c>
      <c r="G20" s="31">
        <f>SUM(G14:G18)</f>
        <v>61488</v>
      </c>
    </row>
    <row r="21" spans="4:7" ht="13.5" thickTop="1">
      <c r="D21" s="15"/>
      <c r="E21" s="15"/>
      <c r="F21" s="15"/>
      <c r="G21" s="15"/>
    </row>
    <row r="22" spans="4:7" ht="12.75">
      <c r="D22" s="15"/>
      <c r="E22" s="15"/>
      <c r="F22" s="15"/>
      <c r="G22" s="15"/>
    </row>
    <row r="23" ht="12.75">
      <c r="A23" s="11"/>
    </row>
    <row r="24" ht="12.75">
      <c r="A24" s="11" t="s">
        <v>35</v>
      </c>
    </row>
    <row r="25" ht="12.75">
      <c r="A25" s="11"/>
    </row>
    <row r="26" spans="1:7" ht="12.75">
      <c r="A26" s="49"/>
      <c r="B26" s="49"/>
      <c r="C26" s="49"/>
      <c r="D26" s="49"/>
      <c r="E26" s="49"/>
      <c r="F26" s="49"/>
      <c r="G26" s="49"/>
    </row>
    <row r="27" spans="1:7" ht="12.75">
      <c r="A27" s="49"/>
      <c r="B27" s="49"/>
      <c r="C27" s="49"/>
      <c r="D27" s="49"/>
      <c r="E27" s="49"/>
      <c r="F27" s="49"/>
      <c r="G27" s="49"/>
    </row>
    <row r="28" spans="1:7" ht="12.75">
      <c r="A28" s="49"/>
      <c r="B28" s="49"/>
      <c r="C28" s="49"/>
      <c r="D28" s="49"/>
      <c r="E28" s="49"/>
      <c r="F28" s="49"/>
      <c r="G28" s="49"/>
    </row>
    <row r="29" spans="1:7" ht="12.75">
      <c r="A29" s="49"/>
      <c r="B29" s="49"/>
      <c r="C29" s="49"/>
      <c r="D29" s="49"/>
      <c r="E29" s="49"/>
      <c r="F29" s="49"/>
      <c r="G29" s="49"/>
    </row>
    <row r="30" ht="12.75">
      <c r="A30" s="11"/>
    </row>
    <row r="31" ht="12.75">
      <c r="A31" s="11"/>
    </row>
    <row r="32" ht="12.75">
      <c r="A32" s="11"/>
    </row>
    <row r="33" ht="12.75">
      <c r="A33" s="11"/>
    </row>
    <row r="34" ht="12.75">
      <c r="H34" s="44"/>
    </row>
  </sheetData>
  <printOptions horizontalCentered="1"/>
  <pageMargins left="1" right="1" top="0.5" bottom="0.5"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H78"/>
  <sheetViews>
    <sheetView workbookViewId="0" topLeftCell="A1">
      <selection activeCell="B39" sqref="B39"/>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ht="12.75">
      <c r="A1" s="7" t="s">
        <v>43</v>
      </c>
    </row>
    <row r="2" ht="12.75">
      <c r="A2" s="8" t="s">
        <v>44</v>
      </c>
    </row>
    <row r="3" ht="12.75">
      <c r="A3" s="42"/>
    </row>
    <row r="5" ht="12.75">
      <c r="A5" s="9" t="s">
        <v>178</v>
      </c>
    </row>
    <row r="6" ht="12.75">
      <c r="A6" s="9" t="s">
        <v>153</v>
      </c>
    </row>
    <row r="7" spans="1:5" ht="12.75">
      <c r="A7" s="9" t="s">
        <v>14</v>
      </c>
      <c r="C7" s="45"/>
      <c r="E7" s="45"/>
    </row>
    <row r="8" spans="1:5" ht="12.75">
      <c r="A8" s="9"/>
      <c r="C8" s="46"/>
      <c r="E8" s="46"/>
    </row>
    <row r="9" spans="1:5" ht="12.75">
      <c r="A9" s="9"/>
      <c r="C9" s="6"/>
      <c r="E9" s="6"/>
    </row>
    <row r="10" spans="1:5" ht="12.75">
      <c r="A10" s="9"/>
      <c r="C10" s="6" t="s">
        <v>41</v>
      </c>
      <c r="D10" s="6"/>
      <c r="E10" s="6" t="s">
        <v>41</v>
      </c>
    </row>
    <row r="11" spans="1:5" ht="12.75">
      <c r="A11" s="9"/>
      <c r="C11" s="6" t="s">
        <v>24</v>
      </c>
      <c r="E11" s="6" t="s">
        <v>25</v>
      </c>
    </row>
    <row r="12" spans="1:5" ht="12.75">
      <c r="A12" s="9"/>
      <c r="C12" s="6" t="s">
        <v>16</v>
      </c>
      <c r="E12" s="6" t="s">
        <v>31</v>
      </c>
    </row>
    <row r="13" spans="1:5" ht="12.75">
      <c r="A13" s="9"/>
      <c r="B13" s="9"/>
      <c r="C13" s="22" t="s">
        <v>154</v>
      </c>
      <c r="E13" s="22" t="s">
        <v>155</v>
      </c>
    </row>
    <row r="14" spans="1:5" ht="12.75">
      <c r="A14" s="9"/>
      <c r="C14" s="46" t="s">
        <v>6</v>
      </c>
      <c r="D14" s="46"/>
      <c r="E14" s="46" t="s">
        <v>6</v>
      </c>
    </row>
    <row r="15" spans="1:5" ht="12.75">
      <c r="A15" s="9"/>
      <c r="C15" s="45"/>
      <c r="E15" s="45"/>
    </row>
    <row r="16" spans="1:5" ht="12.75">
      <c r="A16" s="9" t="s">
        <v>48</v>
      </c>
      <c r="C16" s="45"/>
      <c r="E16" s="45"/>
    </row>
    <row r="17" spans="1:5" ht="12.75">
      <c r="A17" s="5" t="s">
        <v>45</v>
      </c>
      <c r="C17" s="2">
        <f>'IS'!$B$35</f>
        <v>3791</v>
      </c>
      <c r="D17" s="11"/>
      <c r="E17" s="53" t="s">
        <v>46</v>
      </c>
    </row>
    <row r="18" spans="4:5" ht="12.75">
      <c r="D18" s="11"/>
      <c r="E18" s="53"/>
    </row>
    <row r="19" spans="1:5" ht="12.75">
      <c r="A19" s="45" t="s">
        <v>49</v>
      </c>
      <c r="B19" s="45"/>
      <c r="D19" s="2"/>
      <c r="E19" s="53"/>
    </row>
    <row r="20" spans="1:5" ht="12.75">
      <c r="A20" s="60" t="s">
        <v>50</v>
      </c>
      <c r="B20" s="45"/>
      <c r="C20" s="2">
        <v>540</v>
      </c>
      <c r="D20" s="2"/>
      <c r="E20" s="53" t="s">
        <v>46</v>
      </c>
    </row>
    <row r="21" spans="1:5" ht="12.75">
      <c r="A21" s="60" t="s">
        <v>51</v>
      </c>
      <c r="B21" s="45"/>
      <c r="C21" s="47">
        <v>-254</v>
      </c>
      <c r="D21" s="2"/>
      <c r="E21" s="54" t="s">
        <v>46</v>
      </c>
    </row>
    <row r="22" spans="1:5" ht="12.75">
      <c r="A22" s="45" t="s">
        <v>52</v>
      </c>
      <c r="B22" s="45"/>
      <c r="C22" s="2">
        <f>SUM(C17:C21)</f>
        <v>4077</v>
      </c>
      <c r="D22" s="2"/>
      <c r="E22" s="53" t="s">
        <v>46</v>
      </c>
    </row>
    <row r="23" spans="1:5" ht="12.75">
      <c r="A23" s="45"/>
      <c r="B23" s="45"/>
      <c r="D23" s="2"/>
      <c r="E23" s="53"/>
    </row>
    <row r="24" spans="1:5" ht="12.75">
      <c r="A24" s="45" t="s">
        <v>146</v>
      </c>
      <c r="B24" s="45"/>
      <c r="D24" s="2"/>
      <c r="E24" s="53"/>
    </row>
    <row r="25" spans="1:5" ht="12.75">
      <c r="A25" s="60" t="s">
        <v>215</v>
      </c>
      <c r="B25" s="45"/>
      <c r="C25" s="2">
        <v>109</v>
      </c>
      <c r="D25" s="2"/>
      <c r="E25" s="53" t="s">
        <v>46</v>
      </c>
    </row>
    <row r="26" spans="1:5" ht="12.75">
      <c r="A26" s="60" t="s">
        <v>216</v>
      </c>
      <c r="B26" s="45"/>
      <c r="C26" s="47">
        <v>-915</v>
      </c>
      <c r="D26" s="2"/>
      <c r="E26" s="54" t="s">
        <v>46</v>
      </c>
    </row>
    <row r="27" spans="1:5" ht="12.75">
      <c r="A27" s="45" t="s">
        <v>53</v>
      </c>
      <c r="B27" s="45"/>
      <c r="C27" s="2">
        <f>SUM(C22:C26)</f>
        <v>3271</v>
      </c>
      <c r="D27" s="2"/>
      <c r="E27" s="53" t="s">
        <v>46</v>
      </c>
    </row>
    <row r="28" spans="1:5" ht="12.75">
      <c r="A28" s="45"/>
      <c r="B28" s="45"/>
      <c r="D28" s="2"/>
      <c r="E28" s="53"/>
    </row>
    <row r="29" spans="1:5" ht="12.75">
      <c r="A29" s="45" t="s">
        <v>179</v>
      </c>
      <c r="B29" s="45"/>
      <c r="C29" s="3">
        <v>-444</v>
      </c>
      <c r="D29" s="3"/>
      <c r="E29" s="1" t="s">
        <v>46</v>
      </c>
    </row>
    <row r="30" spans="1:5" ht="12.75">
      <c r="A30" s="45" t="s">
        <v>59</v>
      </c>
      <c r="B30" s="45"/>
      <c r="C30" s="58">
        <f>SUM(C27:C29)</f>
        <v>2827</v>
      </c>
      <c r="D30" s="2"/>
      <c r="E30" s="59" t="s">
        <v>46</v>
      </c>
    </row>
    <row r="31" spans="1:5" ht="12.75">
      <c r="A31" s="45"/>
      <c r="B31" s="45"/>
      <c r="D31" s="2"/>
      <c r="E31" s="53"/>
    </row>
    <row r="32" spans="1:5" ht="12.75">
      <c r="A32" s="61" t="s">
        <v>54</v>
      </c>
      <c r="B32" s="45"/>
      <c r="D32" s="2"/>
      <c r="E32" s="53"/>
    </row>
    <row r="33" spans="1:5" ht="12.75">
      <c r="A33" s="45" t="s">
        <v>55</v>
      </c>
      <c r="B33" s="45"/>
      <c r="C33" s="2">
        <v>19</v>
      </c>
      <c r="D33" s="2"/>
      <c r="E33" s="53" t="s">
        <v>46</v>
      </c>
    </row>
    <row r="34" spans="1:5" ht="12.75">
      <c r="A34" s="45" t="s">
        <v>134</v>
      </c>
      <c r="B34" s="45"/>
      <c r="C34" s="2">
        <v>-703</v>
      </c>
      <c r="D34" s="2"/>
      <c r="E34" s="53" t="s">
        <v>46</v>
      </c>
    </row>
    <row r="35" spans="1:5" ht="12.75">
      <c r="A35" s="45" t="s">
        <v>150</v>
      </c>
      <c r="B35" s="45"/>
      <c r="C35" s="47">
        <v>-4</v>
      </c>
      <c r="D35" s="2"/>
      <c r="E35" s="1" t="s">
        <v>46</v>
      </c>
    </row>
    <row r="36" spans="1:5" ht="12.75">
      <c r="A36" s="45" t="s">
        <v>162</v>
      </c>
      <c r="B36" s="45"/>
      <c r="C36" s="58">
        <f>SUM(C33:C35)</f>
        <v>-688</v>
      </c>
      <c r="D36" s="2"/>
      <c r="E36" s="59" t="s">
        <v>46</v>
      </c>
    </row>
    <row r="37" spans="1:5" ht="12.75">
      <c r="A37" s="61"/>
      <c r="B37" s="45"/>
      <c r="D37" s="2"/>
      <c r="E37" s="53"/>
    </row>
    <row r="38" spans="1:5" ht="12.75">
      <c r="A38" s="61"/>
      <c r="B38" s="45"/>
      <c r="D38" s="2"/>
      <c r="E38" s="53"/>
    </row>
    <row r="39" spans="1:5" ht="12.75">
      <c r="A39" s="61" t="s">
        <v>56</v>
      </c>
      <c r="B39" s="45"/>
      <c r="D39" s="2"/>
      <c r="E39" s="53"/>
    </row>
    <row r="40" spans="1:5" ht="12.75">
      <c r="A40" s="45" t="s">
        <v>159</v>
      </c>
      <c r="B40" s="62"/>
      <c r="C40" s="2">
        <v>15</v>
      </c>
      <c r="D40" s="2"/>
      <c r="E40" s="53" t="s">
        <v>46</v>
      </c>
    </row>
    <row r="41" spans="1:5" ht="12.75">
      <c r="A41" s="45" t="s">
        <v>117</v>
      </c>
      <c r="B41" s="45"/>
      <c r="C41" s="2">
        <v>-2000</v>
      </c>
      <c r="D41" s="2"/>
      <c r="E41" s="53" t="s">
        <v>46</v>
      </c>
    </row>
    <row r="42" spans="1:5" ht="12.75">
      <c r="A42" s="45" t="s">
        <v>135</v>
      </c>
      <c r="B42" s="45"/>
      <c r="C42" s="58">
        <f>SUM(C40:C41)</f>
        <v>-1985</v>
      </c>
      <c r="D42" s="2"/>
      <c r="E42" s="59" t="s">
        <v>46</v>
      </c>
    </row>
    <row r="43" spans="1:5" ht="12.75">
      <c r="A43" s="45"/>
      <c r="B43" s="45"/>
      <c r="C43" s="3"/>
      <c r="D43" s="2"/>
      <c r="E43" s="1"/>
    </row>
    <row r="44" spans="1:5" ht="12.75">
      <c r="A44" s="61"/>
      <c r="B44" s="45"/>
      <c r="C44" s="3"/>
      <c r="D44" s="2"/>
      <c r="E44" s="1"/>
    </row>
    <row r="45" spans="1:5" ht="12.75">
      <c r="A45" s="45" t="s">
        <v>60</v>
      </c>
      <c r="B45" s="45"/>
      <c r="C45" s="3">
        <f>C30+C36+C42</f>
        <v>154</v>
      </c>
      <c r="D45" s="3"/>
      <c r="E45" s="1" t="s">
        <v>46</v>
      </c>
    </row>
    <row r="46" spans="1:5" ht="12.75">
      <c r="A46" s="45" t="s">
        <v>61</v>
      </c>
      <c r="B46" s="45"/>
      <c r="C46" s="56">
        <f>'BS'!D21-506</f>
        <v>4006</v>
      </c>
      <c r="D46" s="2"/>
      <c r="E46" s="1" t="s">
        <v>46</v>
      </c>
    </row>
    <row r="47" spans="1:5" ht="13.5" thickBot="1">
      <c r="A47" s="45" t="s">
        <v>161</v>
      </c>
      <c r="B47" s="45"/>
      <c r="C47" s="48">
        <f>SUM(C45:C46)</f>
        <v>4160</v>
      </c>
      <c r="D47" s="2"/>
      <c r="E47" s="55" t="s">
        <v>46</v>
      </c>
    </row>
    <row r="48" spans="1:5" ht="15" customHeight="1" thickTop="1">
      <c r="A48" s="45"/>
      <c r="B48" s="45"/>
      <c r="C48" s="57"/>
      <c r="D48" s="2"/>
      <c r="E48" s="1"/>
    </row>
    <row r="49" spans="1:5" ht="12.75">
      <c r="A49" s="45" t="s">
        <v>47</v>
      </c>
      <c r="B49" s="45"/>
      <c r="C49" s="57"/>
      <c r="D49" s="2"/>
      <c r="E49" s="1"/>
    </row>
    <row r="50" spans="1:5" ht="7.5" customHeight="1">
      <c r="A50" s="45"/>
      <c r="B50" s="45"/>
      <c r="C50" s="3"/>
      <c r="D50" s="3"/>
      <c r="E50" s="3"/>
    </row>
    <row r="51" spans="1:5" ht="12.75">
      <c r="A51" s="2"/>
      <c r="B51" s="45"/>
      <c r="C51" s="3"/>
      <c r="D51" s="63"/>
      <c r="E51" s="3"/>
    </row>
    <row r="52" spans="1:5" ht="13.5" customHeight="1">
      <c r="A52" s="45"/>
      <c r="B52" s="45"/>
      <c r="C52" s="3"/>
      <c r="D52" s="63"/>
      <c r="E52" s="3"/>
    </row>
    <row r="53" spans="1:5" ht="13.5" customHeight="1">
      <c r="A53" s="45"/>
      <c r="B53" s="45"/>
      <c r="C53" s="3"/>
      <c r="D53" s="63"/>
      <c r="E53" s="3"/>
    </row>
    <row r="54" spans="1:5" ht="12.75">
      <c r="A54" s="99"/>
      <c r="B54" s="99"/>
      <c r="C54" s="99"/>
      <c r="D54" s="99"/>
      <c r="E54" s="99"/>
    </row>
    <row r="55" spans="1:4" ht="12.75">
      <c r="A55" s="2" t="s">
        <v>62</v>
      </c>
      <c r="D55" s="38"/>
    </row>
    <row r="57" ht="13.5" customHeight="1">
      <c r="C57" s="64" t="s">
        <v>6</v>
      </c>
    </row>
    <row r="58" ht="5.25" customHeight="1">
      <c r="C58" s="64"/>
    </row>
    <row r="59" spans="2:4" ht="13.5" customHeight="1">
      <c r="B59" s="101" t="s">
        <v>147</v>
      </c>
      <c r="C59" s="11">
        <v>1075</v>
      </c>
      <c r="D59"/>
    </row>
    <row r="60" spans="2:4" ht="13.5" customHeight="1">
      <c r="B60" s="102" t="s">
        <v>192</v>
      </c>
      <c r="C60" s="2">
        <v>510</v>
      </c>
      <c r="D60" s="100"/>
    </row>
    <row r="61" spans="2:3" ht="13.5" customHeight="1">
      <c r="B61" s="102" t="s">
        <v>148</v>
      </c>
      <c r="C61" s="47">
        <f>2185+900</f>
        <v>3085</v>
      </c>
    </row>
    <row r="62" spans="2:3" ht="13.5" customHeight="1">
      <c r="B62" s="102"/>
      <c r="C62" s="2">
        <f>SUM(C59:C61)</f>
        <v>4670</v>
      </c>
    </row>
    <row r="63" spans="2:3" ht="13.5" customHeight="1">
      <c r="B63" s="102" t="s">
        <v>149</v>
      </c>
      <c r="C63" s="2">
        <v>-510</v>
      </c>
    </row>
    <row r="64" ht="13.5" customHeight="1" thickBot="1">
      <c r="C64" s="48">
        <f>SUM(C62:C63)</f>
        <v>4160</v>
      </c>
    </row>
    <row r="65" ht="13.5" customHeight="1" thickTop="1"/>
    <row r="66" ht="12.75">
      <c r="A66" s="11"/>
    </row>
    <row r="67" ht="12.75">
      <c r="A67" s="11"/>
    </row>
    <row r="68" ht="12.75">
      <c r="A68" s="11"/>
    </row>
    <row r="69" ht="12.75">
      <c r="A69" s="11"/>
    </row>
    <row r="70" ht="12.75">
      <c r="A70" s="11"/>
    </row>
    <row r="71" spans="3:8" s="11" customFormat="1" ht="12.75">
      <c r="C71" s="2"/>
      <c r="D71" s="12"/>
      <c r="E71" s="2"/>
      <c r="F71" s="12"/>
      <c r="H71" s="12"/>
    </row>
    <row r="72" spans="3:8" s="11" customFormat="1" ht="12.75">
      <c r="C72" s="2"/>
      <c r="D72" s="12"/>
      <c r="E72" s="2"/>
      <c r="F72" s="12"/>
      <c r="H72" s="12"/>
    </row>
    <row r="73" spans="3:8" ht="12.75">
      <c r="C73" s="45"/>
      <c r="D73" s="6"/>
      <c r="E73" s="45"/>
      <c r="F73" s="6"/>
      <c r="H73" s="6"/>
    </row>
    <row r="74" spans="3:8" ht="12.75">
      <c r="C74" s="45"/>
      <c r="D74" s="6"/>
      <c r="E74" s="45"/>
      <c r="F74" s="6"/>
      <c r="H74" s="6"/>
    </row>
    <row r="75" spans="3:8" ht="12.75">
      <c r="C75" s="45"/>
      <c r="D75" s="6"/>
      <c r="E75" s="45"/>
      <c r="F75" s="6"/>
      <c r="H75" s="6"/>
    </row>
    <row r="76" spans="3:8" ht="12.75">
      <c r="C76" s="45"/>
      <c r="D76" s="6"/>
      <c r="E76" s="45"/>
      <c r="F76" s="6"/>
      <c r="H76" s="6"/>
    </row>
    <row r="77" spans="3:8" ht="12.75">
      <c r="C77" s="45"/>
      <c r="D77" s="6"/>
      <c r="E77" s="45"/>
      <c r="F77" s="6"/>
      <c r="H77" s="6"/>
    </row>
    <row r="78" spans="3:8" ht="12.75">
      <c r="C78" s="45"/>
      <c r="D78" s="6"/>
      <c r="E78" s="45"/>
      <c r="F78" s="6"/>
      <c r="H78" s="6"/>
    </row>
  </sheetData>
  <printOptions/>
  <pageMargins left="0.75" right="0.75" top="0.5" bottom="0.5" header="0.5" footer="0.5"/>
  <pageSetup horizontalDpi="1200" verticalDpi="1200" orientation="portrait" paperSize="9" scale="91" r:id="rId2"/>
  <rowBreaks count="1" manualBreakCount="1">
    <brk id="52" max="4" man="1"/>
  </rowBreaks>
  <drawing r:id="rId1"/>
</worksheet>
</file>

<file path=xl/worksheets/sheet5.xml><?xml version="1.0" encoding="utf-8"?>
<worksheet xmlns="http://schemas.openxmlformats.org/spreadsheetml/2006/main" xmlns:r="http://schemas.openxmlformats.org/officeDocument/2006/relationships">
  <dimension ref="A1:J270"/>
  <sheetViews>
    <sheetView tabSelected="1" zoomScaleSheetLayoutView="100" workbookViewId="0" topLeftCell="A256">
      <selection activeCell="F271" sqref="F271"/>
    </sheetView>
  </sheetViews>
  <sheetFormatPr defaultColWidth="9.140625" defaultRowHeight="12.75"/>
  <cols>
    <col min="1" max="1" width="4.8515625" style="66" customWidth="1"/>
    <col min="2" max="2" width="11.57421875" style="5" customWidth="1"/>
    <col min="3" max="3" width="13.00390625" style="5" customWidth="1"/>
    <col min="4" max="4" width="10.421875" style="5" customWidth="1"/>
    <col min="5" max="5" width="14.421875" style="5" customWidth="1"/>
    <col min="6" max="6" width="16.57421875" style="5" customWidth="1"/>
    <col min="7" max="7" width="9.28125" style="5" customWidth="1"/>
    <col min="8" max="8" width="11.8515625" style="5" customWidth="1"/>
    <col min="9" max="9" width="12.140625" style="5" customWidth="1"/>
    <col min="10" max="10" width="9.28125" style="5" bestFit="1" customWidth="1"/>
    <col min="11" max="16384" width="9.140625" style="5" customWidth="1"/>
  </cols>
  <sheetData>
    <row r="1" ht="12.75">
      <c r="A1" s="7" t="s">
        <v>43</v>
      </c>
    </row>
    <row r="2" ht="12.75">
      <c r="A2" s="8" t="s">
        <v>44</v>
      </c>
    </row>
    <row r="3" ht="12.75">
      <c r="A3" s="65"/>
    </row>
    <row r="4" ht="12.75">
      <c r="A4" s="66" t="s">
        <v>66</v>
      </c>
    </row>
    <row r="5" ht="6.75" customHeight="1"/>
    <row r="6" ht="12.75">
      <c r="A6" s="66" t="s">
        <v>207</v>
      </c>
    </row>
    <row r="8" spans="1:2" ht="12.75">
      <c r="A8" s="67" t="s">
        <v>67</v>
      </c>
      <c r="B8" s="9" t="s">
        <v>68</v>
      </c>
    </row>
    <row r="10" spans="2:9" ht="12.75" customHeight="1">
      <c r="B10" s="120" t="s">
        <v>211</v>
      </c>
      <c r="C10" s="120"/>
      <c r="D10" s="120"/>
      <c r="E10" s="120"/>
      <c r="F10" s="120"/>
      <c r="G10" s="120"/>
      <c r="H10" s="120"/>
      <c r="I10" s="120"/>
    </row>
    <row r="11" spans="2:9" ht="27" customHeight="1">
      <c r="B11" s="120"/>
      <c r="C11" s="120"/>
      <c r="D11" s="120"/>
      <c r="E11" s="120"/>
      <c r="F11" s="120"/>
      <c r="G11" s="120"/>
      <c r="H11" s="120"/>
      <c r="I11" s="120"/>
    </row>
    <row r="12" spans="2:9" ht="12.75">
      <c r="B12" s="68"/>
      <c r="C12" s="68"/>
      <c r="D12" s="68"/>
      <c r="E12" s="68"/>
      <c r="F12" s="68"/>
      <c r="G12" s="68"/>
      <c r="H12" s="68"/>
      <c r="I12" s="68"/>
    </row>
    <row r="13" spans="2:9" ht="12.75" customHeight="1">
      <c r="B13" s="120" t="s">
        <v>193</v>
      </c>
      <c r="C13" s="120"/>
      <c r="D13" s="120"/>
      <c r="E13" s="120"/>
      <c r="F13" s="120"/>
      <c r="G13" s="120"/>
      <c r="H13" s="120"/>
      <c r="I13" s="120"/>
    </row>
    <row r="14" spans="2:9" ht="12.75">
      <c r="B14" s="120"/>
      <c r="C14" s="120"/>
      <c r="D14" s="120"/>
      <c r="E14" s="120"/>
      <c r="F14" s="120"/>
      <c r="G14" s="120"/>
      <c r="H14" s="120"/>
      <c r="I14" s="120"/>
    </row>
    <row r="15" spans="2:9" ht="12.75">
      <c r="B15" s="120"/>
      <c r="C15" s="120"/>
      <c r="D15" s="120"/>
      <c r="E15" s="120"/>
      <c r="F15" s="120"/>
      <c r="G15" s="120"/>
      <c r="H15" s="120"/>
      <c r="I15" s="120"/>
    </row>
    <row r="16" spans="2:9" ht="12.75">
      <c r="B16" s="120"/>
      <c r="C16" s="120"/>
      <c r="D16" s="120"/>
      <c r="E16" s="120"/>
      <c r="F16" s="120"/>
      <c r="G16" s="120"/>
      <c r="H16" s="120"/>
      <c r="I16" s="120"/>
    </row>
    <row r="17" spans="2:9" ht="12.75">
      <c r="B17" s="69"/>
      <c r="C17" s="69"/>
      <c r="D17" s="69"/>
      <c r="E17" s="69"/>
      <c r="F17" s="69"/>
      <c r="G17" s="69"/>
      <c r="H17" s="69"/>
      <c r="I17" s="69"/>
    </row>
    <row r="18" spans="2:9" ht="12.75" customHeight="1">
      <c r="B18" s="119" t="s">
        <v>180</v>
      </c>
      <c r="C18" s="119"/>
      <c r="D18" s="119"/>
      <c r="E18" s="119"/>
      <c r="F18" s="119"/>
      <c r="G18" s="119"/>
      <c r="H18" s="119"/>
      <c r="I18" s="119"/>
    </row>
    <row r="19" spans="2:9" ht="12.75">
      <c r="B19" s="119"/>
      <c r="C19" s="119"/>
      <c r="D19" s="119"/>
      <c r="E19" s="119"/>
      <c r="F19" s="119"/>
      <c r="G19" s="119"/>
      <c r="H19" s="119"/>
      <c r="I19" s="119"/>
    </row>
    <row r="20" spans="2:9" ht="12.75">
      <c r="B20" s="70"/>
      <c r="C20" s="70"/>
      <c r="D20" s="70"/>
      <c r="E20" s="70"/>
      <c r="F20" s="70"/>
      <c r="G20" s="70"/>
      <c r="H20" s="70"/>
      <c r="I20" s="70"/>
    </row>
    <row r="22" spans="1:2" ht="12.75">
      <c r="A22" s="67" t="s">
        <v>69</v>
      </c>
      <c r="B22" s="9" t="s">
        <v>70</v>
      </c>
    </row>
    <row r="24" spans="2:9" ht="12.75" customHeight="1">
      <c r="B24" s="119" t="s">
        <v>181</v>
      </c>
      <c r="C24" s="119"/>
      <c r="D24" s="119"/>
      <c r="E24" s="119"/>
      <c r="F24" s="119"/>
      <c r="G24" s="119"/>
      <c r="H24" s="119"/>
      <c r="I24" s="119"/>
    </row>
    <row r="25" spans="2:9" ht="12.75">
      <c r="B25" s="119"/>
      <c r="C25" s="119"/>
      <c r="D25" s="119"/>
      <c r="E25" s="119"/>
      <c r="F25" s="119"/>
      <c r="G25" s="119"/>
      <c r="H25" s="119"/>
      <c r="I25" s="119"/>
    </row>
    <row r="27" spans="1:2" ht="12.75">
      <c r="A27" s="67" t="s">
        <v>71</v>
      </c>
      <c r="B27" s="9" t="s">
        <v>72</v>
      </c>
    </row>
    <row r="28" spans="1:2" ht="12.75">
      <c r="A28" s="67"/>
      <c r="B28" s="9"/>
    </row>
    <row r="29" spans="1:3" ht="12.75">
      <c r="A29" s="67"/>
      <c r="B29" s="45" t="s">
        <v>73</v>
      </c>
      <c r="C29" s="45"/>
    </row>
    <row r="30" spans="1:3" ht="12.75">
      <c r="A30" s="67"/>
      <c r="B30" s="45"/>
      <c r="C30" s="45"/>
    </row>
    <row r="31" spans="1:3" ht="12.75">
      <c r="A31" s="67"/>
      <c r="B31" s="45"/>
      <c r="C31" s="45"/>
    </row>
    <row r="32" spans="1:2" ht="12.75">
      <c r="A32" s="67" t="s">
        <v>74</v>
      </c>
      <c r="B32" s="9" t="s">
        <v>75</v>
      </c>
    </row>
    <row r="34" spans="2:9" ht="12.75">
      <c r="B34" s="119" t="s">
        <v>76</v>
      </c>
      <c r="C34" s="119"/>
      <c r="D34" s="119"/>
      <c r="E34" s="119"/>
      <c r="F34" s="119"/>
      <c r="G34" s="119"/>
      <c r="H34" s="119"/>
      <c r="I34" s="119"/>
    </row>
    <row r="35" spans="2:9" ht="12.75">
      <c r="B35" s="119"/>
      <c r="C35" s="119"/>
      <c r="D35" s="119"/>
      <c r="E35" s="119"/>
      <c r="F35" s="119"/>
      <c r="G35" s="119"/>
      <c r="H35" s="119"/>
      <c r="I35" s="119"/>
    </row>
    <row r="36" spans="2:9" ht="12.75">
      <c r="B36" s="69"/>
      <c r="C36" s="69"/>
      <c r="D36" s="69"/>
      <c r="E36" s="69"/>
      <c r="F36" s="69"/>
      <c r="G36" s="69"/>
      <c r="H36" s="69"/>
      <c r="I36" s="69"/>
    </row>
    <row r="38" spans="1:8" ht="12.75">
      <c r="A38" s="84" t="s">
        <v>77</v>
      </c>
      <c r="B38" s="61" t="s">
        <v>78</v>
      </c>
      <c r="C38" s="45"/>
      <c r="D38" s="45"/>
      <c r="E38" s="45"/>
      <c r="F38" s="45"/>
      <c r="G38" s="45"/>
      <c r="H38" s="45"/>
    </row>
    <row r="39" spans="1:8" ht="12.75">
      <c r="A39" s="74"/>
      <c r="B39" s="45"/>
      <c r="C39" s="45"/>
      <c r="D39" s="45"/>
      <c r="E39" s="45"/>
      <c r="F39" s="45"/>
      <c r="G39" s="45"/>
      <c r="H39" s="45"/>
    </row>
    <row r="40" spans="1:8" ht="12.75">
      <c r="A40" s="74"/>
      <c r="B40" s="45" t="s">
        <v>79</v>
      </c>
      <c r="C40" s="45"/>
      <c r="D40" s="45"/>
      <c r="E40" s="45"/>
      <c r="F40" s="45"/>
      <c r="G40" s="45"/>
      <c r="H40" s="45"/>
    </row>
    <row r="43" spans="1:2" ht="12.75">
      <c r="A43" s="67" t="s">
        <v>80</v>
      </c>
      <c r="B43" s="61" t="s">
        <v>81</v>
      </c>
    </row>
    <row r="45" spans="2:10" ht="15.75" customHeight="1">
      <c r="B45" s="120" t="s">
        <v>218</v>
      </c>
      <c r="C45" s="120"/>
      <c r="D45" s="120"/>
      <c r="E45" s="120"/>
      <c r="F45" s="120"/>
      <c r="G45" s="120"/>
      <c r="H45" s="120"/>
      <c r="I45" s="120"/>
      <c r="J45" s="107"/>
    </row>
    <row r="46" spans="2:9" ht="12.75">
      <c r="B46" s="120"/>
      <c r="C46" s="120"/>
      <c r="D46" s="120"/>
      <c r="E46" s="120"/>
      <c r="F46" s="120"/>
      <c r="G46" s="120"/>
      <c r="H46" s="120"/>
      <c r="I46" s="120"/>
    </row>
    <row r="47" spans="2:9" ht="12.75">
      <c r="B47" s="120"/>
      <c r="C47" s="120"/>
      <c r="D47" s="120"/>
      <c r="E47" s="120"/>
      <c r="F47" s="120"/>
      <c r="G47" s="120"/>
      <c r="H47" s="120"/>
      <c r="I47" s="120"/>
    </row>
    <row r="48" spans="2:9" ht="12.75">
      <c r="B48" s="120"/>
      <c r="C48" s="120"/>
      <c r="D48" s="120"/>
      <c r="E48" s="120"/>
      <c r="F48" s="120"/>
      <c r="G48" s="120"/>
      <c r="H48" s="120"/>
      <c r="I48" s="120"/>
    </row>
    <row r="49" spans="2:9" ht="12.75">
      <c r="B49" s="104"/>
      <c r="C49" s="104"/>
      <c r="D49" s="104"/>
      <c r="E49" s="104"/>
      <c r="F49" s="104"/>
      <c r="G49" s="104"/>
      <c r="H49" s="104"/>
      <c r="I49" s="104"/>
    </row>
    <row r="50" spans="2:9" ht="12.75">
      <c r="B50" s="104"/>
      <c r="C50" s="104"/>
      <c r="D50" s="104"/>
      <c r="E50" s="104"/>
      <c r="F50" s="104"/>
      <c r="G50" s="104"/>
      <c r="H50" s="104"/>
      <c r="I50" s="104"/>
    </row>
    <row r="51" spans="1:7" ht="12.75">
      <c r="A51" s="84" t="s">
        <v>82</v>
      </c>
      <c r="B51" s="61" t="s">
        <v>83</v>
      </c>
      <c r="C51" s="45"/>
      <c r="D51" s="45"/>
      <c r="E51" s="45"/>
      <c r="F51" s="45"/>
      <c r="G51" s="45"/>
    </row>
    <row r="52" spans="1:7" ht="12.75">
      <c r="A52" s="74"/>
      <c r="B52" s="45"/>
      <c r="C52" s="45"/>
      <c r="D52" s="45"/>
      <c r="E52" s="45"/>
      <c r="F52" s="45"/>
      <c r="G52" s="45"/>
    </row>
    <row r="53" spans="1:7" ht="12.75">
      <c r="A53" s="74"/>
      <c r="B53" s="45" t="s">
        <v>217</v>
      </c>
      <c r="C53" s="45"/>
      <c r="D53" s="45"/>
      <c r="E53" s="45"/>
      <c r="F53" s="45"/>
      <c r="G53" s="45"/>
    </row>
    <row r="56" spans="1:9" ht="12.75">
      <c r="A56" s="84" t="s">
        <v>84</v>
      </c>
      <c r="B56" s="61" t="s">
        <v>85</v>
      </c>
      <c r="C56" s="45"/>
      <c r="D56" s="45"/>
      <c r="E56" s="45"/>
      <c r="F56" s="45"/>
      <c r="G56" s="45"/>
      <c r="H56" s="45"/>
      <c r="I56" s="45"/>
    </row>
    <row r="57" spans="1:9" ht="12.75">
      <c r="A57" s="67"/>
      <c r="B57" s="61"/>
      <c r="C57" s="45"/>
      <c r="D57" s="45"/>
      <c r="E57" s="45"/>
      <c r="F57" s="45"/>
      <c r="G57" s="45"/>
      <c r="H57" s="45"/>
      <c r="I57" s="45"/>
    </row>
    <row r="58" spans="2:9" ht="12.75">
      <c r="B58" s="119" t="s">
        <v>219</v>
      </c>
      <c r="C58" s="119"/>
      <c r="D58" s="119"/>
      <c r="E58" s="119"/>
      <c r="F58" s="119"/>
      <c r="G58" s="119"/>
      <c r="H58" s="119"/>
      <c r="I58" s="119"/>
    </row>
    <row r="59" spans="2:9" ht="12.75">
      <c r="B59" s="119"/>
      <c r="C59" s="119"/>
      <c r="D59" s="119"/>
      <c r="E59" s="119"/>
      <c r="F59" s="119"/>
      <c r="G59" s="119"/>
      <c r="H59" s="119"/>
      <c r="I59" s="119"/>
    </row>
    <row r="60" spans="2:9" ht="12.75">
      <c r="B60" s="69"/>
      <c r="C60" s="69"/>
      <c r="D60" s="69"/>
      <c r="E60" s="69"/>
      <c r="F60" s="69"/>
      <c r="G60" s="69"/>
      <c r="H60" s="69"/>
      <c r="I60" s="69"/>
    </row>
    <row r="61" spans="1:6" ht="12.75">
      <c r="A61" s="67" t="s">
        <v>86</v>
      </c>
      <c r="B61" s="9" t="s">
        <v>87</v>
      </c>
      <c r="F61" s="38"/>
    </row>
    <row r="63" spans="2:9" ht="12.75">
      <c r="B63" s="119" t="s">
        <v>194</v>
      </c>
      <c r="C63" s="119"/>
      <c r="D63" s="119"/>
      <c r="E63" s="119"/>
      <c r="F63" s="119"/>
      <c r="G63" s="119"/>
      <c r="H63" s="119"/>
      <c r="I63" s="119"/>
    </row>
    <row r="64" spans="2:9" ht="13.5" customHeight="1">
      <c r="B64" s="119"/>
      <c r="C64" s="119"/>
      <c r="D64" s="119"/>
      <c r="E64" s="119"/>
      <c r="F64" s="119"/>
      <c r="G64" s="119"/>
      <c r="H64" s="119"/>
      <c r="I64" s="119"/>
    </row>
    <row r="65" spans="2:9" ht="13.5" customHeight="1">
      <c r="B65" s="69"/>
      <c r="C65" s="69"/>
      <c r="D65" s="69"/>
      <c r="E65" s="69"/>
      <c r="F65" s="69"/>
      <c r="G65" s="69"/>
      <c r="H65" s="69"/>
      <c r="I65" s="69"/>
    </row>
    <row r="66" spans="2:9" ht="13.5" customHeight="1">
      <c r="B66" s="69"/>
      <c r="C66" s="69"/>
      <c r="D66" s="69"/>
      <c r="E66" s="69"/>
      <c r="F66" s="69"/>
      <c r="G66" s="69"/>
      <c r="H66" s="69"/>
      <c r="I66" s="69"/>
    </row>
    <row r="67" spans="1:3" ht="12.75">
      <c r="A67" s="84" t="s">
        <v>88</v>
      </c>
      <c r="B67" s="61" t="s">
        <v>89</v>
      </c>
      <c r="C67" s="45"/>
    </row>
    <row r="69" spans="2:9" ht="12.75" customHeight="1">
      <c r="B69" s="121" t="s">
        <v>182</v>
      </c>
      <c r="C69" s="121"/>
      <c r="D69" s="121"/>
      <c r="E69" s="121"/>
      <c r="F69" s="121"/>
      <c r="G69" s="121"/>
      <c r="H69" s="121"/>
      <c r="I69" s="121"/>
    </row>
    <row r="70" spans="2:9" ht="12.75">
      <c r="B70" s="77"/>
      <c r="C70" s="77"/>
      <c r="D70" s="77"/>
      <c r="E70" s="77"/>
      <c r="F70" s="77"/>
      <c r="G70" s="77"/>
      <c r="H70" s="77"/>
      <c r="I70" s="77"/>
    </row>
    <row r="71" spans="2:9" ht="15" customHeight="1">
      <c r="B71" s="77"/>
      <c r="C71" s="77"/>
      <c r="D71" s="77"/>
      <c r="E71" s="77"/>
      <c r="G71" s="109" t="s">
        <v>6</v>
      </c>
      <c r="H71" s="77"/>
      <c r="I71" s="77"/>
    </row>
    <row r="72" spans="2:9" ht="14.25" customHeight="1">
      <c r="B72" s="121" t="s">
        <v>183</v>
      </c>
      <c r="C72" s="121"/>
      <c r="D72" s="121"/>
      <c r="E72" s="121"/>
      <c r="H72" s="77"/>
      <c r="I72" s="77"/>
    </row>
    <row r="73" spans="2:9" ht="12.75">
      <c r="B73" s="121"/>
      <c r="C73" s="121"/>
      <c r="D73" s="121"/>
      <c r="E73" s="121"/>
      <c r="G73" s="110">
        <v>7800</v>
      </c>
      <c r="H73" s="77"/>
      <c r="I73" s="77"/>
    </row>
    <row r="74" spans="2:9" ht="12.75">
      <c r="B74" s="77"/>
      <c r="C74" s="77"/>
      <c r="D74" s="77"/>
      <c r="E74" s="77"/>
      <c r="G74" s="77"/>
      <c r="H74" s="77"/>
      <c r="I74" s="77"/>
    </row>
    <row r="75" spans="2:9" ht="12.75">
      <c r="B75" s="77"/>
      <c r="C75" s="77"/>
      <c r="D75" s="77"/>
      <c r="E75" s="77"/>
      <c r="F75" s="77"/>
      <c r="G75" s="77"/>
      <c r="H75" s="77"/>
      <c r="I75" s="77"/>
    </row>
    <row r="76" spans="1:2" ht="12.75">
      <c r="A76" s="67" t="s">
        <v>90</v>
      </c>
      <c r="B76" s="9" t="s">
        <v>184</v>
      </c>
    </row>
    <row r="78" spans="2:9" ht="12.75">
      <c r="B78" s="119" t="s">
        <v>185</v>
      </c>
      <c r="C78" s="119"/>
      <c r="D78" s="119"/>
      <c r="E78" s="119"/>
      <c r="F78" s="119"/>
      <c r="G78" s="119"/>
      <c r="H78" s="119"/>
      <c r="I78" s="119"/>
    </row>
    <row r="79" spans="2:9" ht="14.25" customHeight="1">
      <c r="B79" s="119"/>
      <c r="C79" s="119"/>
      <c r="D79" s="119"/>
      <c r="E79" s="119"/>
      <c r="F79" s="119"/>
      <c r="G79" s="119"/>
      <c r="H79" s="119"/>
      <c r="I79" s="119"/>
    </row>
    <row r="80" spans="2:9" ht="12.75">
      <c r="B80" s="69"/>
      <c r="C80" s="69"/>
      <c r="D80" s="69"/>
      <c r="E80" s="69"/>
      <c r="F80" s="69"/>
      <c r="G80" s="69"/>
      <c r="H80" s="69"/>
      <c r="I80" s="69"/>
    </row>
    <row r="82" spans="1:2" ht="12.75">
      <c r="A82" s="67" t="s">
        <v>91</v>
      </c>
      <c r="B82" s="9" t="s">
        <v>186</v>
      </c>
    </row>
    <row r="83" spans="1:2" ht="12.75">
      <c r="A83" s="67"/>
      <c r="B83" s="9"/>
    </row>
    <row r="84" spans="1:2" ht="12.75">
      <c r="A84" s="67"/>
      <c r="B84" s="9"/>
    </row>
    <row r="85" spans="1:2" ht="12.75">
      <c r="A85" s="67"/>
      <c r="B85" s="9"/>
    </row>
    <row r="87" ht="12.75">
      <c r="G87" s="109" t="s">
        <v>6</v>
      </c>
    </row>
    <row r="88" ht="7.5" customHeight="1">
      <c r="G88" s="109"/>
    </row>
    <row r="89" ht="12.75">
      <c r="B89" s="5" t="s">
        <v>187</v>
      </c>
    </row>
    <row r="90" spans="2:7" ht="12.75">
      <c r="B90" s="5" t="s">
        <v>188</v>
      </c>
      <c r="G90" s="110">
        <v>10500</v>
      </c>
    </row>
    <row r="91" spans="2:6" ht="12.75">
      <c r="B91" s="108"/>
      <c r="F91" s="110"/>
    </row>
    <row r="93" spans="1:7" ht="12.75">
      <c r="A93" s="84" t="s">
        <v>92</v>
      </c>
      <c r="B93" s="61" t="s">
        <v>93</v>
      </c>
      <c r="C93" s="45"/>
      <c r="D93" s="45"/>
      <c r="E93" s="45"/>
      <c r="F93" s="45"/>
      <c r="G93" s="45"/>
    </row>
    <row r="94" spans="1:8" ht="12.75">
      <c r="A94" s="74"/>
      <c r="B94" s="45"/>
      <c r="C94" s="45"/>
      <c r="D94" s="45"/>
      <c r="E94" s="45"/>
      <c r="F94" s="45"/>
      <c r="G94" s="46" t="s">
        <v>94</v>
      </c>
      <c r="H94" s="6"/>
    </row>
    <row r="95" spans="1:8" ht="12.75">
      <c r="A95" s="74"/>
      <c r="B95" s="45"/>
      <c r="C95" s="45"/>
      <c r="D95" s="45"/>
      <c r="E95" s="45"/>
      <c r="F95" s="45"/>
      <c r="G95" s="111" t="s">
        <v>154</v>
      </c>
      <c r="H95" s="10"/>
    </row>
    <row r="96" spans="1:8" ht="12.75">
      <c r="A96" s="74"/>
      <c r="B96" s="45"/>
      <c r="C96" s="45"/>
      <c r="D96" s="45"/>
      <c r="E96" s="45"/>
      <c r="F96" s="45"/>
      <c r="G96" s="46" t="s">
        <v>6</v>
      </c>
      <c r="H96" s="46"/>
    </row>
    <row r="97" spans="1:8" ht="12.75">
      <c r="A97" s="74"/>
      <c r="B97" s="45" t="s">
        <v>95</v>
      </c>
      <c r="C97" s="45"/>
      <c r="D97" s="45"/>
      <c r="E97" s="45"/>
      <c r="F97" s="45"/>
      <c r="G97" s="46"/>
      <c r="H97" s="46"/>
    </row>
    <row r="98" spans="1:8" ht="6.75" customHeight="1">
      <c r="A98" s="74"/>
      <c r="B98" s="45"/>
      <c r="C98" s="45"/>
      <c r="D98" s="45"/>
      <c r="E98" s="45"/>
      <c r="F98" s="45"/>
      <c r="G98" s="46"/>
      <c r="H98" s="46"/>
    </row>
    <row r="99" spans="1:8" ht="13.5" thickBot="1">
      <c r="A99" s="74"/>
      <c r="B99" s="45" t="s">
        <v>96</v>
      </c>
      <c r="C99" s="45"/>
      <c r="D99" s="45"/>
      <c r="E99" s="45"/>
      <c r="F99" s="45"/>
      <c r="G99" s="19">
        <v>821</v>
      </c>
      <c r="H99" s="46"/>
    </row>
    <row r="100" spans="7:8" ht="15" customHeight="1" thickTop="1">
      <c r="G100" s="1"/>
      <c r="H100" s="46"/>
    </row>
    <row r="101" spans="7:8" ht="15" customHeight="1">
      <c r="G101" s="1"/>
      <c r="H101" s="46"/>
    </row>
    <row r="102" spans="1:9" s="71" customFormat="1" ht="12.75" customHeight="1">
      <c r="A102" s="123" t="s">
        <v>97</v>
      </c>
      <c r="B102" s="123"/>
      <c r="C102" s="123"/>
      <c r="D102" s="123"/>
      <c r="E102" s="123"/>
      <c r="F102" s="123"/>
      <c r="G102" s="123"/>
      <c r="H102" s="123"/>
      <c r="I102" s="123"/>
    </row>
    <row r="103" spans="1:9" s="71" customFormat="1" ht="12.75">
      <c r="A103" s="123"/>
      <c r="B103" s="123"/>
      <c r="C103" s="123"/>
      <c r="D103" s="123"/>
      <c r="E103" s="123"/>
      <c r="F103" s="123"/>
      <c r="G103" s="123"/>
      <c r="H103" s="123"/>
      <c r="I103" s="123"/>
    </row>
    <row r="104" spans="1:5" s="71" customFormat="1" ht="12.75">
      <c r="A104" s="72"/>
      <c r="B104" s="73"/>
      <c r="C104" s="73"/>
      <c r="D104" s="73"/>
      <c r="E104" s="73"/>
    </row>
    <row r="105" spans="1:5" ht="12.75">
      <c r="A105" s="67" t="s">
        <v>98</v>
      </c>
      <c r="B105" s="61" t="s">
        <v>99</v>
      </c>
      <c r="C105" s="45"/>
      <c r="D105" s="45"/>
      <c r="E105" s="45"/>
    </row>
    <row r="106" spans="2:5" ht="12.75">
      <c r="B106" s="45"/>
      <c r="C106" s="45"/>
      <c r="D106" s="45"/>
      <c r="E106" s="45"/>
    </row>
    <row r="107" spans="1:9" ht="12.75">
      <c r="A107" s="74"/>
      <c r="B107" s="45"/>
      <c r="C107" s="45"/>
      <c r="D107" s="45"/>
      <c r="E107" s="45"/>
      <c r="F107" s="45"/>
      <c r="G107" s="45"/>
      <c r="H107" s="45"/>
      <c r="I107" s="45"/>
    </row>
    <row r="108" spans="1:9" ht="12.75">
      <c r="A108" s="74"/>
      <c r="B108" s="45"/>
      <c r="C108" s="45"/>
      <c r="D108" s="45"/>
      <c r="E108" s="45"/>
      <c r="F108" s="45"/>
      <c r="G108" s="45"/>
      <c r="H108" s="45"/>
      <c r="I108" s="45"/>
    </row>
    <row r="109" spans="1:9" ht="12.75">
      <c r="A109" s="74"/>
      <c r="B109" s="45"/>
      <c r="C109" s="45"/>
      <c r="D109" s="45"/>
      <c r="E109" s="45"/>
      <c r="F109" s="45"/>
      <c r="G109" s="45"/>
      <c r="H109" s="45"/>
      <c r="I109" s="45"/>
    </row>
    <row r="110" spans="1:9" ht="12.75">
      <c r="A110" s="74"/>
      <c r="B110" s="45"/>
      <c r="C110" s="45"/>
      <c r="D110" s="45"/>
      <c r="E110" s="45"/>
      <c r="F110" s="45"/>
      <c r="G110" s="45"/>
      <c r="H110" s="45"/>
      <c r="I110" s="45"/>
    </row>
    <row r="111" spans="1:9" ht="12.75">
      <c r="A111" s="74"/>
      <c r="B111" s="45"/>
      <c r="C111" s="45"/>
      <c r="D111" s="45"/>
      <c r="E111" s="45"/>
      <c r="F111" s="45"/>
      <c r="G111" s="45"/>
      <c r="H111" s="45"/>
      <c r="I111" s="45"/>
    </row>
    <row r="112" spans="1:9" ht="12.75">
      <c r="A112" s="74"/>
      <c r="B112" s="45"/>
      <c r="C112" s="45"/>
      <c r="D112" s="45"/>
      <c r="E112" s="45"/>
      <c r="F112" s="45"/>
      <c r="G112" s="45"/>
      <c r="H112" s="45"/>
      <c r="I112" s="45"/>
    </row>
    <row r="113" spans="1:9" ht="12.75">
      <c r="A113" s="74"/>
      <c r="B113" s="45"/>
      <c r="C113" s="45"/>
      <c r="D113" s="45"/>
      <c r="E113" s="45"/>
      <c r="F113" s="45"/>
      <c r="G113" s="45"/>
      <c r="H113" s="45"/>
      <c r="I113" s="45"/>
    </row>
    <row r="114" spans="1:9" ht="12.75">
      <c r="A114" s="74"/>
      <c r="B114" s="45"/>
      <c r="C114" s="45"/>
      <c r="D114" s="45"/>
      <c r="E114" s="45"/>
      <c r="F114" s="45"/>
      <c r="G114" s="45"/>
      <c r="H114" s="45"/>
      <c r="I114" s="45"/>
    </row>
    <row r="115" spans="1:9" ht="12.75">
      <c r="A115" s="84" t="s">
        <v>100</v>
      </c>
      <c r="B115" s="61" t="s">
        <v>101</v>
      </c>
      <c r="C115" s="45"/>
      <c r="D115" s="45"/>
      <c r="E115" s="45"/>
      <c r="F115" s="45"/>
      <c r="G115" s="45"/>
      <c r="H115" s="45"/>
      <c r="I115" s="45"/>
    </row>
    <row r="116" spans="1:9" ht="12.75">
      <c r="A116" s="74"/>
      <c r="B116" s="45"/>
      <c r="C116" s="45"/>
      <c r="D116" s="45"/>
      <c r="E116" s="45"/>
      <c r="F116" s="45"/>
      <c r="G116" s="45"/>
      <c r="H116" s="45"/>
      <c r="I116" s="45"/>
    </row>
    <row r="117" spans="1:9" ht="12.75">
      <c r="A117" s="74"/>
      <c r="B117" s="45"/>
      <c r="C117" s="45"/>
      <c r="D117" s="45"/>
      <c r="E117" s="45"/>
      <c r="F117" s="45"/>
      <c r="G117" s="45"/>
      <c r="H117" s="45"/>
      <c r="I117" s="45"/>
    </row>
    <row r="118" spans="1:9" ht="12.75">
      <c r="A118" s="74"/>
      <c r="B118" s="45"/>
      <c r="C118" s="45"/>
      <c r="D118" s="45"/>
      <c r="E118" s="45"/>
      <c r="F118" s="45"/>
      <c r="G118" s="45"/>
      <c r="H118" s="45"/>
      <c r="I118" s="45"/>
    </row>
    <row r="119" spans="1:9" ht="12.75">
      <c r="A119" s="74"/>
      <c r="B119" s="45"/>
      <c r="C119" s="45"/>
      <c r="D119" s="45"/>
      <c r="E119" s="45"/>
      <c r="F119" s="45"/>
      <c r="G119" s="45"/>
      <c r="H119" s="45"/>
      <c r="I119" s="45"/>
    </row>
    <row r="120" spans="1:9" ht="12.75">
      <c r="A120" s="74"/>
      <c r="B120" s="45"/>
      <c r="C120" s="45"/>
      <c r="D120" s="45"/>
      <c r="E120" s="45"/>
      <c r="F120" s="45"/>
      <c r="G120" s="45"/>
      <c r="H120" s="45"/>
      <c r="I120" s="45"/>
    </row>
    <row r="121" spans="1:9" ht="12.75">
      <c r="A121" s="74"/>
      <c r="B121" s="45"/>
      <c r="C121" s="45"/>
      <c r="D121" s="45"/>
      <c r="E121" s="45"/>
      <c r="F121" s="45"/>
      <c r="G121" s="45"/>
      <c r="H121" s="45"/>
      <c r="I121" s="45"/>
    </row>
    <row r="122" spans="1:9" ht="12.75">
      <c r="A122" s="74"/>
      <c r="B122" s="45"/>
      <c r="C122" s="45"/>
      <c r="D122" s="45"/>
      <c r="E122" s="45"/>
      <c r="F122" s="45"/>
      <c r="G122" s="45"/>
      <c r="H122" s="45"/>
      <c r="I122" s="45"/>
    </row>
    <row r="123" spans="1:3" ht="12.75">
      <c r="A123" s="67" t="s">
        <v>102</v>
      </c>
      <c r="B123" s="61" t="s">
        <v>103</v>
      </c>
      <c r="C123" s="45"/>
    </row>
    <row r="124" ht="8.25" customHeight="1"/>
    <row r="130" spans="1:2" ht="12.75">
      <c r="A130" s="67" t="s">
        <v>104</v>
      </c>
      <c r="B130" s="9" t="s">
        <v>105</v>
      </c>
    </row>
    <row r="131" ht="5.25" customHeight="1"/>
    <row r="132" spans="2:9" ht="15" customHeight="1">
      <c r="B132" s="45" t="s">
        <v>163</v>
      </c>
      <c r="C132" s="69"/>
      <c r="D132" s="69"/>
      <c r="E132" s="69"/>
      <c r="F132" s="69"/>
      <c r="G132" s="69"/>
      <c r="H132" s="69"/>
      <c r="I132" s="69"/>
    </row>
    <row r="133" spans="2:9" ht="15" customHeight="1">
      <c r="B133" s="69"/>
      <c r="C133" s="69"/>
      <c r="D133" s="69"/>
      <c r="E133" s="69"/>
      <c r="F133" s="69"/>
      <c r="G133" s="69"/>
      <c r="H133" s="69"/>
      <c r="I133" s="69"/>
    </row>
    <row r="134" spans="1:8" ht="12.75">
      <c r="A134" s="67" t="s">
        <v>106</v>
      </c>
      <c r="B134" s="61" t="s">
        <v>5</v>
      </c>
      <c r="C134" s="45"/>
      <c r="D134" s="45"/>
      <c r="E134" s="45"/>
      <c r="F134" s="45"/>
      <c r="G134" s="45"/>
      <c r="H134" s="45"/>
    </row>
    <row r="135" spans="1:8" ht="12.75">
      <c r="A135" s="74"/>
      <c r="B135" s="45"/>
      <c r="C135" s="45"/>
      <c r="D135" s="45"/>
      <c r="E135" s="46" t="s">
        <v>24</v>
      </c>
      <c r="F135" s="45"/>
      <c r="G135" s="46" t="s">
        <v>24</v>
      </c>
      <c r="H135" s="46"/>
    </row>
    <row r="136" spans="1:8" ht="12.75">
      <c r="A136" s="74"/>
      <c r="B136" s="45"/>
      <c r="C136" s="45"/>
      <c r="D136" s="45"/>
      <c r="E136" s="46" t="s">
        <v>16</v>
      </c>
      <c r="F136" s="45"/>
      <c r="G136" s="46" t="s">
        <v>27</v>
      </c>
      <c r="H136" s="46"/>
    </row>
    <row r="137" spans="1:8" ht="12.75">
      <c r="A137" s="74"/>
      <c r="B137" s="45"/>
      <c r="C137" s="45"/>
      <c r="D137" s="45"/>
      <c r="E137" s="46" t="s">
        <v>154</v>
      </c>
      <c r="F137" s="45"/>
      <c r="G137" s="46" t="s">
        <v>154</v>
      </c>
      <c r="H137" s="46"/>
    </row>
    <row r="138" spans="1:8" ht="12.75">
      <c r="A138" s="74"/>
      <c r="B138" s="45"/>
      <c r="C138" s="45"/>
      <c r="D138" s="45"/>
      <c r="E138" s="46" t="s">
        <v>6</v>
      </c>
      <c r="F138" s="45"/>
      <c r="G138" s="46" t="s">
        <v>6</v>
      </c>
      <c r="H138" s="46"/>
    </row>
    <row r="139" spans="1:9" ht="12.75">
      <c r="A139" s="74"/>
      <c r="B139" s="45" t="s">
        <v>107</v>
      </c>
      <c r="C139" s="45"/>
      <c r="D139" s="45"/>
      <c r="E139" s="45"/>
      <c r="F139" s="45"/>
      <c r="G139" s="45"/>
      <c r="H139" s="45"/>
      <c r="I139" s="45"/>
    </row>
    <row r="140" spans="1:9" ht="12.75">
      <c r="A140" s="74"/>
      <c r="B140" s="45" t="s">
        <v>108</v>
      </c>
      <c r="C140" s="45"/>
      <c r="D140" s="45"/>
      <c r="E140" s="2">
        <v>681</v>
      </c>
      <c r="F140" s="45"/>
      <c r="G140" s="75">
        <v>681</v>
      </c>
      <c r="H140" s="75"/>
      <c r="I140" s="45"/>
    </row>
    <row r="141" spans="1:9" ht="12.75" customHeight="1">
      <c r="A141" s="74"/>
      <c r="B141" s="45"/>
      <c r="C141" s="45"/>
      <c r="D141" s="45"/>
      <c r="E141" s="75"/>
      <c r="F141" s="75"/>
      <c r="G141" s="75"/>
      <c r="H141" s="75"/>
      <c r="I141" s="45"/>
    </row>
    <row r="142" spans="1:9" ht="12.75">
      <c r="A142" s="74"/>
      <c r="B142" s="45" t="s">
        <v>109</v>
      </c>
      <c r="C142" s="45"/>
      <c r="D142" s="45"/>
      <c r="E142" s="75"/>
      <c r="F142" s="75"/>
      <c r="G142" s="75"/>
      <c r="H142" s="75"/>
      <c r="I142" s="45"/>
    </row>
    <row r="143" spans="1:9" ht="12.75">
      <c r="A143" s="74"/>
      <c r="B143" s="45" t="s">
        <v>110</v>
      </c>
      <c r="C143" s="45"/>
      <c r="D143" s="45"/>
      <c r="E143" s="75"/>
      <c r="F143" s="75"/>
      <c r="G143" s="75"/>
      <c r="H143" s="75"/>
      <c r="I143" s="45"/>
    </row>
    <row r="144" spans="1:9" ht="12.75">
      <c r="A144" s="74"/>
      <c r="B144" s="45" t="s">
        <v>108</v>
      </c>
      <c r="C144" s="45"/>
      <c r="D144" s="45"/>
      <c r="E144" s="75">
        <v>100</v>
      </c>
      <c r="F144" s="75"/>
      <c r="G144" s="75">
        <v>100</v>
      </c>
      <c r="H144" s="75"/>
      <c r="I144" s="45"/>
    </row>
    <row r="145" spans="1:9" ht="6" customHeight="1">
      <c r="A145" s="74"/>
      <c r="B145" s="45"/>
      <c r="C145" s="45"/>
      <c r="D145" s="45"/>
      <c r="E145" s="76"/>
      <c r="F145" s="75"/>
      <c r="G145" s="76"/>
      <c r="H145" s="76"/>
      <c r="I145" s="45"/>
    </row>
    <row r="146" spans="1:9" ht="13.5" thickBot="1">
      <c r="A146" s="74"/>
      <c r="B146" s="45"/>
      <c r="C146" s="45"/>
      <c r="D146" s="45"/>
      <c r="E146" s="55">
        <f>SUM(E140:E145)</f>
        <v>781</v>
      </c>
      <c r="F146" s="75"/>
      <c r="G146" s="55">
        <f>SUM(G140:G145)</f>
        <v>781</v>
      </c>
      <c r="H146" s="1"/>
      <c r="I146" s="45"/>
    </row>
    <row r="147" spans="1:9" ht="13.5" thickTop="1">
      <c r="A147" s="74"/>
      <c r="B147" s="45"/>
      <c r="C147" s="45"/>
      <c r="D147" s="45"/>
      <c r="E147" s="45"/>
      <c r="F147" s="45"/>
      <c r="G147" s="45"/>
      <c r="H147" s="45"/>
      <c r="I147" s="45"/>
    </row>
    <row r="148" spans="1:10" ht="12.75" customHeight="1">
      <c r="A148" s="67"/>
      <c r="B148" s="124" t="s">
        <v>220</v>
      </c>
      <c r="C148" s="125"/>
      <c r="D148" s="125"/>
      <c r="E148" s="125"/>
      <c r="F148" s="125"/>
      <c r="G148" s="125"/>
      <c r="H148" s="125"/>
      <c r="I148" s="125"/>
      <c r="J148" s="77"/>
    </row>
    <row r="149" spans="1:10" ht="12.75">
      <c r="A149" s="67"/>
      <c r="B149" s="125"/>
      <c r="C149" s="125"/>
      <c r="D149" s="125"/>
      <c r="E149" s="125"/>
      <c r="F149" s="125"/>
      <c r="G149" s="125"/>
      <c r="H149" s="125"/>
      <c r="I149" s="125"/>
      <c r="J149" s="77"/>
    </row>
    <row r="150" spans="1:10" ht="12.75">
      <c r="A150" s="67"/>
      <c r="B150" s="125"/>
      <c r="C150" s="125"/>
      <c r="D150" s="125"/>
      <c r="E150" s="125"/>
      <c r="F150" s="125"/>
      <c r="G150" s="125"/>
      <c r="H150" s="125"/>
      <c r="I150" s="125"/>
      <c r="J150" s="77"/>
    </row>
    <row r="151" spans="1:8" ht="12.75">
      <c r="A151" s="74"/>
      <c r="B151" s="45"/>
      <c r="C151" s="45"/>
      <c r="D151" s="45"/>
      <c r="E151" s="76"/>
      <c r="F151" s="75"/>
      <c r="G151" s="76"/>
      <c r="H151" s="76"/>
    </row>
    <row r="152" spans="1:4" ht="11.25" customHeight="1">
      <c r="A152" s="67" t="s">
        <v>111</v>
      </c>
      <c r="B152" s="61" t="s">
        <v>112</v>
      </c>
      <c r="C152" s="45"/>
      <c r="D152" s="45"/>
    </row>
    <row r="153" ht="6.75" customHeight="1"/>
    <row r="157" spans="1:4" ht="12.75">
      <c r="A157" s="67" t="s">
        <v>113</v>
      </c>
      <c r="B157" s="61" t="s">
        <v>114</v>
      </c>
      <c r="C157" s="45"/>
      <c r="D157" s="45"/>
    </row>
    <row r="158" ht="6.75" customHeight="1"/>
    <row r="159" spans="2:9" ht="12.75">
      <c r="B159" s="119" t="s">
        <v>164</v>
      </c>
      <c r="C159" s="119"/>
      <c r="D159" s="119"/>
      <c r="E159" s="119"/>
      <c r="F159" s="119"/>
      <c r="G159" s="119"/>
      <c r="H159" s="119"/>
      <c r="I159" s="119"/>
    </row>
    <row r="160" spans="2:9" ht="12.75">
      <c r="B160" s="119"/>
      <c r="C160" s="119"/>
      <c r="D160" s="119"/>
      <c r="E160" s="119"/>
      <c r="F160" s="119"/>
      <c r="G160" s="119"/>
      <c r="H160" s="119"/>
      <c r="I160" s="119"/>
    </row>
    <row r="161" spans="2:7" ht="12.75">
      <c r="B161" s="45"/>
      <c r="C161" s="45"/>
      <c r="D161" s="45"/>
      <c r="E161" s="3"/>
      <c r="F161" s="2"/>
      <c r="G161" s="3"/>
    </row>
    <row r="162" spans="1:2" ht="12.75">
      <c r="A162" s="67"/>
      <c r="B162" s="9"/>
    </row>
    <row r="168" ht="8.25" customHeight="1"/>
    <row r="169" ht="14.25" customHeight="1"/>
    <row r="170" spans="1:9" ht="12.75">
      <c r="A170" s="67" t="s">
        <v>115</v>
      </c>
      <c r="B170" s="9" t="s">
        <v>166</v>
      </c>
      <c r="C170" s="77"/>
      <c r="D170" s="77"/>
      <c r="E170" s="77"/>
      <c r="F170" s="77"/>
      <c r="G170" s="77"/>
      <c r="H170" s="77"/>
      <c r="I170" s="77"/>
    </row>
    <row r="171" spans="2:9" ht="12.75">
      <c r="B171" s="77"/>
      <c r="C171" s="77"/>
      <c r="D171" s="77"/>
      <c r="E171" s="77"/>
      <c r="F171" s="77"/>
      <c r="G171" s="77"/>
      <c r="H171" s="77"/>
      <c r="I171" s="77"/>
    </row>
    <row r="172" ht="12.75">
      <c r="A172" s="5"/>
    </row>
    <row r="173" spans="1:2" ht="12.75">
      <c r="A173" s="67"/>
      <c r="B173" s="9"/>
    </row>
    <row r="174" spans="2:9" ht="12.75">
      <c r="B174" s="122" t="s">
        <v>189</v>
      </c>
      <c r="C174" s="122"/>
      <c r="D174" s="122"/>
      <c r="E174" s="122"/>
      <c r="F174" s="122"/>
      <c r="G174" s="122"/>
      <c r="H174" s="122"/>
      <c r="I174" s="122"/>
    </row>
    <row r="175" spans="2:9" ht="12.75">
      <c r="B175" s="122"/>
      <c r="C175" s="122"/>
      <c r="D175" s="122"/>
      <c r="E175" s="122"/>
      <c r="F175" s="122"/>
      <c r="G175" s="122"/>
      <c r="H175" s="122"/>
      <c r="I175" s="122"/>
    </row>
    <row r="176" spans="2:9" ht="12.75">
      <c r="B176" s="77"/>
      <c r="C176" s="77"/>
      <c r="D176" s="77"/>
      <c r="E176" s="77"/>
      <c r="F176" s="77"/>
      <c r="G176" s="77"/>
      <c r="H176" s="77"/>
      <c r="I176" s="77"/>
    </row>
    <row r="177" spans="2:9" ht="12" customHeight="1">
      <c r="B177" s="45"/>
      <c r="C177" s="45"/>
      <c r="D177" s="45"/>
      <c r="E177" s="64" t="s">
        <v>190</v>
      </c>
      <c r="F177" s="34" t="s">
        <v>204</v>
      </c>
      <c r="H177" s="52"/>
      <c r="I177" s="45"/>
    </row>
    <row r="178" spans="2:9" ht="12.75">
      <c r="B178" s="45"/>
      <c r="C178" s="45"/>
      <c r="D178" s="45"/>
      <c r="E178" s="64" t="s">
        <v>116</v>
      </c>
      <c r="F178" s="64" t="s">
        <v>132</v>
      </c>
      <c r="H178" s="52"/>
      <c r="I178" s="45"/>
    </row>
    <row r="179" spans="2:9" ht="12.75">
      <c r="B179" s="45"/>
      <c r="C179" s="45"/>
      <c r="D179" s="45"/>
      <c r="E179" s="64" t="s">
        <v>6</v>
      </c>
      <c r="F179" s="64" t="s">
        <v>6</v>
      </c>
      <c r="H179" s="52"/>
      <c r="I179" s="45"/>
    </row>
    <row r="180" spans="2:9" ht="12.75">
      <c r="B180" s="45"/>
      <c r="C180" s="45"/>
      <c r="D180" s="45"/>
      <c r="E180" s="45"/>
      <c r="F180" s="45"/>
      <c r="H180" s="52"/>
      <c r="I180" s="45"/>
    </row>
    <row r="181" spans="2:9" ht="12.75">
      <c r="B181" s="45" t="s">
        <v>117</v>
      </c>
      <c r="C181" s="45"/>
      <c r="D181" s="45"/>
      <c r="E181" s="75">
        <v>11000</v>
      </c>
      <c r="F181" s="2">
        <v>11000</v>
      </c>
      <c r="H181" s="21"/>
      <c r="I181" s="45"/>
    </row>
    <row r="182" spans="2:9" ht="12.75">
      <c r="B182" s="45" t="s">
        <v>118</v>
      </c>
      <c r="C182" s="45"/>
      <c r="D182" s="45"/>
      <c r="E182" s="75">
        <v>1000</v>
      </c>
      <c r="F182" s="2">
        <v>1000</v>
      </c>
      <c r="G182" s="45"/>
      <c r="H182" s="3"/>
      <c r="I182" s="45"/>
    </row>
    <row r="183" spans="2:9" ht="12.75">
      <c r="B183" s="45" t="s">
        <v>167</v>
      </c>
      <c r="C183" s="45"/>
      <c r="D183" s="45"/>
      <c r="E183" s="75">
        <v>500</v>
      </c>
      <c r="F183" s="2">
        <v>500</v>
      </c>
      <c r="H183" s="15"/>
      <c r="I183" s="45"/>
    </row>
    <row r="184" spans="2:9" ht="12.75">
      <c r="B184" s="45" t="s">
        <v>119</v>
      </c>
      <c r="C184" s="45"/>
      <c r="D184" s="45"/>
      <c r="E184" s="75">
        <v>600</v>
      </c>
      <c r="F184" s="2">
        <v>600</v>
      </c>
      <c r="H184" s="15"/>
      <c r="I184" s="45"/>
    </row>
    <row r="185" spans="2:9" ht="12.75">
      <c r="B185" s="45" t="s">
        <v>169</v>
      </c>
      <c r="C185" s="45"/>
      <c r="D185" s="45"/>
      <c r="E185" s="75">
        <v>1400</v>
      </c>
      <c r="F185" s="2">
        <v>1400</v>
      </c>
      <c r="H185" s="15"/>
      <c r="I185" s="45"/>
    </row>
    <row r="186" spans="2:9" ht="13.5" thickBot="1">
      <c r="B186" s="45"/>
      <c r="C186" s="45"/>
      <c r="D186" s="45"/>
      <c r="E186" s="85">
        <f>SUM(E181:E185)</f>
        <v>14500</v>
      </c>
      <c r="F186" s="85">
        <f>SUM(F181:F185)</f>
        <v>14500</v>
      </c>
      <c r="H186" s="112"/>
      <c r="I186" s="45"/>
    </row>
    <row r="187" spans="2:9" ht="13.5" thickTop="1">
      <c r="B187" s="45"/>
      <c r="C187" s="45"/>
      <c r="D187" s="45"/>
      <c r="E187" s="45"/>
      <c r="F187" s="45"/>
      <c r="G187" s="76"/>
      <c r="H187" s="76"/>
      <c r="I187" s="45"/>
    </row>
    <row r="189" spans="1:5" ht="12.75">
      <c r="A189" s="67" t="s">
        <v>120</v>
      </c>
      <c r="B189" s="78" t="s">
        <v>121</v>
      </c>
      <c r="C189" s="45"/>
      <c r="D189" s="45"/>
      <c r="E189" s="61"/>
    </row>
    <row r="190" spans="1:2" ht="7.5" customHeight="1">
      <c r="A190" s="67"/>
      <c r="B190" s="9"/>
    </row>
    <row r="191" spans="1:7" ht="12.75">
      <c r="A191" s="67"/>
      <c r="B191" s="73" t="s">
        <v>165</v>
      </c>
      <c r="C191" s="73"/>
      <c r="D191" s="73"/>
      <c r="E191" s="73"/>
      <c r="F191" s="73"/>
      <c r="G191" s="73"/>
    </row>
    <row r="192" spans="2:8" ht="12.75">
      <c r="B192" s="73"/>
      <c r="C192" s="73"/>
      <c r="D192" s="73"/>
      <c r="E192" s="3"/>
      <c r="F192" s="3"/>
      <c r="G192" s="79"/>
      <c r="H192" s="12"/>
    </row>
    <row r="193" spans="2:8" ht="12.75">
      <c r="B193" s="73"/>
      <c r="C193" s="73"/>
      <c r="D193" s="73"/>
      <c r="E193" s="3"/>
      <c r="F193" s="3"/>
      <c r="G193" s="79"/>
      <c r="H193" s="12"/>
    </row>
    <row r="194" spans="1:5" ht="12.75">
      <c r="A194" s="67" t="s">
        <v>122</v>
      </c>
      <c r="B194" s="78" t="s">
        <v>123</v>
      </c>
      <c r="C194" s="73"/>
      <c r="D194" s="73"/>
      <c r="E194" s="45"/>
    </row>
    <row r="201" spans="2:6" ht="12.75">
      <c r="B201" s="5" t="s">
        <v>137</v>
      </c>
      <c r="C201" s="6" t="s">
        <v>138</v>
      </c>
      <c r="E201" s="6" t="s">
        <v>141</v>
      </c>
      <c r="F201" s="6" t="s">
        <v>212</v>
      </c>
    </row>
    <row r="202" spans="3:5" ht="12.75">
      <c r="C202" s="6" t="s">
        <v>139</v>
      </c>
      <c r="E202" s="6" t="s">
        <v>142</v>
      </c>
    </row>
    <row r="203" spans="3:5" ht="12.75">
      <c r="C203" s="6" t="s">
        <v>140</v>
      </c>
      <c r="E203" s="6" t="s">
        <v>6</v>
      </c>
    </row>
    <row r="205" spans="2:6" ht="12.75">
      <c r="B205" s="5" t="s">
        <v>168</v>
      </c>
      <c r="C205" s="46">
        <v>12</v>
      </c>
      <c r="D205" s="45"/>
      <c r="E205" s="46">
        <v>60</v>
      </c>
      <c r="F205" s="46" t="s">
        <v>208</v>
      </c>
    </row>
    <row r="206" spans="2:6" ht="12.75">
      <c r="B206" s="45" t="s">
        <v>143</v>
      </c>
      <c r="C206" s="116">
        <v>2109</v>
      </c>
      <c r="D206" s="45"/>
      <c r="E206" s="116">
        <v>8006</v>
      </c>
      <c r="F206" s="46" t="s">
        <v>209</v>
      </c>
    </row>
    <row r="207" spans="2:6" ht="12.75">
      <c r="B207" s="45" t="s">
        <v>144</v>
      </c>
      <c r="C207" s="116">
        <v>1528</v>
      </c>
      <c r="D207" s="45"/>
      <c r="E207" s="46">
        <v>54</v>
      </c>
      <c r="F207" s="117" t="s">
        <v>210</v>
      </c>
    </row>
    <row r="218" spans="1:8" ht="12.75">
      <c r="A218" s="67" t="s">
        <v>124</v>
      </c>
      <c r="B218" s="9" t="s">
        <v>125</v>
      </c>
      <c r="G218" s="6"/>
      <c r="H218" s="6"/>
    </row>
    <row r="220" spans="2:9" ht="12.75">
      <c r="B220" s="119" t="s">
        <v>213</v>
      </c>
      <c r="C220" s="119"/>
      <c r="D220" s="119"/>
      <c r="E220" s="119"/>
      <c r="F220" s="119"/>
      <c r="G220" s="119"/>
      <c r="H220" s="119"/>
      <c r="I220" s="119"/>
    </row>
    <row r="221" spans="2:9" ht="12.75">
      <c r="B221" s="119"/>
      <c r="C221" s="119"/>
      <c r="D221" s="119"/>
      <c r="E221" s="119"/>
      <c r="F221" s="119"/>
      <c r="G221" s="119"/>
      <c r="H221" s="119"/>
      <c r="I221" s="119"/>
    </row>
    <row r="224" spans="1:2" ht="12.75">
      <c r="A224" s="67" t="s">
        <v>126</v>
      </c>
      <c r="B224" s="9" t="s">
        <v>127</v>
      </c>
    </row>
    <row r="225" ht="12" customHeight="1"/>
    <row r="227" ht="15.75">
      <c r="B227" s="106"/>
    </row>
    <row r="228" spans="1:9" ht="12.75">
      <c r="A228" s="84" t="s">
        <v>128</v>
      </c>
      <c r="B228" s="61" t="s">
        <v>129</v>
      </c>
      <c r="C228" s="45"/>
      <c r="D228" s="45"/>
      <c r="E228" s="43"/>
      <c r="F228" s="43"/>
      <c r="G228" s="43"/>
      <c r="H228" s="43"/>
      <c r="I228" s="43"/>
    </row>
    <row r="229" spans="1:9" ht="12.75">
      <c r="A229" s="86"/>
      <c r="B229" s="87"/>
      <c r="C229" s="43"/>
      <c r="D229" s="43"/>
      <c r="E229" s="43"/>
      <c r="F229" s="43"/>
      <c r="G229" s="43"/>
      <c r="H229" s="43"/>
      <c r="I229" s="43"/>
    </row>
    <row r="230" spans="1:10" ht="12.75">
      <c r="A230" s="86"/>
      <c r="B230" s="87"/>
      <c r="C230" s="43"/>
      <c r="D230" s="43"/>
      <c r="E230" s="43"/>
      <c r="F230" s="91" t="s">
        <v>24</v>
      </c>
      <c r="G230" s="89"/>
      <c r="H230" s="91" t="s">
        <v>24</v>
      </c>
      <c r="I230" s="89"/>
      <c r="J230" s="80"/>
    </row>
    <row r="231" spans="1:10" ht="12.75">
      <c r="A231" s="86"/>
      <c r="B231" s="87"/>
      <c r="C231" s="43"/>
      <c r="D231" s="43"/>
      <c r="E231" s="43"/>
      <c r="F231" s="91" t="s">
        <v>16</v>
      </c>
      <c r="G231" s="89"/>
      <c r="H231" s="91" t="s">
        <v>27</v>
      </c>
      <c r="I231" s="89"/>
      <c r="J231" s="80"/>
    </row>
    <row r="232" spans="1:9" ht="12.75">
      <c r="A232" s="92"/>
      <c r="B232" s="43"/>
      <c r="C232" s="43"/>
      <c r="D232" s="43"/>
      <c r="E232" s="43"/>
      <c r="F232" s="91" t="s">
        <v>154</v>
      </c>
      <c r="G232" s="43"/>
      <c r="H232" s="91" t="s">
        <v>154</v>
      </c>
      <c r="I232" s="43"/>
    </row>
    <row r="233" spans="1:9" ht="12.75">
      <c r="A233" s="92"/>
      <c r="B233" s="87" t="s">
        <v>205</v>
      </c>
      <c r="C233" s="43"/>
      <c r="D233" s="43"/>
      <c r="E233" s="43"/>
      <c r="F233" s="91"/>
      <c r="G233" s="43"/>
      <c r="H233" s="91"/>
      <c r="I233" s="43"/>
    </row>
    <row r="234" spans="1:9" ht="13.5" thickBot="1">
      <c r="A234" s="92"/>
      <c r="B234" s="43" t="s">
        <v>195</v>
      </c>
      <c r="C234" s="43"/>
      <c r="D234" s="43"/>
      <c r="E234" s="43"/>
      <c r="F234" s="93">
        <f>'IS'!B39</f>
        <v>3010</v>
      </c>
      <c r="G234" s="94"/>
      <c r="H234" s="93">
        <f>'IS'!F39</f>
        <v>3010</v>
      </c>
      <c r="I234" s="43"/>
    </row>
    <row r="235" spans="1:9" ht="13.5" thickTop="1">
      <c r="A235" s="92"/>
      <c r="B235" s="43"/>
      <c r="C235" s="43"/>
      <c r="D235" s="43"/>
      <c r="E235" s="43"/>
      <c r="F235" s="95"/>
      <c r="G235" s="94"/>
      <c r="H235" s="95"/>
      <c r="I235" s="43"/>
    </row>
    <row r="236" spans="1:9" ht="12.75">
      <c r="A236" s="92"/>
      <c r="B236" s="43" t="s">
        <v>130</v>
      </c>
      <c r="C236" s="43"/>
      <c r="D236" s="43"/>
      <c r="E236" s="43"/>
      <c r="F236" s="96"/>
      <c r="G236" s="94"/>
      <c r="H236" s="96"/>
      <c r="I236" s="43"/>
    </row>
    <row r="237" spans="1:9" ht="13.5" thickBot="1">
      <c r="A237" s="92"/>
      <c r="B237" s="43" t="s">
        <v>131</v>
      </c>
      <c r="C237" s="43"/>
      <c r="D237" s="43"/>
      <c r="E237" s="43"/>
      <c r="F237" s="93">
        <v>100002</v>
      </c>
      <c r="G237" s="94"/>
      <c r="H237" s="93">
        <v>100002</v>
      </c>
      <c r="I237" s="43"/>
    </row>
    <row r="238" spans="1:9" ht="13.5" thickTop="1">
      <c r="A238" s="92"/>
      <c r="B238" s="43"/>
      <c r="C238" s="43"/>
      <c r="D238" s="43"/>
      <c r="E238" s="43"/>
      <c r="F238" s="95"/>
      <c r="G238" s="94"/>
      <c r="H238" s="95"/>
      <c r="I238" s="43"/>
    </row>
    <row r="239" spans="1:9" ht="13.5" thickBot="1">
      <c r="A239" s="92"/>
      <c r="B239" s="43" t="s">
        <v>199</v>
      </c>
      <c r="C239" s="43"/>
      <c r="D239" s="43"/>
      <c r="E239" s="43"/>
      <c r="F239" s="97">
        <f>(F234/F237)*100</f>
        <v>3.0099398012039758</v>
      </c>
      <c r="G239" s="94"/>
      <c r="H239" s="97">
        <f>(H234/H237)*100</f>
        <v>3.0099398012039758</v>
      </c>
      <c r="I239" s="43"/>
    </row>
    <row r="240" spans="1:9" ht="13.5" thickTop="1">
      <c r="A240" s="92"/>
      <c r="B240" s="43"/>
      <c r="C240" s="43"/>
      <c r="D240" s="43"/>
      <c r="E240" s="91"/>
      <c r="F240" s="43"/>
      <c r="G240" s="91"/>
      <c r="H240" s="91"/>
      <c r="I240" s="43"/>
    </row>
    <row r="241" spans="1:9" ht="12.75">
      <c r="A241" s="92"/>
      <c r="B241" s="87"/>
      <c r="C241" s="43"/>
      <c r="D241" s="43"/>
      <c r="E241" s="43"/>
      <c r="F241" s="88"/>
      <c r="G241" s="89"/>
      <c r="H241" s="90"/>
      <c r="I241" s="43"/>
    </row>
    <row r="242" spans="1:9" ht="12.75">
      <c r="A242" s="92"/>
      <c r="B242" s="87"/>
      <c r="C242" s="43"/>
      <c r="D242" s="43"/>
      <c r="E242" s="43"/>
      <c r="F242" s="91" t="s">
        <v>24</v>
      </c>
      <c r="G242" s="89"/>
      <c r="H242" s="91" t="s">
        <v>24</v>
      </c>
      <c r="I242" s="43"/>
    </row>
    <row r="243" spans="1:9" ht="12.75">
      <c r="A243" s="92"/>
      <c r="B243" s="87"/>
      <c r="C243" s="43"/>
      <c r="D243" s="43"/>
      <c r="E243" s="43"/>
      <c r="F243" s="91" t="s">
        <v>16</v>
      </c>
      <c r="G243" s="89"/>
      <c r="H243" s="91" t="s">
        <v>27</v>
      </c>
      <c r="I243" s="43"/>
    </row>
    <row r="244" spans="1:9" ht="12.75">
      <c r="A244" s="92"/>
      <c r="B244" s="43"/>
      <c r="C244" s="43"/>
      <c r="D244" s="43"/>
      <c r="E244" s="43"/>
      <c r="F244" s="91" t="s">
        <v>154</v>
      </c>
      <c r="G244" s="43"/>
      <c r="H244" s="91" t="s">
        <v>154</v>
      </c>
      <c r="I244" s="43"/>
    </row>
    <row r="245" spans="1:9" ht="12.75">
      <c r="A245" s="92"/>
      <c r="B245" s="87" t="s">
        <v>206</v>
      </c>
      <c r="C245" s="43"/>
      <c r="D245" s="43"/>
      <c r="E245" s="43"/>
      <c r="F245" s="91"/>
      <c r="G245" s="43"/>
      <c r="H245" s="91"/>
      <c r="I245" s="43"/>
    </row>
    <row r="246" spans="1:9" ht="13.5" thickBot="1">
      <c r="A246" s="92"/>
      <c r="B246" s="43" t="s">
        <v>195</v>
      </c>
      <c r="C246" s="43"/>
      <c r="D246" s="43"/>
      <c r="E246" s="43"/>
      <c r="F246" s="93">
        <f>'IS'!B39</f>
        <v>3010</v>
      </c>
      <c r="G246" s="94"/>
      <c r="H246" s="93">
        <f>'IS'!F39</f>
        <v>3010</v>
      </c>
      <c r="I246" s="43"/>
    </row>
    <row r="247" spans="1:9" ht="13.5" thickTop="1">
      <c r="A247" s="92"/>
      <c r="B247" s="43"/>
      <c r="C247" s="43"/>
      <c r="D247" s="43"/>
      <c r="E247" s="43"/>
      <c r="F247" s="113"/>
      <c r="G247" s="94"/>
      <c r="H247" s="113"/>
      <c r="I247" s="43"/>
    </row>
    <row r="248" spans="1:9" ht="12.75">
      <c r="A248" s="92"/>
      <c r="B248" s="43" t="s">
        <v>196</v>
      </c>
      <c r="C248" s="43"/>
      <c r="D248" s="43"/>
      <c r="E248" s="43"/>
      <c r="F248" s="96">
        <v>100002</v>
      </c>
      <c r="G248" s="94"/>
      <c r="H248" s="96">
        <v>100002</v>
      </c>
      <c r="I248" s="43"/>
    </row>
    <row r="249" spans="1:9" ht="12.75">
      <c r="A249" s="92"/>
      <c r="B249" s="43" t="s">
        <v>198</v>
      </c>
      <c r="C249" s="43"/>
      <c r="D249" s="43"/>
      <c r="E249" s="43"/>
      <c r="F249" s="115">
        <v>1416</v>
      </c>
      <c r="G249" s="114"/>
      <c r="H249" s="115">
        <v>1416</v>
      </c>
      <c r="I249" s="43"/>
    </row>
    <row r="250" spans="1:9" ht="12.75">
      <c r="A250" s="92"/>
      <c r="B250" s="43" t="s">
        <v>197</v>
      </c>
      <c r="C250" s="43"/>
      <c r="D250" s="43"/>
      <c r="E250" s="43"/>
      <c r="F250" s="113"/>
      <c r="G250" s="114"/>
      <c r="H250" s="113"/>
      <c r="I250" s="43"/>
    </row>
    <row r="251" spans="1:9" ht="13.5" thickBot="1">
      <c r="A251" s="92"/>
      <c r="B251" s="43" t="s">
        <v>200</v>
      </c>
      <c r="C251" s="43"/>
      <c r="D251" s="43"/>
      <c r="E251" s="43"/>
      <c r="F251" s="93">
        <f>SUM(F248:F250)</f>
        <v>101418</v>
      </c>
      <c r="G251" s="94"/>
      <c r="H251" s="93">
        <f>SUM(H248:H250)</f>
        <v>101418</v>
      </c>
      <c r="I251" s="43"/>
    </row>
    <row r="252" spans="1:9" ht="13.5" thickTop="1">
      <c r="A252" s="92"/>
      <c r="B252" s="43"/>
      <c r="C252" s="43"/>
      <c r="D252" s="43"/>
      <c r="E252" s="43"/>
      <c r="F252" s="95"/>
      <c r="G252" s="94"/>
      <c r="H252" s="95"/>
      <c r="I252" s="43"/>
    </row>
    <row r="253" spans="1:9" ht="13.5" thickBot="1">
      <c r="A253" s="92"/>
      <c r="B253" s="43" t="s">
        <v>136</v>
      </c>
      <c r="C253" s="43"/>
      <c r="D253" s="43"/>
      <c r="E253" s="43"/>
      <c r="F253" s="97">
        <f>(F246/F251)*100</f>
        <v>2.9679149657851664</v>
      </c>
      <c r="G253" s="94"/>
      <c r="H253" s="97">
        <f>(H246/H251)*100</f>
        <v>2.9679149657851664</v>
      </c>
      <c r="I253" s="43"/>
    </row>
    <row r="254" spans="6:8" ht="13.5" thickTop="1">
      <c r="F254" s="81"/>
      <c r="G254" s="75"/>
      <c r="H254" s="81"/>
    </row>
    <row r="255" spans="6:8" ht="12.75">
      <c r="F255" s="81"/>
      <c r="G255" s="75"/>
      <c r="H255" s="81"/>
    </row>
    <row r="256" spans="6:8" ht="12.75">
      <c r="F256" s="81"/>
      <c r="G256" s="75"/>
      <c r="H256" s="81"/>
    </row>
    <row r="257" spans="6:8" ht="12.75">
      <c r="F257" s="81"/>
      <c r="G257" s="75"/>
      <c r="H257" s="81"/>
    </row>
    <row r="258" spans="6:8" ht="12.75">
      <c r="F258" s="81"/>
      <c r="G258" s="75"/>
      <c r="H258" s="81"/>
    </row>
    <row r="259" spans="6:8" ht="12.75">
      <c r="F259" s="81"/>
      <c r="G259" s="75"/>
      <c r="H259" s="81"/>
    </row>
    <row r="260" spans="5:8" ht="12.75">
      <c r="E260" s="10"/>
      <c r="G260" s="10"/>
      <c r="H260" s="10"/>
    </row>
    <row r="261" spans="5:8" ht="12.75">
      <c r="E261" s="10"/>
      <c r="G261" s="10"/>
      <c r="H261" s="10"/>
    </row>
    <row r="262" spans="5:8" ht="12.75">
      <c r="E262" s="10"/>
      <c r="G262" s="10"/>
      <c r="H262" s="10"/>
    </row>
    <row r="263" spans="5:8" ht="12.75">
      <c r="E263" s="10"/>
      <c r="G263" s="10"/>
      <c r="H263" s="10"/>
    </row>
    <row r="264" spans="5:8" ht="12.75">
      <c r="E264" s="10"/>
      <c r="G264" s="10"/>
      <c r="H264" s="10"/>
    </row>
    <row r="265" spans="5:8" ht="12.75">
      <c r="E265" s="83"/>
      <c r="F265" s="82"/>
      <c r="G265" s="83"/>
      <c r="H265" s="83"/>
    </row>
    <row r="266" spans="5:8" ht="12.75">
      <c r="E266" s="83"/>
      <c r="F266" s="82"/>
      <c r="G266" s="83"/>
      <c r="H266" s="83"/>
    </row>
    <row r="267" spans="5:8" ht="12.75">
      <c r="E267" s="10"/>
      <c r="G267" s="10"/>
      <c r="H267" s="10"/>
    </row>
    <row r="268" spans="5:8" ht="12.75">
      <c r="E268" s="10"/>
      <c r="G268" s="10"/>
      <c r="H268" s="10"/>
    </row>
    <row r="269" spans="5:8" ht="12.75">
      <c r="E269" s="10"/>
      <c r="G269" s="10"/>
      <c r="H269" s="10"/>
    </row>
    <row r="270" spans="5:8" ht="12.75">
      <c r="E270" s="10"/>
      <c r="G270" s="10"/>
      <c r="H270" s="10"/>
    </row>
  </sheetData>
  <mergeCells count="16">
    <mergeCell ref="B69:I69"/>
    <mergeCell ref="B72:E73"/>
    <mergeCell ref="B159:I160"/>
    <mergeCell ref="B174:I175"/>
    <mergeCell ref="A102:I103"/>
    <mergeCell ref="B148:I150"/>
    <mergeCell ref="B220:I221"/>
    <mergeCell ref="B10:I11"/>
    <mergeCell ref="B18:I19"/>
    <mergeCell ref="B24:I25"/>
    <mergeCell ref="B13:I16"/>
    <mergeCell ref="B78:I79"/>
    <mergeCell ref="B34:I35"/>
    <mergeCell ref="B63:I64"/>
    <mergeCell ref="B58:I59"/>
    <mergeCell ref="B45:I48"/>
  </mergeCells>
  <printOptions/>
  <pageMargins left="0.75" right="0.4" top="0.74" bottom="0.6" header="0.5" footer="0.23"/>
  <pageSetup horizontalDpi="600" verticalDpi="600" orientation="portrait" scale="84" r:id="rId2"/>
  <rowBreaks count="4" manualBreakCount="4">
    <brk id="59" max="8" man="1"/>
    <brk id="112" max="8" man="1"/>
    <brk id="168" max="8" man="1"/>
    <brk id="22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JonMMx 2000</cp:lastModifiedBy>
  <cp:lastPrinted>2005-05-26T09:18:47Z</cp:lastPrinted>
  <dcterms:created xsi:type="dcterms:W3CDTF">2001-03-17T05:13:36Z</dcterms:created>
  <dcterms:modified xsi:type="dcterms:W3CDTF">2005-05-26T09:24:00Z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-2010607185</vt:i4>
  </property>
  <property fmtid="{D5CDD505-2E9C-101B-9397-08002B2CF9AE}" pid="3" name="_EmailSubject">
    <vt:lpwstr>Quarterly report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1053373443</vt:i4>
  </property>
  <property fmtid="{D5CDD505-2E9C-101B-9397-08002B2CF9AE}" pid="7" name="_ReviewingToolsShownOnce">
    <vt:lpwstr/>
  </property>
</Properties>
</file>