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190" tabRatio="597" activeTab="3"/>
  </bookViews>
  <sheets>
    <sheet name="IS2006_Q1" sheetId="1" r:id="rId1"/>
    <sheet name="BS2006_Q1" sheetId="2" r:id="rId2"/>
    <sheet name="ES2006_Q1" sheetId="3" r:id="rId3"/>
    <sheet name="CF2006_Q1" sheetId="4" r:id="rId4"/>
  </sheets>
  <definedNames/>
  <calcPr fullCalcOnLoad="1"/>
</workbook>
</file>

<file path=xl/sharedStrings.xml><?xml version="1.0" encoding="utf-8"?>
<sst xmlns="http://schemas.openxmlformats.org/spreadsheetml/2006/main" count="161" uniqueCount="111">
  <si>
    <t>ADVENTA BERHAD</t>
  </si>
  <si>
    <t>(Company No : 618533 – M)</t>
  </si>
  <si>
    <t>(Incorporated in Malaysia)</t>
  </si>
  <si>
    <t>CONDENSED CONSOLIDATED INCOME STATEMENT</t>
  </si>
  <si>
    <t>FOR THE PERIOD ENDED 31 JULY 2005</t>
  </si>
  <si>
    <t>(The figures have not been audited)</t>
  </si>
  <si>
    <t>Individual Period</t>
  </si>
  <si>
    <t>Cumulative Period</t>
  </si>
  <si>
    <t>Current</t>
  </si>
  <si>
    <t>Preceding year</t>
  </si>
  <si>
    <t>year</t>
  </si>
  <si>
    <t>corresponding</t>
  </si>
  <si>
    <t>quarter ended</t>
  </si>
  <si>
    <t>to date</t>
  </si>
  <si>
    <t>period</t>
  </si>
  <si>
    <t>Note</t>
  </si>
  <si>
    <t>RM'000</t>
  </si>
  <si>
    <t>Revenue</t>
  </si>
  <si>
    <t>Operating expenses</t>
  </si>
  <si>
    <t>Other operating income</t>
  </si>
  <si>
    <t>Profit from operations</t>
  </si>
  <si>
    <t>Finance costs</t>
  </si>
  <si>
    <t>Profit before taxation</t>
  </si>
  <si>
    <t>Taxation</t>
  </si>
  <si>
    <t>Net profit after tax for the period</t>
  </si>
  <si>
    <t>before minority interest</t>
  </si>
  <si>
    <t>Less :  Minority interest</t>
  </si>
  <si>
    <t>Net profit for the period</t>
  </si>
  <si>
    <t>Earnings per share (sen):</t>
  </si>
  <si>
    <t>Basic</t>
  </si>
  <si>
    <t>Diluted</t>
  </si>
  <si>
    <t>The condensed consolidated income statement should be read in conjunction with the audited financial statements for the year ended 31 January 2005 and the accompanying explanatory notes attached to the interim financial statements.</t>
  </si>
  <si>
    <t>CONDENSED CONSOLIDATED BALANCE SHEET</t>
  </si>
  <si>
    <t>AS AT 31 JULY 2005</t>
  </si>
  <si>
    <t>Unaudited</t>
  </si>
  <si>
    <t>Audited</t>
  </si>
  <si>
    <t>Quarter ended</t>
  </si>
  <si>
    <t>Year ended</t>
  </si>
  <si>
    <t>NON-CURRENT ASSETS</t>
  </si>
  <si>
    <t>Property, plant &amp; equipment</t>
  </si>
  <si>
    <t>Intangible asset</t>
  </si>
  <si>
    <t>Goodwill on consolidation</t>
  </si>
  <si>
    <t>Deferred tax assets</t>
  </si>
  <si>
    <t>CURRENT ASSETS</t>
  </si>
  <si>
    <t>Inventories</t>
  </si>
  <si>
    <t>Trade receivables</t>
  </si>
  <si>
    <t>Other receivables &amp; deposits</t>
  </si>
  <si>
    <t>Tax recoverable</t>
  </si>
  <si>
    <t>Fixed deposits</t>
  </si>
  <si>
    <t>Cash and bank balances</t>
  </si>
  <si>
    <t>CURRENT LIABILITIES</t>
  </si>
  <si>
    <t>Borrowings</t>
  </si>
  <si>
    <t>Trade payables</t>
  </si>
  <si>
    <t>Other payables and accruals</t>
  </si>
  <si>
    <t>Amount due to a director</t>
  </si>
  <si>
    <t>Tax payable</t>
  </si>
  <si>
    <t>FINANCED BY:</t>
  </si>
  <si>
    <t>Share capital</t>
  </si>
  <si>
    <t>Share premium</t>
  </si>
  <si>
    <t>Foreign exchange reserve</t>
  </si>
  <si>
    <t>Retained profits/(accumulated losses)</t>
  </si>
  <si>
    <t>Shareholders' equity</t>
  </si>
  <si>
    <t>Minority interest</t>
  </si>
  <si>
    <t>Deferred payments</t>
  </si>
  <si>
    <t>Deferred tax liabilities</t>
  </si>
  <si>
    <t>Non-current liabilities</t>
  </si>
  <si>
    <t>Net tangible assets per share (RM)</t>
  </si>
  <si>
    <t>The condensed consolidated balance sheet should be read in conjunction with the audited financial statements for the year ended 31 January 2005 and the accompanying explanatory notes attached to the interim financial statements.</t>
  </si>
  <si>
    <t>CONDENSED UNAUDITED CONSOLIDATED STATEMENT OF CHANGES IN EQUITY</t>
  </si>
  <si>
    <t>Non-distributable</t>
  </si>
  <si>
    <t>Distributable</t>
  </si>
  <si>
    <t>Foreign</t>
  </si>
  <si>
    <t>Share</t>
  </si>
  <si>
    <t>exchange</t>
  </si>
  <si>
    <t>Retained</t>
  </si>
  <si>
    <t>capital</t>
  </si>
  <si>
    <t>premium</t>
  </si>
  <si>
    <t>reserve</t>
  </si>
  <si>
    <t>profits/</t>
  </si>
  <si>
    <t>Total</t>
  </si>
  <si>
    <t>Quarter ended 31 July 2004</t>
  </si>
  <si>
    <t>At 01 February 2004</t>
  </si>
  <si>
    <t>*</t>
  </si>
  <si>
    <t>Issue of ordinary shares</t>
  </si>
  <si>
    <t>Public Issue</t>
  </si>
  <si>
    <t>Net profit for the quarter</t>
  </si>
  <si>
    <t>At 31 July 2004</t>
  </si>
  <si>
    <t>Quarter ended 31 July 2005</t>
  </si>
  <si>
    <t>At 01 February 2005</t>
  </si>
  <si>
    <t>Movement during the quarter</t>
  </si>
  <si>
    <t>At 31 July 2005</t>
  </si>
  <si>
    <t xml:space="preserve">*    </t>
  </si>
  <si>
    <t>Represents 20 ordinary shares of RM0.10 each.</t>
  </si>
  <si>
    <t xml:space="preserve">The condensed consolidated statement of changes in equity should be read in conjunction with the audited financial statements for the year ended 31 January 2005 and the accompanying explanatory notes attached to the interim financial statements. </t>
  </si>
  <si>
    <t>CONDENSED CONSOLIDATED CASH FLOW STATEMENT</t>
  </si>
  <si>
    <t>Preceding</t>
  </si>
  <si>
    <t>Current year</t>
  </si>
  <si>
    <t>Corresponding</t>
  </si>
  <si>
    <t>to date ended</t>
  </si>
  <si>
    <t>year to date ended</t>
  </si>
  <si>
    <t>RM</t>
  </si>
  <si>
    <t>Net cash from operating activities</t>
  </si>
  <si>
    <t>Net cash used in investing activities</t>
  </si>
  <si>
    <t>Net cash from financing activities</t>
  </si>
  <si>
    <t>Net (decrease)/increase in cash and cash equivalents</t>
  </si>
  <si>
    <t>Cash and cash equivalents at beginning of financial period</t>
  </si>
  <si>
    <t>Cash and cash equivalents at end of financial period</t>
  </si>
  <si>
    <t>Cash and cash equivalents at end of financial period comprise:</t>
  </si>
  <si>
    <t xml:space="preserve">Bank overdrafts and credit facilities </t>
  </si>
  <si>
    <t>Less: Fixed deposits pledged</t>
  </si>
  <si>
    <t>The condensed consolidated cash flow statements should be read in conjunction with the audited financial statements for the year ended 31 January 2005 and the accompanying explanatory notes attached to the interim financial statements.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</si>
</sst>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 (&quot;#,##0\);&quot; - &quot;;@\ "/>
    <numFmt numFmtId="173" formatCode="#,##0.00\ ;&quot; (&quot;#,##0.00\);&quot; - &quot;;@\ "/>
    <numFmt numFmtId="174" formatCode="#,##0\ ;&quot; (&quot;#,##0\);&quot; -&quot;#\ ;@\ "/>
    <numFmt numFmtId="175" formatCode="#,##0.00\ ;\-#,##0.00\ ;&quot; -&quot;#\ ;@\ "/>
    <numFmt numFmtId="176" formatCode="mm/dd/yyyy"/>
    <numFmt numFmtId="177" formatCode="#,##0\ ;\-#,##0\ ;&quot; -&quot;#\ ;@\ "/>
  </numFmts>
  <fonts count="11">
    <font>
      <sz val="10"/>
      <name val="Arial"/>
      <family val="2"/>
    </font>
    <font>
      <sz val="11"/>
      <name val="Book Antiqua"/>
      <family val="0"/>
    </font>
    <font>
      <b/>
      <sz val="12"/>
      <name val="Times New Roman"/>
      <family val="1"/>
    </font>
    <font>
      <u val="single"/>
      <sz val="12"/>
      <name val="Times New Roman"/>
      <family val="1"/>
    </font>
    <font>
      <sz val="12"/>
      <name val="Times New Roman"/>
      <family val="1"/>
    </font>
    <font>
      <b/>
      <sz val="12"/>
      <color indexed="8"/>
      <name val="Times New Roman"/>
      <family val="1"/>
    </font>
    <font>
      <b/>
      <u val="single"/>
      <sz val="12"/>
      <name val="Times New Roman"/>
      <family val="1"/>
    </font>
    <font>
      <sz val="11"/>
      <name val="Times New Roman"/>
      <family val="1"/>
    </font>
    <font>
      <sz val="12"/>
      <color indexed="8"/>
      <name val="Times New Roman"/>
      <family val="1"/>
    </font>
    <font>
      <b/>
      <sz val="11"/>
      <name val="Times New Roman"/>
      <family val="1"/>
    </font>
    <font>
      <sz val="8"/>
      <name val="Arial"/>
      <family val="2"/>
    </font>
  </fonts>
  <fills count="2">
    <fill>
      <patternFill/>
    </fill>
    <fill>
      <patternFill patternType="gray125"/>
    </fill>
  </fills>
  <borders count="10">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medium">
        <color indexed="8"/>
      </bottom>
    </border>
    <border>
      <left>
        <color indexed="63"/>
      </left>
      <right>
        <color indexed="63"/>
      </right>
      <top>
        <color indexed="63"/>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0" fillId="0" borderId="0" applyFill="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pplyNumberFormat="0">
      <alignment/>
      <protection/>
    </xf>
    <xf numFmtId="0" fontId="1" fillId="0" borderId="0" applyNumberFormat="0">
      <alignment/>
      <protection/>
    </xf>
    <xf numFmtId="9" fontId="0" fillId="0" borderId="0" applyFill="0" applyBorder="0" applyAlignment="0" applyProtection="0"/>
  </cellStyleXfs>
  <cellXfs count="55">
    <xf numFmtId="0" fontId="0" fillId="0" borderId="0" xfId="0" applyAlignment="1">
      <alignment/>
    </xf>
    <xf numFmtId="3" fontId="2" fillId="0" borderId="0" xfId="19" applyNumberFormat="1" applyFont="1" applyBorder="1" applyAlignment="1">
      <alignment horizontal="left"/>
      <protection/>
    </xf>
    <xf numFmtId="0" fontId="3" fillId="0" borderId="0" xfId="19" applyNumberFormat="1" applyFont="1" applyBorder="1" applyAlignment="1">
      <alignment horizontal="center"/>
      <protection/>
    </xf>
    <xf numFmtId="0" fontId="4" fillId="0" borderId="0" xfId="19" applyNumberFormat="1" applyFont="1" applyBorder="1" applyAlignment="1">
      <alignment horizontal="center"/>
      <protection/>
    </xf>
    <xf numFmtId="0" fontId="4" fillId="0" borderId="0" xfId="19" applyNumberFormat="1" applyFont="1" applyBorder="1">
      <alignment/>
      <protection/>
    </xf>
    <xf numFmtId="0" fontId="2" fillId="0" borderId="0" xfId="19" applyNumberFormat="1" applyFont="1" applyBorder="1" applyAlignment="1">
      <alignment horizontal="left"/>
      <protection/>
    </xf>
    <xf numFmtId="0" fontId="5" fillId="0" borderId="0" xfId="0" applyNumberFormat="1" applyFont="1" applyBorder="1" applyAlignment="1">
      <alignment/>
    </xf>
    <xf numFmtId="0" fontId="3" fillId="0" borderId="0" xfId="19" applyNumberFormat="1" applyFont="1" applyBorder="1" applyAlignment="1">
      <alignment/>
      <protection/>
    </xf>
    <xf numFmtId="0" fontId="4" fillId="0" borderId="0" xfId="19" applyNumberFormat="1" applyFont="1" applyBorder="1" applyAlignment="1">
      <alignment/>
      <protection/>
    </xf>
    <xf numFmtId="0" fontId="2" fillId="0" borderId="0" xfId="0" applyNumberFormat="1" applyFont="1" applyBorder="1" applyAlignment="1">
      <alignment/>
    </xf>
    <xf numFmtId="0" fontId="2" fillId="0" borderId="0" xfId="19" applyNumberFormat="1" applyFont="1" applyBorder="1" applyAlignment="1">
      <alignment horizontal="center"/>
      <protection/>
    </xf>
    <xf numFmtId="0" fontId="2" fillId="0" borderId="0" xfId="19" applyNumberFormat="1" applyFont="1" applyBorder="1" applyAlignment="1">
      <alignment horizontal="right"/>
      <protection/>
    </xf>
    <xf numFmtId="0" fontId="2" fillId="0" borderId="0" xfId="19" applyNumberFormat="1" applyFont="1" applyBorder="1">
      <alignment/>
      <protection/>
    </xf>
    <xf numFmtId="14" fontId="2" fillId="0" borderId="0" xfId="19" applyNumberFormat="1" applyFont="1" applyBorder="1" applyAlignment="1">
      <alignment horizontal="right"/>
      <protection/>
    </xf>
    <xf numFmtId="0" fontId="6" fillId="0" borderId="0" xfId="19" applyNumberFormat="1" applyFont="1" applyBorder="1" applyAlignment="1">
      <alignment horizontal="center"/>
      <protection/>
    </xf>
    <xf numFmtId="0" fontId="7" fillId="0" borderId="0" xfId="20" applyNumberFormat="1" applyFont="1" applyFill="1" applyBorder="1">
      <alignment/>
      <protection/>
    </xf>
    <xf numFmtId="0" fontId="4" fillId="0" borderId="0" xfId="19" applyNumberFormat="1" applyFont="1" applyFill="1" applyBorder="1">
      <alignment/>
      <protection/>
    </xf>
    <xf numFmtId="172" fontId="4" fillId="0" borderId="0" xfId="0" applyNumberFormat="1" applyFont="1" applyBorder="1" applyAlignment="1">
      <alignment/>
    </xf>
    <xf numFmtId="0" fontId="4" fillId="0" borderId="0" xfId="19" applyNumberFormat="1" applyFont="1" applyBorder="1" applyAlignment="1">
      <alignment vertical="center"/>
      <protection/>
    </xf>
    <xf numFmtId="172" fontId="4" fillId="0" borderId="1" xfId="0" applyNumberFormat="1" applyFont="1" applyBorder="1" applyAlignment="1">
      <alignment/>
    </xf>
    <xf numFmtId="0" fontId="7" fillId="0" borderId="0" xfId="0" applyNumberFormat="1" applyFont="1" applyFill="1" applyBorder="1" applyAlignment="1">
      <alignment/>
    </xf>
    <xf numFmtId="172" fontId="4" fillId="0" borderId="2" xfId="0" applyNumberFormat="1" applyFont="1" applyBorder="1" applyAlignment="1">
      <alignment/>
    </xf>
    <xf numFmtId="0" fontId="7" fillId="0" borderId="0" xfId="20" applyNumberFormat="1" applyFont="1" applyBorder="1">
      <alignment/>
      <protection/>
    </xf>
    <xf numFmtId="0" fontId="4" fillId="0" borderId="0" xfId="0" applyNumberFormat="1" applyFont="1" applyBorder="1" applyAlignment="1">
      <alignment/>
    </xf>
    <xf numFmtId="0" fontId="7" fillId="0" borderId="0" xfId="0" applyNumberFormat="1" applyFont="1" applyBorder="1" applyAlignment="1">
      <alignment/>
    </xf>
    <xf numFmtId="172" fontId="4" fillId="0" borderId="3" xfId="0" applyNumberFormat="1" applyFont="1" applyBorder="1" applyAlignment="1">
      <alignment/>
    </xf>
    <xf numFmtId="173" fontId="4" fillId="0" borderId="0" xfId="0" applyNumberFormat="1" applyFont="1" applyBorder="1" applyAlignment="1">
      <alignment/>
    </xf>
    <xf numFmtId="173" fontId="4" fillId="0" borderId="4" xfId="0" applyNumberFormat="1" applyFont="1" applyBorder="1" applyAlignment="1">
      <alignment/>
    </xf>
    <xf numFmtId="174" fontId="4" fillId="0" borderId="0" xfId="0" applyNumberFormat="1" applyFont="1" applyBorder="1" applyAlignment="1">
      <alignment/>
    </xf>
    <xf numFmtId="0" fontId="5" fillId="0" borderId="0" xfId="19" applyNumberFormat="1" applyFont="1" applyBorder="1" applyAlignment="1">
      <alignment horizontal="right"/>
      <protection/>
    </xf>
    <xf numFmtId="0" fontId="4" fillId="0" borderId="0" xfId="0" applyNumberFormat="1" applyFont="1" applyBorder="1" applyAlignment="1">
      <alignment horizontal="left"/>
    </xf>
    <xf numFmtId="0" fontId="4" fillId="0" borderId="0" xfId="19" applyNumberFormat="1" applyFont="1" applyBorder="1" applyAlignment="1">
      <alignment horizontal="left"/>
      <protection/>
    </xf>
    <xf numFmtId="172" fontId="4" fillId="0" borderId="5" xfId="0" applyNumberFormat="1" applyFont="1" applyBorder="1" applyAlignment="1">
      <alignment/>
    </xf>
    <xf numFmtId="172" fontId="4" fillId="0" borderId="6" xfId="0" applyNumberFormat="1" applyFont="1" applyBorder="1" applyAlignment="1">
      <alignment/>
    </xf>
    <xf numFmtId="172" fontId="4" fillId="0" borderId="7" xfId="0" applyNumberFormat="1" applyFont="1" applyBorder="1" applyAlignment="1">
      <alignment/>
    </xf>
    <xf numFmtId="0" fontId="8" fillId="0" borderId="0" xfId="19" applyNumberFormat="1" applyFont="1" applyBorder="1">
      <alignment/>
      <protection/>
    </xf>
    <xf numFmtId="0" fontId="8" fillId="0" borderId="0" xfId="19" applyNumberFormat="1" applyFont="1" applyBorder="1" applyAlignment="1">
      <alignment horizontal="left"/>
      <protection/>
    </xf>
    <xf numFmtId="0" fontId="8" fillId="0" borderId="0" xfId="0" applyNumberFormat="1" applyFont="1" applyBorder="1" applyAlignment="1">
      <alignment/>
    </xf>
    <xf numFmtId="172" fontId="4" fillId="0" borderId="4" xfId="0" applyNumberFormat="1" applyFont="1" applyBorder="1" applyAlignment="1">
      <alignment/>
    </xf>
    <xf numFmtId="0" fontId="2" fillId="0" borderId="0" xfId="19" applyNumberFormat="1" applyFont="1" applyBorder="1" applyAlignment="1">
      <alignment horizontal="left" vertical="center"/>
      <protection/>
    </xf>
    <xf numFmtId="172" fontId="4" fillId="0" borderId="8" xfId="0" applyNumberFormat="1" applyFont="1" applyBorder="1" applyAlignment="1">
      <alignment/>
    </xf>
    <xf numFmtId="172" fontId="4" fillId="0" borderId="9" xfId="0" applyNumberFormat="1" applyFont="1" applyBorder="1" applyAlignment="1">
      <alignment/>
    </xf>
    <xf numFmtId="172" fontId="4" fillId="0" borderId="4" xfId="15" applyNumberFormat="1" applyFont="1" applyFill="1" applyBorder="1" applyAlignment="1" applyProtection="1">
      <alignment/>
      <protection/>
    </xf>
    <xf numFmtId="4" fontId="4" fillId="0" borderId="4" xfId="0" applyNumberFormat="1" applyFont="1" applyBorder="1" applyAlignment="1">
      <alignment/>
    </xf>
    <xf numFmtId="176" fontId="2" fillId="0" borderId="0" xfId="19" applyNumberFormat="1" applyFont="1" applyBorder="1" applyAlignment="1">
      <alignment horizontal="right"/>
      <protection/>
    </xf>
    <xf numFmtId="0" fontId="6" fillId="0" borderId="0" xfId="19" applyNumberFormat="1" applyFont="1" applyBorder="1">
      <alignment/>
      <protection/>
    </xf>
    <xf numFmtId="172" fontId="4" fillId="0" borderId="0" xfId="0" applyNumberFormat="1" applyFont="1" applyBorder="1" applyAlignment="1">
      <alignment horizontal="center"/>
    </xf>
    <xf numFmtId="0" fontId="4" fillId="0" borderId="0" xfId="19" applyNumberFormat="1" applyFont="1" applyBorder="1" applyAlignment="1">
      <alignment horizontal="left" indent="1"/>
      <protection/>
    </xf>
    <xf numFmtId="172" fontId="4" fillId="0" borderId="3" xfId="19" applyNumberFormat="1" applyFont="1" applyFill="1" applyBorder="1" applyAlignment="1" applyProtection="1">
      <alignment horizontal="right"/>
      <protection/>
    </xf>
    <xf numFmtId="172" fontId="4" fillId="0" borderId="0" xfId="19" applyNumberFormat="1" applyFont="1" applyBorder="1" applyAlignment="1">
      <alignment horizontal="right"/>
      <protection/>
    </xf>
    <xf numFmtId="177" fontId="4" fillId="0" borderId="0" xfId="15" applyNumberFormat="1" applyFont="1" applyFill="1" applyBorder="1" applyAlignment="1" applyProtection="1">
      <alignment horizontal="right"/>
      <protection/>
    </xf>
    <xf numFmtId="177" fontId="4" fillId="0" borderId="0" xfId="19" applyNumberFormat="1" applyFont="1" applyBorder="1" applyAlignment="1">
      <alignment vertical="center"/>
      <protection/>
    </xf>
    <xf numFmtId="0" fontId="9" fillId="0" borderId="0" xfId="20" applyNumberFormat="1" applyFont="1" applyFill="1" applyBorder="1">
      <alignment/>
      <protection/>
    </xf>
    <xf numFmtId="0" fontId="2" fillId="0" borderId="0" xfId="19" applyNumberFormat="1" applyFont="1" applyBorder="1" applyAlignment="1">
      <alignment horizontal="center"/>
      <protection/>
    </xf>
    <xf numFmtId="0" fontId="4" fillId="0" borderId="0" xfId="0" applyNumberFormat="1" applyFont="1" applyBorder="1" applyAlignment="1">
      <alignment horizontal="left" wrapText="1"/>
    </xf>
  </cellXfs>
  <cellStyles count="8">
    <cellStyle name="Normal" xfId="0"/>
    <cellStyle name="Comma" xfId="15"/>
    <cellStyle name="Comma [0]" xfId="16"/>
    <cellStyle name="Currency" xfId="17"/>
    <cellStyle name="Currency [0]" xfId="18"/>
    <cellStyle name="Normal_BS96" xfId="19"/>
    <cellStyle name="Normal_PL96"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8</xdr:row>
      <xdr:rowOff>114300</xdr:rowOff>
    </xdr:from>
    <xdr:to>
      <xdr:col>3</xdr:col>
      <xdr:colOff>447675</xdr:colOff>
      <xdr:row>9</xdr:row>
      <xdr:rowOff>76200</xdr:rowOff>
    </xdr:to>
    <xdr:sp fLocksText="0">
      <xdr:nvSpPr>
        <xdr:cNvPr id="1" name="TextBox 1"/>
        <xdr:cNvSpPr txBox="1">
          <a:spLocks noChangeArrowheads="1"/>
        </xdr:cNvSpPr>
      </xdr:nvSpPr>
      <xdr:spPr>
        <a:xfrm>
          <a:off x="2209800" y="1866900"/>
          <a:ext cx="314325"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619125</xdr:colOff>
      <xdr:row>8</xdr:row>
      <xdr:rowOff>142875</xdr:rowOff>
    </xdr:from>
    <xdr:to>
      <xdr:col>10</xdr:col>
      <xdr:colOff>0</xdr:colOff>
      <xdr:row>8</xdr:row>
      <xdr:rowOff>142875</xdr:rowOff>
    </xdr:to>
    <xdr:sp>
      <xdr:nvSpPr>
        <xdr:cNvPr id="2" name="Line 4"/>
        <xdr:cNvSpPr>
          <a:spLocks/>
        </xdr:cNvSpPr>
      </xdr:nvSpPr>
      <xdr:spPr>
        <a:xfrm>
          <a:off x="6086475" y="1895475"/>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8</xdr:row>
      <xdr:rowOff>133350</xdr:rowOff>
    </xdr:from>
    <xdr:to>
      <xdr:col>7</xdr:col>
      <xdr:colOff>447675</xdr:colOff>
      <xdr:row>8</xdr:row>
      <xdr:rowOff>133350</xdr:rowOff>
    </xdr:to>
    <xdr:sp>
      <xdr:nvSpPr>
        <xdr:cNvPr id="3" name="Line 6"/>
        <xdr:cNvSpPr>
          <a:spLocks/>
        </xdr:cNvSpPr>
      </xdr:nvSpPr>
      <xdr:spPr>
        <a:xfrm flipH="1">
          <a:off x="4381500" y="18859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8</xdr:row>
      <xdr:rowOff>133350</xdr:rowOff>
    </xdr:from>
    <xdr:to>
      <xdr:col>5</xdr:col>
      <xdr:colOff>981075</xdr:colOff>
      <xdr:row>8</xdr:row>
      <xdr:rowOff>142875</xdr:rowOff>
    </xdr:to>
    <xdr:sp>
      <xdr:nvSpPr>
        <xdr:cNvPr id="4" name="Line 7"/>
        <xdr:cNvSpPr>
          <a:spLocks/>
        </xdr:cNvSpPr>
      </xdr:nvSpPr>
      <xdr:spPr>
        <a:xfrm>
          <a:off x="3686175" y="1885950"/>
          <a:ext cx="4857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8</xdr:row>
      <xdr:rowOff>123825</xdr:rowOff>
    </xdr:from>
    <xdr:to>
      <xdr:col>3</xdr:col>
      <xdr:colOff>495300</xdr:colOff>
      <xdr:row>8</xdr:row>
      <xdr:rowOff>133350</xdr:rowOff>
    </xdr:to>
    <xdr:sp>
      <xdr:nvSpPr>
        <xdr:cNvPr id="5" name="Line 10"/>
        <xdr:cNvSpPr>
          <a:spLocks/>
        </xdr:cNvSpPr>
      </xdr:nvSpPr>
      <xdr:spPr>
        <a:xfrm flipH="1">
          <a:off x="2171700" y="1876425"/>
          <a:ext cx="4000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8</xdr:row>
      <xdr:rowOff>123825</xdr:rowOff>
    </xdr:from>
    <xdr:to>
      <xdr:col>5</xdr:col>
      <xdr:colOff>285750</xdr:colOff>
      <xdr:row>8</xdr:row>
      <xdr:rowOff>123825</xdr:rowOff>
    </xdr:to>
    <xdr:sp>
      <xdr:nvSpPr>
        <xdr:cNvPr id="1" name="Line 1"/>
        <xdr:cNvSpPr>
          <a:spLocks/>
        </xdr:cNvSpPr>
      </xdr:nvSpPr>
      <xdr:spPr>
        <a:xfrm>
          <a:off x="3114675" y="1876425"/>
          <a:ext cx="219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66675</xdr:colOff>
      <xdr:row>8</xdr:row>
      <xdr:rowOff>57150</xdr:rowOff>
    </xdr:from>
    <xdr:to>
      <xdr:col>5</xdr:col>
      <xdr:colOff>66675</xdr:colOff>
      <xdr:row>8</xdr:row>
      <xdr:rowOff>200025</xdr:rowOff>
    </xdr:to>
    <xdr:sp>
      <xdr:nvSpPr>
        <xdr:cNvPr id="2" name="Line 2"/>
        <xdr:cNvSpPr>
          <a:spLocks/>
        </xdr:cNvSpPr>
      </xdr:nvSpPr>
      <xdr:spPr>
        <a:xfrm>
          <a:off x="3114675" y="1809750"/>
          <a:ext cx="0" cy="1428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638175</xdr:colOff>
      <xdr:row>8</xdr:row>
      <xdr:rowOff>142875</xdr:rowOff>
    </xdr:from>
    <xdr:to>
      <xdr:col>6</xdr:col>
      <xdr:colOff>857250</xdr:colOff>
      <xdr:row>8</xdr:row>
      <xdr:rowOff>142875</xdr:rowOff>
    </xdr:to>
    <xdr:sp>
      <xdr:nvSpPr>
        <xdr:cNvPr id="3" name="AutoShape 7"/>
        <xdr:cNvSpPr>
          <a:spLocks/>
        </xdr:cNvSpPr>
      </xdr:nvSpPr>
      <xdr:spPr>
        <a:xfrm>
          <a:off x="4524375" y="1895475"/>
          <a:ext cx="21907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8</xdr:row>
      <xdr:rowOff>76200</xdr:rowOff>
    </xdr:from>
    <xdr:to>
      <xdr:col>6</xdr:col>
      <xdr:colOff>876300</xdr:colOff>
      <xdr:row>8</xdr:row>
      <xdr:rowOff>190500</xdr:rowOff>
    </xdr:to>
    <xdr:sp>
      <xdr:nvSpPr>
        <xdr:cNvPr id="4" name="AutoShape 8"/>
        <xdr:cNvSpPr>
          <a:spLocks/>
        </xdr:cNvSpPr>
      </xdr:nvSpPr>
      <xdr:spPr>
        <a:xfrm>
          <a:off x="4762500" y="1828800"/>
          <a:ext cx="0" cy="1143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V170"/>
  <sheetViews>
    <sheetView view="pageBreakPreview" zoomScale="60" workbookViewId="0" topLeftCell="A1">
      <selection activeCell="H6" sqref="H6"/>
    </sheetView>
  </sheetViews>
  <sheetFormatPr defaultColWidth="9.140625" defaultRowHeight="12.75"/>
  <cols>
    <col min="1" max="1" width="3.57421875" style="0" customWidth="1"/>
    <col min="2" max="2" width="22.00390625" style="0" customWidth="1"/>
    <col min="3" max="3" width="5.57421875" style="0" customWidth="1"/>
    <col min="4" max="4" width="15.140625" style="0" customWidth="1"/>
    <col min="5" max="5" width="1.57421875" style="0" customWidth="1"/>
    <col min="6" max="6" width="15.00390625" style="0" customWidth="1"/>
    <col min="7" max="7" width="2.57421875" style="0" customWidth="1"/>
    <col min="8" max="8" width="15.00390625" style="0" customWidth="1"/>
    <col min="9" max="9" width="1.57421875" style="0" customWidth="1"/>
    <col min="10" max="10" width="15.00390625" style="0" customWidth="1"/>
    <col min="11" max="11" width="1.57421875" style="0" customWidth="1"/>
  </cols>
  <sheetData>
    <row r="1" spans="1:256" s="4" customFormat="1" ht="17.25" customHeight="1">
      <c r="A1" s="1" t="s">
        <v>0</v>
      </c>
      <c r="B1" s="2"/>
      <c r="C1" s="2"/>
      <c r="D1" s="3"/>
      <c r="E1" s="3"/>
      <c r="F1" s="3"/>
      <c r="IS1"/>
      <c r="IT1"/>
      <c r="IU1"/>
      <c r="IV1"/>
    </row>
    <row r="2" spans="1:256" s="4" customFormat="1" ht="17.25" customHeight="1">
      <c r="A2" s="1" t="s">
        <v>1</v>
      </c>
      <c r="B2" s="2"/>
      <c r="C2" s="2"/>
      <c r="D2" s="3"/>
      <c r="E2" s="3"/>
      <c r="F2" s="3"/>
      <c r="IS2"/>
      <c r="IT2"/>
      <c r="IU2"/>
      <c r="IV2"/>
    </row>
    <row r="3" spans="1:256" s="4" customFormat="1" ht="17.25" customHeight="1">
      <c r="A3" s="5" t="s">
        <v>2</v>
      </c>
      <c r="B3" s="3"/>
      <c r="C3" s="3"/>
      <c r="D3" s="3"/>
      <c r="E3" s="3"/>
      <c r="F3" s="3"/>
      <c r="IS3"/>
      <c r="IT3"/>
      <c r="IU3"/>
      <c r="IV3"/>
    </row>
    <row r="4" spans="1:256" s="4" customFormat="1" ht="17.25" customHeight="1">
      <c r="A4" s="3"/>
      <c r="B4" s="3"/>
      <c r="C4" s="3"/>
      <c r="D4" s="3"/>
      <c r="E4" s="3"/>
      <c r="F4" s="3"/>
      <c r="IS4"/>
      <c r="IT4"/>
      <c r="IU4"/>
      <c r="IV4"/>
    </row>
    <row r="5" spans="1:256" s="4" customFormat="1" ht="17.25" customHeight="1">
      <c r="A5" s="5" t="s">
        <v>3</v>
      </c>
      <c r="B5" s="2"/>
      <c r="C5" s="3"/>
      <c r="D5" s="3"/>
      <c r="E5" s="3"/>
      <c r="F5" s="3"/>
      <c r="IS5"/>
      <c r="IT5"/>
      <c r="IU5"/>
      <c r="IV5"/>
    </row>
    <row r="6" spans="1:256" s="4" customFormat="1" ht="17.25" customHeight="1">
      <c r="A6" s="6" t="s">
        <v>4</v>
      </c>
      <c r="B6" s="7"/>
      <c r="C6" s="8"/>
      <c r="D6" s="8"/>
      <c r="E6" s="8"/>
      <c r="F6" s="8"/>
      <c r="IS6"/>
      <c r="IT6"/>
      <c r="IU6"/>
      <c r="IV6"/>
    </row>
    <row r="7" spans="1:256" s="4" customFormat="1" ht="17.25" customHeight="1">
      <c r="A7" s="9" t="s">
        <v>5</v>
      </c>
      <c r="B7" s="7"/>
      <c r="C7" s="8"/>
      <c r="D7" s="8"/>
      <c r="E7" s="8"/>
      <c r="F7" s="8"/>
      <c r="IS7"/>
      <c r="IT7"/>
      <c r="IU7"/>
      <c r="IV7"/>
    </row>
    <row r="8" spans="1:256" s="4" customFormat="1" ht="17.25" customHeight="1">
      <c r="A8" s="9"/>
      <c r="B8" s="7"/>
      <c r="C8" s="8"/>
      <c r="D8" s="8"/>
      <c r="E8" s="8"/>
      <c r="F8" s="8"/>
      <c r="IS8"/>
      <c r="IT8"/>
      <c r="IU8"/>
      <c r="IV8"/>
    </row>
    <row r="9" spans="1:256" s="4" customFormat="1" ht="17.25" customHeight="1">
      <c r="A9" s="9"/>
      <c r="B9" s="7"/>
      <c r="C9" s="8"/>
      <c r="D9" s="53" t="s">
        <v>6</v>
      </c>
      <c r="E9" s="53"/>
      <c r="F9" s="53"/>
      <c r="H9" s="53" t="s">
        <v>7</v>
      </c>
      <c r="I9" s="53"/>
      <c r="J9" s="53"/>
      <c r="IS9"/>
      <c r="IT9"/>
      <c r="IU9"/>
      <c r="IV9"/>
    </row>
    <row r="10" spans="1:256" s="4" customFormat="1" ht="17.25" customHeight="1">
      <c r="A10" s="7"/>
      <c r="B10" s="7"/>
      <c r="C10" s="8"/>
      <c r="D10" s="11" t="s">
        <v>8</v>
      </c>
      <c r="E10" s="11"/>
      <c r="F10" s="11" t="s">
        <v>9</v>
      </c>
      <c r="H10" s="11" t="s">
        <v>8</v>
      </c>
      <c r="I10" s="11"/>
      <c r="J10" s="11" t="s">
        <v>9</v>
      </c>
      <c r="IS10"/>
      <c r="IT10"/>
      <c r="IU10"/>
      <c r="IV10"/>
    </row>
    <row r="11" spans="1:256" s="4" customFormat="1" ht="17.25" customHeight="1">
      <c r="A11" s="7"/>
      <c r="B11" s="7"/>
      <c r="C11" s="8"/>
      <c r="D11" s="11" t="s">
        <v>10</v>
      </c>
      <c r="E11" s="11"/>
      <c r="F11" s="11" t="s">
        <v>11</v>
      </c>
      <c r="H11" s="11" t="s">
        <v>10</v>
      </c>
      <c r="I11" s="11"/>
      <c r="J11" s="11" t="s">
        <v>11</v>
      </c>
      <c r="IS11"/>
      <c r="IT11"/>
      <c r="IU11"/>
      <c r="IV11"/>
    </row>
    <row r="12" spans="1:256" s="4" customFormat="1" ht="17.25" customHeight="1">
      <c r="A12" s="7"/>
      <c r="B12" s="7"/>
      <c r="C12" s="8"/>
      <c r="D12" s="11" t="s">
        <v>12</v>
      </c>
      <c r="E12" s="11"/>
      <c r="F12" s="11" t="s">
        <v>12</v>
      </c>
      <c r="H12" s="11" t="s">
        <v>13</v>
      </c>
      <c r="J12" s="11" t="s">
        <v>14</v>
      </c>
      <c r="IS12"/>
      <c r="IT12"/>
      <c r="IU12"/>
      <c r="IV12"/>
    </row>
    <row r="13" spans="3:256" s="12" customFormat="1" ht="17.25" customHeight="1">
      <c r="C13" s="10" t="s">
        <v>15</v>
      </c>
      <c r="D13" s="13">
        <v>38564</v>
      </c>
      <c r="F13" s="13">
        <v>38199</v>
      </c>
      <c r="H13" s="13">
        <v>38564</v>
      </c>
      <c r="J13" s="13">
        <v>38199</v>
      </c>
      <c r="IS13"/>
      <c r="IT13"/>
      <c r="IU13"/>
      <c r="IV13"/>
    </row>
    <row r="14" spans="3:256" s="12" customFormat="1" ht="17.25" customHeight="1">
      <c r="C14" s="14"/>
      <c r="D14" s="11" t="s">
        <v>16</v>
      </c>
      <c r="F14" s="11" t="s">
        <v>16</v>
      </c>
      <c r="H14" s="11" t="s">
        <v>16</v>
      </c>
      <c r="J14" s="11" t="s">
        <v>16</v>
      </c>
      <c r="IS14"/>
      <c r="IT14"/>
      <c r="IU14"/>
      <c r="IV14"/>
    </row>
    <row r="15" spans="3:256" s="4" customFormat="1" ht="17.25" customHeight="1">
      <c r="C15" s="2"/>
      <c r="D15" s="3"/>
      <c r="F15" s="3"/>
      <c r="H15" s="3"/>
      <c r="J15" s="3"/>
      <c r="IS15"/>
      <c r="IT15"/>
      <c r="IU15"/>
      <c r="IV15"/>
    </row>
    <row r="16" spans="1:256" s="18" customFormat="1" ht="17.25" customHeight="1">
      <c r="A16" s="15" t="s">
        <v>17</v>
      </c>
      <c r="B16" s="16"/>
      <c r="C16" s="3">
        <v>8</v>
      </c>
      <c r="D16" s="17">
        <f>69118-33017</f>
        <v>36101</v>
      </c>
      <c r="E16" s="17"/>
      <c r="F16" s="17">
        <f>39252-9688</f>
        <v>29564</v>
      </c>
      <c r="H16" s="17">
        <v>69118</v>
      </c>
      <c r="J16" s="17">
        <v>39252</v>
      </c>
      <c r="IS16"/>
      <c r="IT16"/>
      <c r="IU16"/>
      <c r="IV16"/>
    </row>
    <row r="17" spans="1:256" s="18" customFormat="1" ht="17.25" customHeight="1">
      <c r="A17" s="15"/>
      <c r="B17" s="16"/>
      <c r="C17" s="3"/>
      <c r="D17" s="17"/>
      <c r="E17" s="17"/>
      <c r="F17" s="17"/>
      <c r="H17" s="17"/>
      <c r="J17" s="17"/>
      <c r="IS17"/>
      <c r="IT17"/>
      <c r="IU17"/>
      <c r="IV17"/>
    </row>
    <row r="18" spans="1:256" s="4" customFormat="1" ht="17.25" customHeight="1">
      <c r="A18" s="15" t="s">
        <v>18</v>
      </c>
      <c r="B18" s="16"/>
      <c r="C18" s="3"/>
      <c r="D18" s="17">
        <f>-61225+28449</f>
        <v>-32776</v>
      </c>
      <c r="E18" s="17"/>
      <c r="F18" s="17">
        <f>-34012+8367</f>
        <v>-25645</v>
      </c>
      <c r="G18" s="18"/>
      <c r="H18" s="17">
        <f>-52371-4621-3279-954</f>
        <v>-61225</v>
      </c>
      <c r="I18" s="18"/>
      <c r="J18" s="17">
        <v>-34012</v>
      </c>
      <c r="IS18"/>
      <c r="IT18"/>
      <c r="IU18"/>
      <c r="IV18"/>
    </row>
    <row r="19" spans="1:256" s="4" customFormat="1" ht="17.25" customHeight="1">
      <c r="A19" s="15"/>
      <c r="B19" s="16"/>
      <c r="C19" s="3"/>
      <c r="D19" s="17"/>
      <c r="E19" s="17"/>
      <c r="F19" s="17"/>
      <c r="H19" s="17"/>
      <c r="J19" s="17"/>
      <c r="IS19"/>
      <c r="IT19"/>
      <c r="IU19"/>
      <c r="IV19"/>
    </row>
    <row r="20" spans="1:256" s="18" customFormat="1" ht="17.25" customHeight="1">
      <c r="A20" s="15" t="s">
        <v>19</v>
      </c>
      <c r="B20" s="16"/>
      <c r="C20" s="3"/>
      <c r="D20" s="17">
        <f>299-84</f>
        <v>215</v>
      </c>
      <c r="E20" s="17"/>
      <c r="F20" s="17">
        <f>141-13</f>
        <v>128</v>
      </c>
      <c r="H20" s="17">
        <v>299</v>
      </c>
      <c r="J20" s="17">
        <v>141</v>
      </c>
      <c r="IS20"/>
      <c r="IT20"/>
      <c r="IU20"/>
      <c r="IV20"/>
    </row>
    <row r="21" spans="1:256" s="18" customFormat="1" ht="17.25" customHeight="1">
      <c r="A21" s="15"/>
      <c r="B21" s="16"/>
      <c r="C21" s="3"/>
      <c r="D21" s="19"/>
      <c r="E21" s="17"/>
      <c r="F21" s="17"/>
      <c r="H21" s="17"/>
      <c r="J21" s="17"/>
      <c r="IS21"/>
      <c r="IT21"/>
      <c r="IU21"/>
      <c r="IV21"/>
    </row>
    <row r="22" spans="1:256" s="18" customFormat="1" ht="17.25" customHeight="1">
      <c r="A22" s="20" t="s">
        <v>20</v>
      </c>
      <c r="B22" s="16"/>
      <c r="C22" s="3">
        <v>8</v>
      </c>
      <c r="D22" s="21">
        <f>SUM(D15:D21)</f>
        <v>3540</v>
      </c>
      <c r="E22" s="17"/>
      <c r="F22" s="21">
        <f>SUM(F15:F21)</f>
        <v>4047</v>
      </c>
      <c r="H22" s="21">
        <f>SUM(H15:H21)</f>
        <v>8192</v>
      </c>
      <c r="J22" s="21">
        <f>SUM(J15:J21)</f>
        <v>5381</v>
      </c>
      <c r="IS22"/>
      <c r="IT22"/>
      <c r="IU22"/>
      <c r="IV22"/>
    </row>
    <row r="23" spans="1:256" s="18" customFormat="1" ht="17.25" customHeight="1">
      <c r="A23" s="20"/>
      <c r="B23" s="16"/>
      <c r="C23" s="3"/>
      <c r="D23" s="17"/>
      <c r="E23" s="17"/>
      <c r="F23" s="17"/>
      <c r="H23" s="17"/>
      <c r="J23" s="17"/>
      <c r="IS23"/>
      <c r="IT23"/>
      <c r="IU23"/>
      <c r="IV23"/>
    </row>
    <row r="24" spans="1:256" s="18" customFormat="1" ht="17.25" customHeight="1">
      <c r="A24" s="15" t="s">
        <v>21</v>
      </c>
      <c r="B24" s="16"/>
      <c r="C24" s="3"/>
      <c r="D24" s="17">
        <f>-212+123</f>
        <v>-89</v>
      </c>
      <c r="E24" s="17"/>
      <c r="F24" s="17">
        <f>-716+284</f>
        <v>-432</v>
      </c>
      <c r="H24" s="17">
        <v>-212</v>
      </c>
      <c r="J24" s="17">
        <v>-716</v>
      </c>
      <c r="IS24"/>
      <c r="IT24"/>
      <c r="IU24"/>
      <c r="IV24"/>
    </row>
    <row r="25" spans="1:256" s="18" customFormat="1" ht="17.25" customHeight="1">
      <c r="A25" s="15"/>
      <c r="B25" s="16"/>
      <c r="C25" s="3"/>
      <c r="D25" s="19"/>
      <c r="E25" s="17"/>
      <c r="F25" s="19"/>
      <c r="H25" s="19"/>
      <c r="J25" s="19"/>
      <c r="IS25"/>
      <c r="IT25"/>
      <c r="IU25"/>
      <c r="IV25"/>
    </row>
    <row r="26" spans="1:256" s="4" customFormat="1" ht="17.25" customHeight="1">
      <c r="A26" s="20" t="s">
        <v>22</v>
      </c>
      <c r="B26" s="16"/>
      <c r="C26" s="3"/>
      <c r="D26" s="21">
        <f>SUM(D22:D24)</f>
        <v>3451</v>
      </c>
      <c r="E26" s="17"/>
      <c r="F26" s="21">
        <f>SUM(F22:F24)</f>
        <v>3615</v>
      </c>
      <c r="H26" s="21">
        <f>SUM(H22:H24)</f>
        <v>7980</v>
      </c>
      <c r="J26" s="21">
        <f>SUM(J22:J24)</f>
        <v>4665</v>
      </c>
      <c r="IS26"/>
      <c r="IT26"/>
      <c r="IU26"/>
      <c r="IV26"/>
    </row>
    <row r="27" spans="1:256" s="4" customFormat="1" ht="17.25" customHeight="1">
      <c r="A27" s="20"/>
      <c r="B27" s="16"/>
      <c r="C27" s="3"/>
      <c r="D27" s="17"/>
      <c r="E27" s="17"/>
      <c r="F27" s="17"/>
      <c r="H27" s="17"/>
      <c r="J27" s="17"/>
      <c r="IS27"/>
      <c r="IT27"/>
      <c r="IU27"/>
      <c r="IV27"/>
    </row>
    <row r="28" spans="1:256" s="18" customFormat="1" ht="17.25" customHeight="1">
      <c r="A28" s="22" t="s">
        <v>23</v>
      </c>
      <c r="B28" s="4"/>
      <c r="C28" s="3">
        <v>18</v>
      </c>
      <c r="D28" s="17">
        <f>-604+395</f>
        <v>-209</v>
      </c>
      <c r="E28" s="17"/>
      <c r="F28" s="17">
        <f>-550+35</f>
        <v>-515</v>
      </c>
      <c r="H28" s="17">
        <v>-604</v>
      </c>
      <c r="J28" s="17">
        <v>-550</v>
      </c>
      <c r="IS28"/>
      <c r="IT28"/>
      <c r="IU28"/>
      <c r="IV28"/>
    </row>
    <row r="29" spans="1:256" s="18" customFormat="1" ht="17.25" customHeight="1">
      <c r="A29" s="22"/>
      <c r="B29" s="4"/>
      <c r="C29" s="3"/>
      <c r="D29" s="19"/>
      <c r="E29" s="17"/>
      <c r="F29" s="19"/>
      <c r="H29" s="19"/>
      <c r="J29" s="19"/>
      <c r="IS29"/>
      <c r="IT29"/>
      <c r="IU29"/>
      <c r="IV29"/>
    </row>
    <row r="30" spans="1:256" s="18" customFormat="1" ht="17.25" customHeight="1">
      <c r="A30" s="23" t="s">
        <v>24</v>
      </c>
      <c r="B30" s="4"/>
      <c r="C30" s="3"/>
      <c r="D30" s="17"/>
      <c r="E30" s="17"/>
      <c r="F30" s="17"/>
      <c r="H30" s="17"/>
      <c r="J30" s="17"/>
      <c r="IS30"/>
      <c r="IT30"/>
      <c r="IU30"/>
      <c r="IV30"/>
    </row>
    <row r="31" spans="1:256" s="18" customFormat="1" ht="17.25" customHeight="1">
      <c r="A31" s="23"/>
      <c r="B31" s="4" t="s">
        <v>25</v>
      </c>
      <c r="C31" s="3"/>
      <c r="D31" s="17">
        <f>SUM(D26:D29)</f>
        <v>3242</v>
      </c>
      <c r="E31" s="17"/>
      <c r="F31" s="17">
        <f>SUM(F26:F29)</f>
        <v>3100</v>
      </c>
      <c r="H31" s="17">
        <f>SUM(H26:H29)</f>
        <v>7376</v>
      </c>
      <c r="J31" s="17">
        <f>SUM(J26:J29)</f>
        <v>4115</v>
      </c>
      <c r="IS31"/>
      <c r="IT31"/>
      <c r="IU31"/>
      <c r="IV31"/>
    </row>
    <row r="32" spans="1:256" s="18" customFormat="1" ht="17.25" customHeight="1">
      <c r="A32" s="22"/>
      <c r="B32" s="4"/>
      <c r="C32" s="3"/>
      <c r="D32" s="17"/>
      <c r="E32" s="17"/>
      <c r="F32" s="17"/>
      <c r="H32" s="17"/>
      <c r="J32" s="17"/>
      <c r="IS32"/>
      <c r="IT32"/>
      <c r="IU32"/>
      <c r="IV32"/>
    </row>
    <row r="33" spans="1:256" s="18" customFormat="1" ht="17.25" customHeight="1">
      <c r="A33" s="22" t="s">
        <v>26</v>
      </c>
      <c r="B33" s="4"/>
      <c r="C33" s="3"/>
      <c r="D33" s="17">
        <f>-105+81</f>
        <v>-24</v>
      </c>
      <c r="E33" s="17"/>
      <c r="F33" s="17">
        <v>0</v>
      </c>
      <c r="H33" s="17">
        <v>-105</v>
      </c>
      <c r="J33" s="17">
        <v>0</v>
      </c>
      <c r="IS33"/>
      <c r="IT33"/>
      <c r="IU33"/>
      <c r="IV33"/>
    </row>
    <row r="34" spans="1:256" s="18" customFormat="1" ht="17.25" customHeight="1">
      <c r="A34" s="22"/>
      <c r="B34" s="4"/>
      <c r="C34" s="3"/>
      <c r="D34" s="19"/>
      <c r="E34" s="17"/>
      <c r="F34" s="19"/>
      <c r="H34" s="19"/>
      <c r="J34" s="19"/>
      <c r="IS34"/>
      <c r="IT34"/>
      <c r="IU34"/>
      <c r="IV34"/>
    </row>
    <row r="35" spans="1:256" s="4" customFormat="1" ht="17.25" customHeight="1">
      <c r="A35" s="24" t="s">
        <v>27</v>
      </c>
      <c r="C35" s="3"/>
      <c r="D35" s="25">
        <f>SUM(D30:D34)</f>
        <v>3218</v>
      </c>
      <c r="E35" s="17"/>
      <c r="F35" s="25">
        <f>SUM(F30:F34)</f>
        <v>3100</v>
      </c>
      <c r="H35" s="25">
        <f>SUM(H30:H34)</f>
        <v>7271</v>
      </c>
      <c r="J35" s="25">
        <f>SUM(J30:J34)</f>
        <v>4115</v>
      </c>
      <c r="IS35"/>
      <c r="IT35"/>
      <c r="IU35"/>
      <c r="IV35"/>
    </row>
    <row r="36" spans="1:256" s="18" customFormat="1" ht="17.25" customHeight="1">
      <c r="A36" s="23"/>
      <c r="B36" s="4"/>
      <c r="C36" s="3"/>
      <c r="D36" s="17"/>
      <c r="E36" s="17"/>
      <c r="F36" s="17"/>
      <c r="H36" s="17"/>
      <c r="J36" s="17"/>
      <c r="IS36"/>
      <c r="IT36"/>
      <c r="IU36"/>
      <c r="IV36"/>
    </row>
    <row r="37" spans="1:256" s="18" customFormat="1" ht="17.25" customHeight="1">
      <c r="A37" s="23" t="s">
        <v>28</v>
      </c>
      <c r="B37" s="4"/>
      <c r="C37" s="3"/>
      <c r="D37" s="17"/>
      <c r="E37" s="17"/>
      <c r="F37" s="17"/>
      <c r="H37" s="17"/>
      <c r="J37" s="17"/>
      <c r="IS37"/>
      <c r="IT37"/>
      <c r="IU37"/>
      <c r="IV37"/>
    </row>
    <row r="38" spans="1:256" s="18" customFormat="1" ht="17.25" customHeight="1">
      <c r="A38" s="23"/>
      <c r="B38" s="4" t="s">
        <v>29</v>
      </c>
      <c r="C38" s="3"/>
      <c r="D38" s="26">
        <v>0.72</v>
      </c>
      <c r="E38" s="17"/>
      <c r="F38" s="26">
        <v>1.06</v>
      </c>
      <c r="H38" s="26">
        <v>1.62</v>
      </c>
      <c r="J38" s="26">
        <v>1.41</v>
      </c>
      <c r="IS38"/>
      <c r="IT38"/>
      <c r="IU38"/>
      <c r="IV38"/>
    </row>
    <row r="39" spans="2:256" s="4" customFormat="1" ht="17.25" customHeight="1">
      <c r="B39" s="4" t="s">
        <v>30</v>
      </c>
      <c r="C39" s="3"/>
      <c r="D39" s="27">
        <v>0</v>
      </c>
      <c r="E39" s="17"/>
      <c r="F39" s="27">
        <v>0</v>
      </c>
      <c r="H39" s="27">
        <v>0</v>
      </c>
      <c r="J39" s="27">
        <v>0</v>
      </c>
      <c r="IS39"/>
      <c r="IT39"/>
      <c r="IU39"/>
      <c r="IV39"/>
    </row>
    <row r="40" spans="1:256" s="4" customFormat="1" ht="17.25" customHeight="1">
      <c r="A40" s="23"/>
      <c r="C40" s="3"/>
      <c r="D40" s="17"/>
      <c r="E40" s="17"/>
      <c r="F40" s="17"/>
      <c r="H40" s="17"/>
      <c r="J40" s="17"/>
      <c r="IS40"/>
      <c r="IT40"/>
      <c r="IU40"/>
      <c r="IV40"/>
    </row>
    <row r="41" spans="1:256" s="18" customFormat="1" ht="17.25" customHeight="1">
      <c r="A41" s="23"/>
      <c r="B41" s="4"/>
      <c r="C41" s="2"/>
      <c r="D41" s="17"/>
      <c r="E41" s="17"/>
      <c r="F41" s="17"/>
      <c r="H41" s="17"/>
      <c r="J41" s="17"/>
      <c r="IS41"/>
      <c r="IT41"/>
      <c r="IU41"/>
      <c r="IV41"/>
    </row>
    <row r="42" spans="1:256" s="4" customFormat="1" ht="23.25" customHeight="1">
      <c r="A42" s="54" t="s">
        <v>31</v>
      </c>
      <c r="B42" s="54"/>
      <c r="C42" s="54"/>
      <c r="D42" s="54"/>
      <c r="E42" s="54"/>
      <c r="F42" s="54"/>
      <c r="G42" s="54"/>
      <c r="H42" s="54"/>
      <c r="I42" s="54"/>
      <c r="J42" s="54"/>
      <c r="IS42"/>
      <c r="IT42"/>
      <c r="IU42"/>
      <c r="IV42"/>
    </row>
    <row r="43" spans="1:256" s="4" customFormat="1" ht="15.75">
      <c r="A43" s="54"/>
      <c r="B43" s="54"/>
      <c r="C43" s="54"/>
      <c r="D43" s="54"/>
      <c r="E43" s="54"/>
      <c r="F43" s="54"/>
      <c r="G43" s="54"/>
      <c r="H43" s="54"/>
      <c r="I43" s="54"/>
      <c r="J43" s="54"/>
      <c r="IS43"/>
      <c r="IT43"/>
      <c r="IU43"/>
      <c r="IV43"/>
    </row>
    <row r="44" spans="1:256" s="4" customFormat="1" ht="15.75">
      <c r="A44" s="54"/>
      <c r="B44" s="54"/>
      <c r="C44" s="54"/>
      <c r="D44" s="54"/>
      <c r="E44" s="54"/>
      <c r="F44" s="54"/>
      <c r="G44" s="54"/>
      <c r="H44" s="54"/>
      <c r="I44" s="54"/>
      <c r="J44" s="54"/>
      <c r="IS44"/>
      <c r="IT44"/>
      <c r="IU44"/>
      <c r="IV44"/>
    </row>
    <row r="45" spans="3:256" s="4" customFormat="1" ht="15.75">
      <c r="C45" s="3"/>
      <c r="D45" s="28"/>
      <c r="E45" s="28"/>
      <c r="F45" s="28"/>
      <c r="IS45"/>
      <c r="IT45"/>
      <c r="IU45"/>
      <c r="IV45"/>
    </row>
    <row r="46" spans="3:256" s="4" customFormat="1" ht="15.75">
      <c r="C46" s="3"/>
      <c r="D46" s="28"/>
      <c r="E46" s="28"/>
      <c r="F46" s="28"/>
      <c r="IS46"/>
      <c r="IT46"/>
      <c r="IU46"/>
      <c r="IV46"/>
    </row>
    <row r="47" spans="3:256" s="4" customFormat="1" ht="15.75">
      <c r="C47" s="3"/>
      <c r="D47" s="28"/>
      <c r="E47" s="28"/>
      <c r="F47" s="28"/>
      <c r="IS47"/>
      <c r="IT47"/>
      <c r="IU47"/>
      <c r="IV47"/>
    </row>
    <row r="48" spans="3:256" s="4" customFormat="1" ht="15.75">
      <c r="C48" s="3"/>
      <c r="D48" s="28"/>
      <c r="E48" s="28"/>
      <c r="F48" s="28"/>
      <c r="IS48"/>
      <c r="IT48"/>
      <c r="IU48"/>
      <c r="IV48"/>
    </row>
    <row r="49" spans="3:256" s="4" customFormat="1" ht="15.75">
      <c r="C49" s="3"/>
      <c r="D49" s="28"/>
      <c r="E49" s="28"/>
      <c r="F49" s="28"/>
      <c r="IS49"/>
      <c r="IT49"/>
      <c r="IU49"/>
      <c r="IV49"/>
    </row>
    <row r="50" spans="3:256" s="4" customFormat="1" ht="15.75">
      <c r="C50" s="3"/>
      <c r="IS50"/>
      <c r="IT50"/>
      <c r="IU50"/>
      <c r="IV50"/>
    </row>
    <row r="51" spans="3:256" s="4" customFormat="1" ht="15.75">
      <c r="C51" s="3"/>
      <c r="IS51"/>
      <c r="IT51"/>
      <c r="IU51"/>
      <c r="IV51"/>
    </row>
    <row r="52" spans="3:256" s="4" customFormat="1" ht="15.75">
      <c r="C52" s="3"/>
      <c r="IS52"/>
      <c r="IT52"/>
      <c r="IU52"/>
      <c r="IV52"/>
    </row>
    <row r="53" spans="3:256" s="4" customFormat="1" ht="15.75">
      <c r="C53" s="3"/>
      <c r="IS53"/>
      <c r="IT53"/>
      <c r="IU53"/>
      <c r="IV53"/>
    </row>
    <row r="54" spans="3:256" s="4" customFormat="1" ht="15.75">
      <c r="C54" s="3"/>
      <c r="IS54"/>
      <c r="IT54"/>
      <c r="IU54"/>
      <c r="IV54"/>
    </row>
    <row r="55" spans="3:256" s="4" customFormat="1" ht="15.75">
      <c r="C55" s="3"/>
      <c r="IS55"/>
      <c r="IT55"/>
      <c r="IU55"/>
      <c r="IV55"/>
    </row>
    <row r="56" spans="3:256" s="4" customFormat="1" ht="15.75">
      <c r="C56" s="3"/>
      <c r="IS56"/>
      <c r="IT56"/>
      <c r="IU56"/>
      <c r="IV56"/>
    </row>
    <row r="57" spans="3:256" s="4" customFormat="1" ht="15.75">
      <c r="C57" s="3"/>
      <c r="IS57"/>
      <c r="IT57"/>
      <c r="IU57"/>
      <c r="IV57"/>
    </row>
    <row r="58" spans="3:256" s="4" customFormat="1" ht="15.75">
      <c r="C58" s="3"/>
      <c r="IS58"/>
      <c r="IT58"/>
      <c r="IU58"/>
      <c r="IV58"/>
    </row>
    <row r="59" spans="3:256" s="4" customFormat="1" ht="15.75">
      <c r="C59" s="3"/>
      <c r="IS59"/>
      <c r="IT59"/>
      <c r="IU59"/>
      <c r="IV59"/>
    </row>
    <row r="60" spans="3:256" s="4" customFormat="1" ht="15.75">
      <c r="C60" s="3"/>
      <c r="IS60"/>
      <c r="IT60"/>
      <c r="IU60"/>
      <c r="IV60"/>
    </row>
    <row r="61" spans="3:256" s="4" customFormat="1" ht="15.75">
      <c r="C61" s="3"/>
      <c r="IS61"/>
      <c r="IT61"/>
      <c r="IU61"/>
      <c r="IV61"/>
    </row>
    <row r="62" spans="3:256" s="4" customFormat="1" ht="15.75">
      <c r="C62" s="3"/>
      <c r="IS62"/>
      <c r="IT62"/>
      <c r="IU62"/>
      <c r="IV62"/>
    </row>
    <row r="63" spans="3:256" s="4" customFormat="1" ht="15.75">
      <c r="C63" s="3"/>
      <c r="IS63"/>
      <c r="IT63"/>
      <c r="IU63"/>
      <c r="IV63"/>
    </row>
    <row r="64" spans="3:256" s="4" customFormat="1" ht="15.75">
      <c r="C64" s="3"/>
      <c r="IS64"/>
      <c r="IT64"/>
      <c r="IU64"/>
      <c r="IV64"/>
    </row>
    <row r="65" spans="3:256" s="4" customFormat="1" ht="15.75">
      <c r="C65" s="3"/>
      <c r="IS65"/>
      <c r="IT65"/>
      <c r="IU65"/>
      <c r="IV65"/>
    </row>
    <row r="66" spans="3:256" s="4" customFormat="1" ht="15.75">
      <c r="C66" s="3"/>
      <c r="IS66"/>
      <c r="IT66"/>
      <c r="IU66"/>
      <c r="IV66"/>
    </row>
    <row r="67" spans="3:256" s="4" customFormat="1" ht="15.75">
      <c r="C67" s="3"/>
      <c r="IS67"/>
      <c r="IT67"/>
      <c r="IU67"/>
      <c r="IV67"/>
    </row>
    <row r="68" spans="3:256" s="4" customFormat="1" ht="15.75">
      <c r="C68" s="3"/>
      <c r="IS68"/>
      <c r="IT68"/>
      <c r="IU68"/>
      <c r="IV68"/>
    </row>
    <row r="69" spans="3:256" s="4" customFormat="1" ht="15.75">
      <c r="C69" s="3"/>
      <c r="IS69"/>
      <c r="IT69"/>
      <c r="IU69"/>
      <c r="IV69"/>
    </row>
    <row r="70" spans="3:256" s="4" customFormat="1" ht="15.75">
      <c r="C70" s="3"/>
      <c r="IS70"/>
      <c r="IT70"/>
      <c r="IU70"/>
      <c r="IV70"/>
    </row>
    <row r="71" spans="3:256" s="4" customFormat="1" ht="15.75">
      <c r="C71" s="3"/>
      <c r="IS71"/>
      <c r="IT71"/>
      <c r="IU71"/>
      <c r="IV71"/>
    </row>
    <row r="72" spans="3:256" s="4" customFormat="1" ht="15.75">
      <c r="C72" s="3"/>
      <c r="IS72"/>
      <c r="IT72"/>
      <c r="IU72"/>
      <c r="IV72"/>
    </row>
    <row r="73" spans="3:256" s="4" customFormat="1" ht="15.75">
      <c r="C73" s="3"/>
      <c r="IS73"/>
      <c r="IT73"/>
      <c r="IU73"/>
      <c r="IV73"/>
    </row>
    <row r="74" spans="3:256" s="4" customFormat="1" ht="15.75">
      <c r="C74" s="3"/>
      <c r="IS74"/>
      <c r="IT74"/>
      <c r="IU74"/>
      <c r="IV74"/>
    </row>
    <row r="75" spans="3:256" s="4" customFormat="1" ht="15.75">
      <c r="C75" s="3"/>
      <c r="IS75"/>
      <c r="IT75"/>
      <c r="IU75"/>
      <c r="IV75"/>
    </row>
    <row r="76" spans="3:256" s="4" customFormat="1" ht="15.75">
      <c r="C76" s="3"/>
      <c r="IS76"/>
      <c r="IT76"/>
      <c r="IU76"/>
      <c r="IV76"/>
    </row>
    <row r="77" spans="3:256" s="4" customFormat="1" ht="15.75">
      <c r="C77" s="3"/>
      <c r="IS77"/>
      <c r="IT77"/>
      <c r="IU77"/>
      <c r="IV77"/>
    </row>
    <row r="78" spans="3:256" s="4" customFormat="1" ht="15.75">
      <c r="C78" s="3"/>
      <c r="IS78"/>
      <c r="IT78"/>
      <c r="IU78"/>
      <c r="IV78"/>
    </row>
    <row r="79" spans="3:256" s="4" customFormat="1" ht="15.75">
      <c r="C79" s="3"/>
      <c r="IS79"/>
      <c r="IT79"/>
      <c r="IU79"/>
      <c r="IV79"/>
    </row>
    <row r="80" spans="3:256" s="4" customFormat="1" ht="15.75">
      <c r="C80" s="3"/>
      <c r="IS80"/>
      <c r="IT80"/>
      <c r="IU80"/>
      <c r="IV80"/>
    </row>
    <row r="81" spans="3:256" s="4" customFormat="1" ht="15.75">
      <c r="C81" s="3"/>
      <c r="IS81"/>
      <c r="IT81"/>
      <c r="IU81"/>
      <c r="IV81"/>
    </row>
    <row r="82" spans="3:256" s="4" customFormat="1" ht="15.75">
      <c r="C82" s="3"/>
      <c r="IS82"/>
      <c r="IT82"/>
      <c r="IU82"/>
      <c r="IV82"/>
    </row>
    <row r="83" spans="3:256" s="4" customFormat="1" ht="15.75">
      <c r="C83" s="3"/>
      <c r="IS83"/>
      <c r="IT83"/>
      <c r="IU83"/>
      <c r="IV83"/>
    </row>
    <row r="84" spans="3:256" s="4" customFormat="1" ht="15.75">
      <c r="C84" s="3"/>
      <c r="IS84"/>
      <c r="IT84"/>
      <c r="IU84"/>
      <c r="IV84"/>
    </row>
    <row r="85" spans="3:256" s="4" customFormat="1" ht="15.75">
      <c r="C85" s="3"/>
      <c r="IS85"/>
      <c r="IT85"/>
      <c r="IU85"/>
      <c r="IV85"/>
    </row>
    <row r="86" spans="3:256" s="4" customFormat="1" ht="15.75">
      <c r="C86" s="3"/>
      <c r="IS86"/>
      <c r="IT86"/>
      <c r="IU86"/>
      <c r="IV86"/>
    </row>
    <row r="87" spans="3:256" s="4" customFormat="1" ht="15.75">
      <c r="C87" s="3"/>
      <c r="IS87"/>
      <c r="IT87"/>
      <c r="IU87"/>
      <c r="IV87"/>
    </row>
    <row r="88" spans="3:256" s="4" customFormat="1" ht="15.75">
      <c r="C88" s="3"/>
      <c r="IS88"/>
      <c r="IT88"/>
      <c r="IU88"/>
      <c r="IV88"/>
    </row>
    <row r="89" spans="3:256" s="4" customFormat="1" ht="15.75">
      <c r="C89" s="3"/>
      <c r="IS89"/>
      <c r="IT89"/>
      <c r="IU89"/>
      <c r="IV89"/>
    </row>
    <row r="90" spans="3:256" s="4" customFormat="1" ht="15.75">
      <c r="C90" s="3"/>
      <c r="IS90"/>
      <c r="IT90"/>
      <c r="IU90"/>
      <c r="IV90"/>
    </row>
    <row r="91" spans="3:256" s="4" customFormat="1" ht="15.75">
      <c r="C91" s="3"/>
      <c r="IS91"/>
      <c r="IT91"/>
      <c r="IU91"/>
      <c r="IV91"/>
    </row>
    <row r="92" spans="3:256" s="4" customFormat="1" ht="15.75">
      <c r="C92" s="3"/>
      <c r="IS92"/>
      <c r="IT92"/>
      <c r="IU92"/>
      <c r="IV92"/>
    </row>
    <row r="93" spans="3:256" s="4" customFormat="1" ht="15.75">
      <c r="C93" s="3"/>
      <c r="IS93"/>
      <c r="IT93"/>
      <c r="IU93"/>
      <c r="IV93"/>
    </row>
    <row r="94" spans="3:256" s="4" customFormat="1" ht="15.75">
      <c r="C94" s="3"/>
      <c r="IS94"/>
      <c r="IT94"/>
      <c r="IU94"/>
      <c r="IV94"/>
    </row>
    <row r="95" spans="3:256" s="4" customFormat="1" ht="15.75">
      <c r="C95" s="3"/>
      <c r="IS95"/>
      <c r="IT95"/>
      <c r="IU95"/>
      <c r="IV95"/>
    </row>
    <row r="96" spans="3:256" s="4" customFormat="1" ht="15.75">
      <c r="C96" s="3"/>
      <c r="IS96"/>
      <c r="IT96"/>
      <c r="IU96"/>
      <c r="IV96"/>
    </row>
    <row r="97" spans="3:256" s="4" customFormat="1" ht="15.75">
      <c r="C97" s="3"/>
      <c r="IS97"/>
      <c r="IT97"/>
      <c r="IU97"/>
      <c r="IV97"/>
    </row>
    <row r="98" spans="3:256" s="4" customFormat="1" ht="15.75">
      <c r="C98" s="3"/>
      <c r="IS98"/>
      <c r="IT98"/>
      <c r="IU98"/>
      <c r="IV98"/>
    </row>
    <row r="99" spans="3:256" s="4" customFormat="1" ht="15.75">
      <c r="C99" s="3"/>
      <c r="IS99"/>
      <c r="IT99"/>
      <c r="IU99"/>
      <c r="IV99"/>
    </row>
    <row r="100" spans="3:256" s="4" customFormat="1" ht="15.75">
      <c r="C100" s="3"/>
      <c r="IS100"/>
      <c r="IT100"/>
      <c r="IU100"/>
      <c r="IV100"/>
    </row>
    <row r="101" spans="3:256" s="4" customFormat="1" ht="15.75">
      <c r="C101" s="3"/>
      <c r="IS101"/>
      <c r="IT101"/>
      <c r="IU101"/>
      <c r="IV101"/>
    </row>
    <row r="102" spans="3:256" s="4" customFormat="1" ht="15.75">
      <c r="C102" s="3"/>
      <c r="IS102"/>
      <c r="IT102"/>
      <c r="IU102"/>
      <c r="IV102"/>
    </row>
    <row r="103" spans="3:256" s="4" customFormat="1" ht="15.75">
      <c r="C103" s="3"/>
      <c r="IS103"/>
      <c r="IT103"/>
      <c r="IU103"/>
      <c r="IV103"/>
    </row>
    <row r="104" spans="3:256" s="4" customFormat="1" ht="15.75">
      <c r="C104" s="3"/>
      <c r="IS104"/>
      <c r="IT104"/>
      <c r="IU104"/>
      <c r="IV104"/>
    </row>
    <row r="105" spans="3:256" s="4" customFormat="1" ht="15.75">
      <c r="C105" s="3"/>
      <c r="IS105"/>
      <c r="IT105"/>
      <c r="IU105"/>
      <c r="IV105"/>
    </row>
    <row r="106" spans="3:256" s="4" customFormat="1" ht="15.75">
      <c r="C106" s="3"/>
      <c r="IS106"/>
      <c r="IT106"/>
      <c r="IU106"/>
      <c r="IV106"/>
    </row>
    <row r="107" spans="3:256" s="4" customFormat="1" ht="15.75">
      <c r="C107" s="3"/>
      <c r="IS107"/>
      <c r="IT107"/>
      <c r="IU107"/>
      <c r="IV107"/>
    </row>
    <row r="108" spans="3:256" s="4" customFormat="1" ht="15.75">
      <c r="C108" s="3"/>
      <c r="IS108"/>
      <c r="IT108"/>
      <c r="IU108"/>
      <c r="IV108"/>
    </row>
    <row r="109" spans="3:256" s="4" customFormat="1" ht="15.75">
      <c r="C109" s="3"/>
      <c r="IS109"/>
      <c r="IT109"/>
      <c r="IU109"/>
      <c r="IV109"/>
    </row>
    <row r="110" spans="3:256" s="4" customFormat="1" ht="15.75">
      <c r="C110" s="3"/>
      <c r="IS110"/>
      <c r="IT110"/>
      <c r="IU110"/>
      <c r="IV110"/>
    </row>
    <row r="111" spans="3:256" s="4" customFormat="1" ht="15.75">
      <c r="C111" s="3"/>
      <c r="IS111"/>
      <c r="IT111"/>
      <c r="IU111"/>
      <c r="IV111"/>
    </row>
    <row r="112" spans="3:256" s="4" customFormat="1" ht="15.75">
      <c r="C112" s="3"/>
      <c r="IS112"/>
      <c r="IT112"/>
      <c r="IU112"/>
      <c r="IV112"/>
    </row>
    <row r="113" spans="3:256" s="4" customFormat="1" ht="15.75">
      <c r="C113" s="3"/>
      <c r="IS113"/>
      <c r="IT113"/>
      <c r="IU113"/>
      <c r="IV113"/>
    </row>
    <row r="114" spans="3:256" s="4" customFormat="1" ht="15.75">
      <c r="C114" s="3"/>
      <c r="IS114"/>
      <c r="IT114"/>
      <c r="IU114"/>
      <c r="IV114"/>
    </row>
    <row r="115" spans="3:256" s="4" customFormat="1" ht="15.75">
      <c r="C115" s="3"/>
      <c r="IS115"/>
      <c r="IT115"/>
      <c r="IU115"/>
      <c r="IV115"/>
    </row>
    <row r="116" spans="3:256" s="4" customFormat="1" ht="15.75">
      <c r="C116" s="3"/>
      <c r="IS116"/>
      <c r="IT116"/>
      <c r="IU116"/>
      <c r="IV116"/>
    </row>
    <row r="117" spans="3:256" s="4" customFormat="1" ht="15.75">
      <c r="C117" s="3"/>
      <c r="IS117"/>
      <c r="IT117"/>
      <c r="IU117"/>
      <c r="IV117"/>
    </row>
    <row r="118" spans="3:256" s="4" customFormat="1" ht="15.75">
      <c r="C118" s="3"/>
      <c r="IS118"/>
      <c r="IT118"/>
      <c r="IU118"/>
      <c r="IV118"/>
    </row>
    <row r="119" spans="3:256" s="4" customFormat="1" ht="15.75">
      <c r="C119" s="3"/>
      <c r="IS119"/>
      <c r="IT119"/>
      <c r="IU119"/>
      <c r="IV119"/>
    </row>
    <row r="120" spans="3:256" s="4" customFormat="1" ht="15.75">
      <c r="C120" s="3"/>
      <c r="IS120"/>
      <c r="IT120"/>
      <c r="IU120"/>
      <c r="IV120"/>
    </row>
    <row r="121" spans="3:256" s="4" customFormat="1" ht="15.75">
      <c r="C121" s="3"/>
      <c r="IS121"/>
      <c r="IT121"/>
      <c r="IU121"/>
      <c r="IV121"/>
    </row>
    <row r="122" spans="3:256" s="4" customFormat="1" ht="15.75">
      <c r="C122" s="3"/>
      <c r="IS122"/>
      <c r="IT122"/>
      <c r="IU122"/>
      <c r="IV122"/>
    </row>
    <row r="123" spans="3:256" s="4" customFormat="1" ht="15.75">
      <c r="C123" s="3"/>
      <c r="IS123"/>
      <c r="IT123"/>
      <c r="IU123"/>
      <c r="IV123"/>
    </row>
    <row r="124" spans="3:256" s="4" customFormat="1" ht="15.75">
      <c r="C124" s="3"/>
      <c r="IS124"/>
      <c r="IT124"/>
      <c r="IU124"/>
      <c r="IV124"/>
    </row>
    <row r="125" spans="3:256" s="4" customFormat="1" ht="15.75">
      <c r="C125" s="3"/>
      <c r="IS125"/>
      <c r="IT125"/>
      <c r="IU125"/>
      <c r="IV125"/>
    </row>
    <row r="126" spans="3:256" s="4" customFormat="1" ht="15.75">
      <c r="C126" s="3"/>
      <c r="IS126"/>
      <c r="IT126"/>
      <c r="IU126"/>
      <c r="IV126"/>
    </row>
    <row r="127" spans="3:256" s="4" customFormat="1" ht="15.75">
      <c r="C127" s="3"/>
      <c r="IS127"/>
      <c r="IT127"/>
      <c r="IU127"/>
      <c r="IV127"/>
    </row>
    <row r="128" spans="3:256" s="4" customFormat="1" ht="15.75">
      <c r="C128" s="3"/>
      <c r="IS128"/>
      <c r="IT128"/>
      <c r="IU128"/>
      <c r="IV128"/>
    </row>
    <row r="129" spans="3:256" s="4" customFormat="1" ht="15.75">
      <c r="C129" s="3"/>
      <c r="IS129"/>
      <c r="IT129"/>
      <c r="IU129"/>
      <c r="IV129"/>
    </row>
    <row r="130" spans="3:256" s="4" customFormat="1" ht="15.75">
      <c r="C130" s="3"/>
      <c r="IS130"/>
      <c r="IT130"/>
      <c r="IU130"/>
      <c r="IV130"/>
    </row>
    <row r="131" spans="3:256" s="4" customFormat="1" ht="15.75">
      <c r="C131" s="3"/>
      <c r="IS131"/>
      <c r="IT131"/>
      <c r="IU131"/>
      <c r="IV131"/>
    </row>
    <row r="132" spans="3:256" s="4" customFormat="1" ht="15.75">
      <c r="C132" s="3"/>
      <c r="IS132"/>
      <c r="IT132"/>
      <c r="IU132"/>
      <c r="IV132"/>
    </row>
    <row r="133" spans="3:256" s="4" customFormat="1" ht="15.75">
      <c r="C133" s="3"/>
      <c r="IS133"/>
      <c r="IT133"/>
      <c r="IU133"/>
      <c r="IV133"/>
    </row>
    <row r="134" spans="3:256" s="4" customFormat="1" ht="15.75">
      <c r="C134" s="3"/>
      <c r="IS134"/>
      <c r="IT134"/>
      <c r="IU134"/>
      <c r="IV134"/>
    </row>
    <row r="135" spans="3:256" s="4" customFormat="1" ht="15.75">
      <c r="C135" s="3"/>
      <c r="IS135"/>
      <c r="IT135"/>
      <c r="IU135"/>
      <c r="IV135"/>
    </row>
    <row r="136" spans="3:256" s="4" customFormat="1" ht="15.75">
      <c r="C136" s="3"/>
      <c r="IS136"/>
      <c r="IT136"/>
      <c r="IU136"/>
      <c r="IV136"/>
    </row>
    <row r="137" spans="3:256" s="4" customFormat="1" ht="15.75">
      <c r="C137" s="3"/>
      <c r="IS137"/>
      <c r="IT137"/>
      <c r="IU137"/>
      <c r="IV137"/>
    </row>
    <row r="138" spans="3:256" s="4" customFormat="1" ht="15.75">
      <c r="C138" s="3"/>
      <c r="IS138"/>
      <c r="IT138"/>
      <c r="IU138"/>
      <c r="IV138"/>
    </row>
    <row r="139" spans="3:256" s="4" customFormat="1" ht="15.75">
      <c r="C139" s="3"/>
      <c r="IS139"/>
      <c r="IT139"/>
      <c r="IU139"/>
      <c r="IV139"/>
    </row>
    <row r="140" spans="3:256" s="4" customFormat="1" ht="15.75">
      <c r="C140" s="3"/>
      <c r="IS140"/>
      <c r="IT140"/>
      <c r="IU140"/>
      <c r="IV140"/>
    </row>
    <row r="141" spans="3:256" s="4" customFormat="1" ht="15.75">
      <c r="C141" s="3"/>
      <c r="IS141"/>
      <c r="IT141"/>
      <c r="IU141"/>
      <c r="IV141"/>
    </row>
    <row r="142" spans="3:256" s="4" customFormat="1" ht="15.75">
      <c r="C142" s="3"/>
      <c r="IS142"/>
      <c r="IT142"/>
      <c r="IU142"/>
      <c r="IV142"/>
    </row>
    <row r="143" spans="3:256" s="4" customFormat="1" ht="15.75">
      <c r="C143" s="3"/>
      <c r="IS143"/>
      <c r="IT143"/>
      <c r="IU143"/>
      <c r="IV143"/>
    </row>
    <row r="144" spans="3:256" s="4" customFormat="1" ht="15.75">
      <c r="C144" s="3"/>
      <c r="IS144"/>
      <c r="IT144"/>
      <c r="IU144"/>
      <c r="IV144"/>
    </row>
    <row r="145" spans="3:256" s="4" customFormat="1" ht="15.75">
      <c r="C145" s="3"/>
      <c r="IS145"/>
      <c r="IT145"/>
      <c r="IU145"/>
      <c r="IV145"/>
    </row>
    <row r="146" spans="3:256" s="4" customFormat="1" ht="15.75">
      <c r="C146" s="3"/>
      <c r="IS146"/>
      <c r="IT146"/>
      <c r="IU146"/>
      <c r="IV146"/>
    </row>
    <row r="147" spans="3:256" s="4" customFormat="1" ht="15.75">
      <c r="C147" s="3"/>
      <c r="IS147"/>
      <c r="IT147"/>
      <c r="IU147"/>
      <c r="IV147"/>
    </row>
    <row r="148" spans="3:256" s="4" customFormat="1" ht="15.75">
      <c r="C148" s="3"/>
      <c r="IS148"/>
      <c r="IT148"/>
      <c r="IU148"/>
      <c r="IV148"/>
    </row>
    <row r="149" spans="3:256" s="4" customFormat="1" ht="15.75">
      <c r="C149" s="3"/>
      <c r="IS149"/>
      <c r="IT149"/>
      <c r="IU149"/>
      <c r="IV149"/>
    </row>
    <row r="150" spans="3:256" s="4" customFormat="1" ht="15.75">
      <c r="C150" s="3"/>
      <c r="IS150"/>
      <c r="IT150"/>
      <c r="IU150"/>
      <c r="IV150"/>
    </row>
    <row r="151" spans="3:256" s="4" customFormat="1" ht="15.75">
      <c r="C151" s="3"/>
      <c r="IS151"/>
      <c r="IT151"/>
      <c r="IU151"/>
      <c r="IV151"/>
    </row>
    <row r="152" spans="3:256" s="4" customFormat="1" ht="15.75">
      <c r="C152" s="3"/>
      <c r="IS152"/>
      <c r="IT152"/>
      <c r="IU152"/>
      <c r="IV152"/>
    </row>
    <row r="153" spans="3:256" s="4" customFormat="1" ht="15.75">
      <c r="C153" s="3"/>
      <c r="IS153"/>
      <c r="IT153"/>
      <c r="IU153"/>
      <c r="IV153"/>
    </row>
    <row r="154" spans="3:256" s="4" customFormat="1" ht="15.75">
      <c r="C154" s="3"/>
      <c r="IS154"/>
      <c r="IT154"/>
      <c r="IU154"/>
      <c r="IV154"/>
    </row>
    <row r="155" spans="3:256" s="4" customFormat="1" ht="15.75">
      <c r="C155" s="3"/>
      <c r="IS155"/>
      <c r="IT155"/>
      <c r="IU155"/>
      <c r="IV155"/>
    </row>
    <row r="156" spans="3:256" s="4" customFormat="1" ht="15.75">
      <c r="C156" s="3"/>
      <c r="IS156"/>
      <c r="IT156"/>
      <c r="IU156"/>
      <c r="IV156"/>
    </row>
    <row r="157" spans="3:256" s="4" customFormat="1" ht="15.75">
      <c r="C157" s="3"/>
      <c r="IS157"/>
      <c r="IT157"/>
      <c r="IU157"/>
      <c r="IV157"/>
    </row>
    <row r="158" spans="3:256" s="4" customFormat="1" ht="15.75">
      <c r="C158" s="3"/>
      <c r="IS158"/>
      <c r="IT158"/>
      <c r="IU158"/>
      <c r="IV158"/>
    </row>
    <row r="159" spans="3:256" s="4" customFormat="1" ht="15.75">
      <c r="C159" s="3"/>
      <c r="IS159"/>
      <c r="IT159"/>
      <c r="IU159"/>
      <c r="IV159"/>
    </row>
    <row r="160" spans="3:256" s="4" customFormat="1" ht="15.75">
      <c r="C160" s="3"/>
      <c r="IS160"/>
      <c r="IT160"/>
      <c r="IU160"/>
      <c r="IV160"/>
    </row>
    <row r="161" spans="3:256" s="4" customFormat="1" ht="15.75">
      <c r="C161" s="3"/>
      <c r="IS161"/>
      <c r="IT161"/>
      <c r="IU161"/>
      <c r="IV161"/>
    </row>
    <row r="162" spans="3:256" s="4" customFormat="1" ht="15.75">
      <c r="C162" s="3"/>
      <c r="IS162"/>
      <c r="IT162"/>
      <c r="IU162"/>
      <c r="IV162"/>
    </row>
    <row r="163" spans="3:256" s="4" customFormat="1" ht="15.75">
      <c r="C163" s="3"/>
      <c r="IS163"/>
      <c r="IT163"/>
      <c r="IU163"/>
      <c r="IV163"/>
    </row>
    <row r="164" spans="3:256" s="4" customFormat="1" ht="15.75">
      <c r="C164" s="3"/>
      <c r="IS164"/>
      <c r="IT164"/>
      <c r="IU164"/>
      <c r="IV164"/>
    </row>
    <row r="165" spans="3:256" s="4" customFormat="1" ht="15.75">
      <c r="C165" s="3"/>
      <c r="IS165"/>
      <c r="IT165"/>
      <c r="IU165"/>
      <c r="IV165"/>
    </row>
    <row r="166" spans="3:256" s="4" customFormat="1" ht="15.75">
      <c r="C166" s="3"/>
      <c r="IS166"/>
      <c r="IT166"/>
      <c r="IU166"/>
      <c r="IV166"/>
    </row>
    <row r="167" spans="3:256" s="4" customFormat="1" ht="15.75">
      <c r="C167" s="3"/>
      <c r="IS167"/>
      <c r="IT167"/>
      <c r="IU167"/>
      <c r="IV167"/>
    </row>
    <row r="168" spans="3:256" s="4" customFormat="1" ht="15.75">
      <c r="C168" s="3"/>
      <c r="IS168"/>
      <c r="IT168"/>
      <c r="IU168"/>
      <c r="IV168"/>
    </row>
    <row r="169" spans="3:256" s="4" customFormat="1" ht="15.75">
      <c r="C169" s="3"/>
      <c r="IS169"/>
      <c r="IT169"/>
      <c r="IU169"/>
      <c r="IV169"/>
    </row>
    <row r="170" spans="3:256" s="4" customFormat="1" ht="15.75">
      <c r="C170" s="3"/>
      <c r="IS170"/>
      <c r="IT170"/>
      <c r="IU170"/>
      <c r="IV170"/>
    </row>
  </sheetData>
  <mergeCells count="3">
    <mergeCell ref="D9:F9"/>
    <mergeCell ref="H9:J9"/>
    <mergeCell ref="A42:J44"/>
  </mergeCells>
  <printOptions/>
  <pageMargins left="0.7875" right="0.43333333333333335" top="0.5902777777777778" bottom="0.9541666666666666" header="0.5118055555555556" footer="0.7875"/>
  <pageSetup firstPageNumber="1" useFirstPageNumber="1" fitToHeight="1" fitToWidth="1" horizontalDpi="300" verticalDpi="300" orientation="portrait" paperSize="9" scale="93" r:id="rId2"/>
  <headerFooter alignWithMargins="0">
    <oddFooter>&amp;C&amp;"Times New Roman,Regular"&amp;12&amp;P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N218"/>
  <sheetViews>
    <sheetView workbookViewId="0" topLeftCell="A70">
      <selection activeCell="E67" sqref="E67"/>
    </sheetView>
  </sheetViews>
  <sheetFormatPr defaultColWidth="9.140625" defaultRowHeight="12.75"/>
  <cols>
    <col min="1" max="1" width="3.57421875" style="0" customWidth="1"/>
    <col min="5" max="5" width="19.8515625" style="0" customWidth="1"/>
    <col min="6" max="6" width="4.28125" style="0" customWidth="1"/>
    <col min="7" max="7" width="5.421875" style="0" customWidth="1"/>
    <col min="8" max="8" width="16.421875" style="0" customWidth="1"/>
    <col min="9" max="9" width="1.57421875" style="0" customWidth="1"/>
    <col min="10" max="10" width="16.421875" style="0" customWidth="1"/>
  </cols>
  <sheetData>
    <row r="1" spans="1:10" s="4" customFormat="1" ht="17.25" customHeight="1">
      <c r="A1" s="1" t="str">
        <f>'IS2006_Q1'!A1</f>
        <v>ADVENTA BERHAD</v>
      </c>
      <c r="B1" s="2"/>
      <c r="C1" s="2"/>
      <c r="D1" s="2"/>
      <c r="E1" s="2"/>
      <c r="F1" s="2"/>
      <c r="G1" s="2"/>
      <c r="H1" s="3"/>
      <c r="I1" s="3"/>
      <c r="J1" s="3"/>
    </row>
    <row r="2" spans="1:10" s="4" customFormat="1" ht="17.25" customHeight="1">
      <c r="A2" s="1" t="s">
        <v>1</v>
      </c>
      <c r="B2" s="2"/>
      <c r="C2" s="2"/>
      <c r="D2" s="2"/>
      <c r="E2" s="2"/>
      <c r="F2" s="2"/>
      <c r="G2" s="2"/>
      <c r="H2" s="3"/>
      <c r="I2" s="3"/>
      <c r="J2" s="3"/>
    </row>
    <row r="3" spans="1:10" s="4" customFormat="1" ht="17.25" customHeight="1">
      <c r="A3" s="5" t="s">
        <v>2</v>
      </c>
      <c r="B3" s="3"/>
      <c r="C3" s="3"/>
      <c r="D3" s="3"/>
      <c r="E3" s="3"/>
      <c r="F3" s="3"/>
      <c r="G3" s="3"/>
      <c r="H3" s="3"/>
      <c r="I3" s="3"/>
      <c r="J3" s="3"/>
    </row>
    <row r="4" spans="1:14" s="4" customFormat="1" ht="17.25" customHeight="1">
      <c r="A4" s="3"/>
      <c r="B4" s="3"/>
      <c r="C4" s="3"/>
      <c r="D4" s="3"/>
      <c r="E4" s="3"/>
      <c r="F4" s="3"/>
      <c r="G4" s="3"/>
      <c r="H4" s="3"/>
      <c r="I4" s="3"/>
      <c r="J4" s="3"/>
      <c r="L4" s="11"/>
      <c r="M4" s="11"/>
      <c r="N4" s="11"/>
    </row>
    <row r="5" spans="1:14" s="4" customFormat="1" ht="17.25" customHeight="1">
      <c r="A5" s="5" t="s">
        <v>32</v>
      </c>
      <c r="B5" s="2"/>
      <c r="C5" s="2"/>
      <c r="D5" s="3"/>
      <c r="E5" s="3"/>
      <c r="F5" s="3"/>
      <c r="G5" s="3"/>
      <c r="H5" s="3"/>
      <c r="I5" s="3"/>
      <c r="J5" s="3"/>
      <c r="L5" s="11"/>
      <c r="M5" s="11"/>
      <c r="N5" s="11"/>
    </row>
    <row r="6" spans="1:10" s="4" customFormat="1" ht="17.25" customHeight="1">
      <c r="A6" s="9" t="s">
        <v>33</v>
      </c>
      <c r="B6" s="7"/>
      <c r="C6" s="7"/>
      <c r="D6" s="8"/>
      <c r="E6" s="8"/>
      <c r="F6" s="8"/>
      <c r="G6" s="8"/>
      <c r="H6" s="8"/>
      <c r="I6" s="8"/>
      <c r="J6" s="8"/>
    </row>
    <row r="7" spans="1:10" s="4" customFormat="1" ht="17.25" customHeight="1">
      <c r="A7" s="9" t="s">
        <v>5</v>
      </c>
      <c r="B7" s="7"/>
      <c r="C7" s="7"/>
      <c r="D7" s="8"/>
      <c r="E7" s="8"/>
      <c r="F7" s="8"/>
      <c r="G7" s="8"/>
      <c r="H7" s="8"/>
      <c r="I7" s="8"/>
      <c r="J7" s="8"/>
    </row>
    <row r="8" spans="1:10" s="4" customFormat="1" ht="17.25" customHeight="1">
      <c r="A8" s="9"/>
      <c r="B8" s="7"/>
      <c r="C8" s="7"/>
      <c r="D8" s="8"/>
      <c r="E8" s="8"/>
      <c r="F8" s="8"/>
      <c r="G8" s="8"/>
      <c r="H8" s="8"/>
      <c r="I8" s="8"/>
      <c r="J8" s="8"/>
    </row>
    <row r="9" spans="1:10" s="4" customFormat="1" ht="17.25" customHeight="1">
      <c r="A9" s="7"/>
      <c r="B9" s="7"/>
      <c r="C9" s="7"/>
      <c r="D9" s="8"/>
      <c r="E9" s="8"/>
      <c r="F9" s="8"/>
      <c r="G9" s="8"/>
      <c r="H9" s="11" t="s">
        <v>34</v>
      </c>
      <c r="I9" s="8"/>
      <c r="J9" s="11" t="s">
        <v>35</v>
      </c>
    </row>
    <row r="10" spans="1:10" s="4" customFormat="1" ht="17.25" customHeight="1">
      <c r="A10" s="7"/>
      <c r="B10" s="7"/>
      <c r="C10" s="7"/>
      <c r="D10" s="8"/>
      <c r="E10" s="8"/>
      <c r="F10" s="8"/>
      <c r="G10" s="8"/>
      <c r="H10" s="29" t="s">
        <v>36</v>
      </c>
      <c r="I10" s="29"/>
      <c r="J10" s="29" t="s">
        <v>37</v>
      </c>
    </row>
    <row r="11" spans="7:10" s="12" customFormat="1" ht="17.25" customHeight="1">
      <c r="G11" s="10" t="s">
        <v>15</v>
      </c>
      <c r="H11" s="13">
        <v>38564</v>
      </c>
      <c r="J11" s="13">
        <v>38383</v>
      </c>
    </row>
    <row r="12" spans="7:10" s="12" customFormat="1" ht="17.25" customHeight="1">
      <c r="G12" s="14"/>
      <c r="H12" s="11" t="s">
        <v>16</v>
      </c>
      <c r="J12" s="11" t="s">
        <v>16</v>
      </c>
    </row>
    <row r="13" spans="7:10" s="4" customFormat="1" ht="17.25" customHeight="1">
      <c r="G13" s="2"/>
      <c r="H13" s="3"/>
      <c r="J13" s="3"/>
    </row>
    <row r="14" spans="1:10" s="18" customFormat="1" ht="17.25" customHeight="1">
      <c r="A14" s="9" t="s">
        <v>38</v>
      </c>
      <c r="B14" s="4"/>
      <c r="C14" s="4"/>
      <c r="D14" s="4"/>
      <c r="E14" s="4"/>
      <c r="F14" s="4"/>
      <c r="G14" s="2"/>
      <c r="H14" s="17"/>
      <c r="I14" s="17"/>
      <c r="J14" s="17"/>
    </row>
    <row r="15" spans="1:10" s="4" customFormat="1" ht="17.25" customHeight="1">
      <c r="A15" s="30" t="s">
        <v>39</v>
      </c>
      <c r="G15" s="3">
        <v>9</v>
      </c>
      <c r="H15" s="17">
        <v>69901</v>
      </c>
      <c r="I15" s="17"/>
      <c r="J15" s="17">
        <v>66419</v>
      </c>
    </row>
    <row r="16" spans="1:10" s="4" customFormat="1" ht="17.25" customHeight="1">
      <c r="A16" s="30" t="s">
        <v>40</v>
      </c>
      <c r="G16" s="3"/>
      <c r="H16" s="17">
        <v>53</v>
      </c>
      <c r="I16" s="17"/>
      <c r="J16" s="17">
        <v>59</v>
      </c>
    </row>
    <row r="17" spans="1:10" s="4" customFormat="1" ht="17.25" customHeight="1">
      <c r="A17" s="30" t="s">
        <v>41</v>
      </c>
      <c r="G17" s="3"/>
      <c r="H17" s="17">
        <v>-7832</v>
      </c>
      <c r="I17" s="17"/>
      <c r="J17" s="17">
        <v>-8298</v>
      </c>
    </row>
    <row r="18" spans="1:10" s="4" customFormat="1" ht="17.25" customHeight="1">
      <c r="A18" s="30" t="s">
        <v>42</v>
      </c>
      <c r="G18" s="3"/>
      <c r="H18" s="17">
        <v>115</v>
      </c>
      <c r="I18" s="17"/>
      <c r="J18" s="17">
        <v>115</v>
      </c>
    </row>
    <row r="19" spans="1:10" s="18" customFormat="1" ht="17.25" customHeight="1">
      <c r="A19" s="23"/>
      <c r="B19" s="4"/>
      <c r="C19" s="4"/>
      <c r="D19" s="4"/>
      <c r="E19" s="4"/>
      <c r="F19" s="4"/>
      <c r="G19" s="3"/>
      <c r="H19" s="17"/>
      <c r="I19" s="17"/>
      <c r="J19" s="17"/>
    </row>
    <row r="20" spans="1:10" s="4" customFormat="1" ht="17.25" customHeight="1">
      <c r="A20" s="9" t="s">
        <v>43</v>
      </c>
      <c r="G20" s="3"/>
      <c r="H20" s="17"/>
      <c r="I20" s="17"/>
      <c r="J20" s="17"/>
    </row>
    <row r="21" spans="1:10" s="4" customFormat="1" ht="17.25" customHeight="1">
      <c r="A21" s="31" t="s">
        <v>44</v>
      </c>
      <c r="G21" s="3"/>
      <c r="H21" s="32">
        <v>19135</v>
      </c>
      <c r="I21" s="17"/>
      <c r="J21" s="32">
        <v>19182</v>
      </c>
    </row>
    <row r="22" spans="1:10" s="4" customFormat="1" ht="17.25" customHeight="1">
      <c r="A22" s="31" t="s">
        <v>45</v>
      </c>
      <c r="G22" s="3"/>
      <c r="H22" s="33">
        <v>31464</v>
      </c>
      <c r="I22" s="17"/>
      <c r="J22" s="33">
        <v>32433</v>
      </c>
    </row>
    <row r="23" spans="1:10" s="18" customFormat="1" ht="17.25" customHeight="1">
      <c r="A23" s="31" t="s">
        <v>46</v>
      </c>
      <c r="B23" s="4"/>
      <c r="C23" s="4"/>
      <c r="D23" s="4"/>
      <c r="E23" s="4"/>
      <c r="F23" s="4"/>
      <c r="G23" s="3"/>
      <c r="H23" s="33">
        <v>9719</v>
      </c>
      <c r="I23" s="17"/>
      <c r="J23" s="33">
        <v>4344</v>
      </c>
    </row>
    <row r="24" spans="1:10" s="18" customFormat="1" ht="17.25" customHeight="1">
      <c r="A24" s="31" t="s">
        <v>47</v>
      </c>
      <c r="B24" s="4"/>
      <c r="C24" s="4"/>
      <c r="D24" s="4"/>
      <c r="E24" s="4"/>
      <c r="F24" s="4"/>
      <c r="G24" s="3"/>
      <c r="H24" s="33">
        <v>95</v>
      </c>
      <c r="I24" s="17"/>
      <c r="J24" s="33">
        <v>0</v>
      </c>
    </row>
    <row r="25" spans="1:10" s="18" customFormat="1" ht="17.25" customHeight="1">
      <c r="A25" s="31" t="s">
        <v>48</v>
      </c>
      <c r="B25" s="4"/>
      <c r="C25" s="4"/>
      <c r="D25" s="4"/>
      <c r="E25" s="4"/>
      <c r="F25" s="4"/>
      <c r="G25" s="3"/>
      <c r="H25" s="33">
        <v>14926</v>
      </c>
      <c r="I25" s="17"/>
      <c r="J25" s="33">
        <v>14110</v>
      </c>
    </row>
    <row r="26" spans="1:10" s="4" customFormat="1" ht="17.25" customHeight="1">
      <c r="A26" s="31" t="s">
        <v>49</v>
      </c>
      <c r="G26" s="3"/>
      <c r="H26" s="33">
        <v>2206</v>
      </c>
      <c r="I26" s="17"/>
      <c r="J26" s="33">
        <v>2117</v>
      </c>
    </row>
    <row r="27" spans="1:10" s="18" customFormat="1" ht="17.25" customHeight="1">
      <c r="A27" s="23"/>
      <c r="B27" s="4"/>
      <c r="C27" s="4"/>
      <c r="D27" s="4"/>
      <c r="E27" s="4"/>
      <c r="F27" s="4"/>
      <c r="G27" s="3"/>
      <c r="H27" s="34">
        <f>SUM(H21:H26)</f>
        <v>77545</v>
      </c>
      <c r="I27" s="17"/>
      <c r="J27" s="34">
        <f>SUM(J21:J26)</f>
        <v>72186</v>
      </c>
    </row>
    <row r="28" spans="1:10" s="4" customFormat="1" ht="17.25" customHeight="1">
      <c r="A28" s="23"/>
      <c r="G28" s="3"/>
      <c r="H28" s="17"/>
      <c r="I28" s="17"/>
      <c r="J28" s="17"/>
    </row>
    <row r="29" spans="1:10" s="18" customFormat="1" ht="17.25" customHeight="1">
      <c r="A29" s="9" t="s">
        <v>50</v>
      </c>
      <c r="B29" s="4"/>
      <c r="C29" s="4"/>
      <c r="D29" s="4"/>
      <c r="E29" s="4"/>
      <c r="F29" s="4"/>
      <c r="G29" s="3"/>
      <c r="H29" s="17"/>
      <c r="I29" s="17"/>
      <c r="J29" s="17"/>
    </row>
    <row r="30" spans="1:10" s="4" customFormat="1" ht="17.25" customHeight="1">
      <c r="A30" s="31" t="s">
        <v>51</v>
      </c>
      <c r="G30" s="3">
        <v>22</v>
      </c>
      <c r="H30" s="32">
        <v>13904</v>
      </c>
      <c r="I30" s="17"/>
      <c r="J30" s="32">
        <v>13640</v>
      </c>
    </row>
    <row r="31" spans="1:10" s="4" customFormat="1" ht="17.25" customHeight="1">
      <c r="A31" s="31" t="s">
        <v>52</v>
      </c>
      <c r="G31" s="3"/>
      <c r="H31" s="33">
        <v>14165</v>
      </c>
      <c r="I31" s="17"/>
      <c r="J31" s="33">
        <v>12900</v>
      </c>
    </row>
    <row r="32" spans="1:10" s="18" customFormat="1" ht="17.25" customHeight="1">
      <c r="A32" s="31" t="s">
        <v>53</v>
      </c>
      <c r="B32" s="4"/>
      <c r="C32" s="4"/>
      <c r="D32" s="4"/>
      <c r="E32" s="4"/>
      <c r="F32" s="4"/>
      <c r="G32" s="3"/>
      <c r="H32" s="33">
        <v>4746</v>
      </c>
      <c r="I32" s="17"/>
      <c r="J32" s="33">
        <v>3990</v>
      </c>
    </row>
    <row r="33" spans="1:10" s="4" customFormat="1" ht="17.25" customHeight="1">
      <c r="A33" s="35" t="s">
        <v>54</v>
      </c>
      <c r="G33" s="3"/>
      <c r="H33" s="33">
        <v>710</v>
      </c>
      <c r="I33" s="17"/>
      <c r="J33" s="33">
        <v>710</v>
      </c>
    </row>
    <row r="34" spans="1:10" s="4" customFormat="1" ht="17.25" customHeight="1">
      <c r="A34" s="36" t="s">
        <v>55</v>
      </c>
      <c r="G34" s="3"/>
      <c r="H34" s="33">
        <v>63</v>
      </c>
      <c r="I34" s="17"/>
      <c r="J34" s="33">
        <v>624</v>
      </c>
    </row>
    <row r="35" spans="1:10" s="4" customFormat="1" ht="17.25" customHeight="1">
      <c r="A35" s="37"/>
      <c r="G35" s="3"/>
      <c r="H35" s="34">
        <f>SUM(H30:H34)</f>
        <v>33588</v>
      </c>
      <c r="I35" s="17"/>
      <c r="J35" s="34">
        <f>SUM(J30:J34)</f>
        <v>31864</v>
      </c>
    </row>
    <row r="36" spans="1:10" s="4" customFormat="1" ht="17.25" customHeight="1">
      <c r="A36" s="6" t="str">
        <f>IF($H$36&gt;0,"NET CURRENT ASSETS","NET CURRENT LIABILITIES")</f>
        <v>NET CURRENT ASSETS</v>
      </c>
      <c r="G36" s="3"/>
      <c r="H36" s="19">
        <f>H27-H35</f>
        <v>43957</v>
      </c>
      <c r="I36" s="17"/>
      <c r="J36" s="19">
        <f>J27-J35</f>
        <v>40322</v>
      </c>
    </row>
    <row r="37" spans="1:10" s="4" customFormat="1" ht="17.25" customHeight="1">
      <c r="A37" s="9"/>
      <c r="G37" s="3"/>
      <c r="H37" s="38">
        <f>SUM(H15:H18)+H36</f>
        <v>106194</v>
      </c>
      <c r="I37" s="17"/>
      <c r="J37" s="38">
        <f>SUM(J15:J18)+J36</f>
        <v>98617</v>
      </c>
    </row>
    <row r="38" spans="1:10" s="4" customFormat="1" ht="17.25" customHeight="1">
      <c r="A38" s="9"/>
      <c r="G38" s="3"/>
      <c r="H38" s="17"/>
      <c r="I38" s="17"/>
      <c r="J38" s="17"/>
    </row>
    <row r="39" spans="1:10" s="4" customFormat="1" ht="17.25" customHeight="1">
      <c r="A39" s="23"/>
      <c r="G39" s="3"/>
      <c r="H39" s="17"/>
      <c r="I39" s="17"/>
      <c r="J39" s="17"/>
    </row>
    <row r="40" spans="1:10" s="4" customFormat="1" ht="17.25" customHeight="1">
      <c r="A40" s="23"/>
      <c r="G40" s="3"/>
      <c r="H40" s="17"/>
      <c r="I40" s="17"/>
      <c r="J40" s="17"/>
    </row>
    <row r="41" spans="1:10" s="4" customFormat="1" ht="17.25" customHeight="1">
      <c r="A41" s="23"/>
      <c r="G41" s="3"/>
      <c r="H41" s="17"/>
      <c r="I41" s="17"/>
      <c r="J41" s="17"/>
    </row>
    <row r="42" spans="1:10" s="4" customFormat="1" ht="17.25" customHeight="1">
      <c r="A42" s="23"/>
      <c r="G42" s="3"/>
      <c r="H42" s="17"/>
      <c r="I42" s="17"/>
      <c r="J42" s="17"/>
    </row>
    <row r="43" spans="1:10" s="4" customFormat="1" ht="17.25" customHeight="1">
      <c r="A43" s="23"/>
      <c r="G43" s="3"/>
      <c r="H43" s="17"/>
      <c r="I43" s="17"/>
      <c r="J43" s="17"/>
    </row>
    <row r="44" spans="1:10" s="4" customFormat="1" ht="17.25" customHeight="1">
      <c r="A44" s="23"/>
      <c r="G44" s="3"/>
      <c r="H44" s="17"/>
      <c r="I44" s="17"/>
      <c r="J44" s="17"/>
    </row>
    <row r="45" spans="1:10" s="4" customFormat="1" ht="17.25" customHeight="1">
      <c r="A45" s="23"/>
      <c r="G45" s="3"/>
      <c r="H45" s="17"/>
      <c r="I45" s="17"/>
      <c r="J45" s="17"/>
    </row>
    <row r="46" spans="1:10" s="4" customFormat="1" ht="17.25" customHeight="1">
      <c r="A46" s="23"/>
      <c r="G46" s="3"/>
      <c r="H46" s="17"/>
      <c r="I46" s="17"/>
      <c r="J46" s="17"/>
    </row>
    <row r="47" spans="1:10" s="4" customFormat="1" ht="17.25" customHeight="1">
      <c r="A47" s="1" t="str">
        <f>'IS2006_Q1'!A1</f>
        <v>ADVENTA BERHAD</v>
      </c>
      <c r="B47" s="2"/>
      <c r="C47" s="2"/>
      <c r="D47" s="2"/>
      <c r="E47" s="2"/>
      <c r="F47" s="2"/>
      <c r="G47" s="2"/>
      <c r="H47" s="3"/>
      <c r="I47" s="3"/>
      <c r="J47" s="3"/>
    </row>
    <row r="48" spans="1:10" s="4" customFormat="1" ht="17.25" customHeight="1">
      <c r="A48" s="1" t="s">
        <v>1</v>
      </c>
      <c r="B48" s="2"/>
      <c r="C48" s="2"/>
      <c r="D48" s="2"/>
      <c r="E48" s="2"/>
      <c r="F48" s="2"/>
      <c r="G48" s="2"/>
      <c r="H48" s="3"/>
      <c r="I48" s="3"/>
      <c r="J48" s="3"/>
    </row>
    <row r="49" spans="1:10" s="4" customFormat="1" ht="17.25" customHeight="1">
      <c r="A49" s="5" t="s">
        <v>2</v>
      </c>
      <c r="B49" s="3"/>
      <c r="C49" s="3"/>
      <c r="D49" s="3"/>
      <c r="E49" s="3"/>
      <c r="F49" s="3"/>
      <c r="G49" s="3"/>
      <c r="H49" s="3"/>
      <c r="I49" s="3"/>
      <c r="J49" s="3"/>
    </row>
    <row r="50" spans="1:10" s="4" customFormat="1" ht="17.25" customHeight="1">
      <c r="A50" s="3"/>
      <c r="B50" s="3"/>
      <c r="C50" s="3"/>
      <c r="D50" s="3"/>
      <c r="E50" s="3"/>
      <c r="F50" s="3"/>
      <c r="G50" s="3"/>
      <c r="H50" s="3"/>
      <c r="I50" s="3"/>
      <c r="J50" s="3"/>
    </row>
    <row r="51" spans="1:10" s="4" customFormat="1" ht="17.25" customHeight="1">
      <c r="A51" s="5" t="s">
        <v>32</v>
      </c>
      <c r="B51" s="2"/>
      <c r="C51" s="2"/>
      <c r="D51" s="3"/>
      <c r="E51" s="3"/>
      <c r="F51" s="3"/>
      <c r="G51" s="3"/>
      <c r="H51" s="3"/>
      <c r="I51" s="3"/>
      <c r="J51" s="3"/>
    </row>
    <row r="52" spans="1:10" s="4" customFormat="1" ht="17.25" customHeight="1">
      <c r="A52" s="9" t="s">
        <v>33</v>
      </c>
      <c r="B52" s="7"/>
      <c r="C52" s="7"/>
      <c r="D52" s="8"/>
      <c r="E52" s="8"/>
      <c r="F52" s="8"/>
      <c r="G52" s="8"/>
      <c r="H52" s="8"/>
      <c r="I52" s="8"/>
      <c r="J52" s="8"/>
    </row>
    <row r="53" spans="1:10" s="4" customFormat="1" ht="17.25" customHeight="1">
      <c r="A53" s="9" t="s">
        <v>5</v>
      </c>
      <c r="B53" s="7"/>
      <c r="C53" s="7"/>
      <c r="D53" s="8"/>
      <c r="E53" s="8"/>
      <c r="F53" s="8"/>
      <c r="G53" s="8"/>
      <c r="H53" s="8"/>
      <c r="I53" s="8"/>
      <c r="J53" s="8"/>
    </row>
    <row r="54" spans="1:10" s="4" customFormat="1" ht="17.25" customHeight="1">
      <c r="A54" s="9"/>
      <c r="B54" s="7"/>
      <c r="C54" s="7"/>
      <c r="D54" s="8"/>
      <c r="E54" s="8"/>
      <c r="F54" s="8"/>
      <c r="G54" s="8"/>
      <c r="H54" s="8"/>
      <c r="I54" s="8"/>
      <c r="J54" s="8"/>
    </row>
    <row r="55" spans="1:10" s="4" customFormat="1" ht="17.25" customHeight="1">
      <c r="A55" s="7"/>
      <c r="B55" s="7"/>
      <c r="C55" s="7"/>
      <c r="D55" s="8"/>
      <c r="E55" s="8"/>
      <c r="F55" s="8"/>
      <c r="G55" s="8"/>
      <c r="H55" s="11" t="s">
        <v>34</v>
      </c>
      <c r="I55" s="8"/>
      <c r="J55" s="11" t="s">
        <v>35</v>
      </c>
    </row>
    <row r="56" spans="1:10" s="4" customFormat="1" ht="17.25" customHeight="1">
      <c r="A56" s="7"/>
      <c r="B56" s="7"/>
      <c r="C56" s="7"/>
      <c r="D56" s="8"/>
      <c r="E56" s="8"/>
      <c r="F56" s="8"/>
      <c r="G56" s="8"/>
      <c r="H56" s="11" t="s">
        <v>36</v>
      </c>
      <c r="I56" s="11"/>
      <c r="J56" s="11" t="s">
        <v>37</v>
      </c>
    </row>
    <row r="57" spans="1:10" s="4" customFormat="1" ht="17.25" customHeight="1">
      <c r="A57" s="12"/>
      <c r="B57" s="12"/>
      <c r="C57" s="12"/>
      <c r="D57" s="12"/>
      <c r="E57" s="12"/>
      <c r="F57" s="12"/>
      <c r="G57" s="10" t="s">
        <v>15</v>
      </c>
      <c r="H57" s="13">
        <v>38564</v>
      </c>
      <c r="I57" s="12"/>
      <c r="J57" s="13">
        <v>38383</v>
      </c>
    </row>
    <row r="58" spans="1:10" s="4" customFormat="1" ht="17.25" customHeight="1">
      <c r="A58" s="12"/>
      <c r="B58" s="12"/>
      <c r="C58" s="12"/>
      <c r="D58" s="12"/>
      <c r="E58" s="12"/>
      <c r="F58" s="12"/>
      <c r="G58" s="14"/>
      <c r="H58" s="11" t="s">
        <v>16</v>
      </c>
      <c r="I58" s="12"/>
      <c r="J58" s="11" t="s">
        <v>16</v>
      </c>
    </row>
    <row r="59" spans="1:10" s="4" customFormat="1" ht="17.25" customHeight="1">
      <c r="A59" s="12"/>
      <c r="B59" s="12"/>
      <c r="C59" s="12"/>
      <c r="D59" s="12"/>
      <c r="E59" s="12"/>
      <c r="F59" s="12"/>
      <c r="G59" s="14"/>
      <c r="H59" s="11"/>
      <c r="I59" s="12"/>
      <c r="J59" s="11"/>
    </row>
    <row r="60" spans="1:10" s="4" customFormat="1" ht="17.25" customHeight="1">
      <c r="A60" s="39" t="s">
        <v>56</v>
      </c>
      <c r="G60" s="3"/>
      <c r="H60" s="17"/>
      <c r="I60" s="17"/>
      <c r="J60" s="17"/>
    </row>
    <row r="61" spans="1:10" s="4" customFormat="1" ht="17.25" customHeight="1">
      <c r="A61" s="31" t="s">
        <v>57</v>
      </c>
      <c r="G61" s="3"/>
      <c r="H61" s="17">
        <v>45000</v>
      </c>
      <c r="I61" s="17"/>
      <c r="J61" s="17">
        <v>45000</v>
      </c>
    </row>
    <row r="62" spans="1:10" s="4" customFormat="1" ht="17.25" customHeight="1">
      <c r="A62" s="31" t="s">
        <v>58</v>
      </c>
      <c r="G62" s="3"/>
      <c r="H62" s="17">
        <v>35934</v>
      </c>
      <c r="I62" s="17"/>
      <c r="J62" s="17">
        <v>35934</v>
      </c>
    </row>
    <row r="63" spans="1:10" s="4" customFormat="1" ht="17.25" customHeight="1">
      <c r="A63" s="31" t="s">
        <v>59</v>
      </c>
      <c r="G63" s="3"/>
      <c r="H63" s="17">
        <v>1</v>
      </c>
      <c r="I63" s="17"/>
      <c r="J63" s="17">
        <v>4</v>
      </c>
    </row>
    <row r="64" spans="1:10" s="4" customFormat="1" ht="17.25" customHeight="1">
      <c r="A64" s="30" t="s">
        <v>60</v>
      </c>
      <c r="B64" s="8"/>
      <c r="C64" s="8"/>
      <c r="D64" s="8"/>
      <c r="E64" s="8"/>
      <c r="F64" s="8"/>
      <c r="G64" s="8"/>
      <c r="H64" s="19">
        <v>17317</v>
      </c>
      <c r="I64" s="17"/>
      <c r="J64" s="19">
        <v>10046</v>
      </c>
    </row>
    <row r="65" spans="1:10" s="4" customFormat="1" ht="17.25" customHeight="1">
      <c r="A65" s="30" t="s">
        <v>61</v>
      </c>
      <c r="G65" s="3"/>
      <c r="H65" s="17">
        <f>SUM(H61:H64)</f>
        <v>98252</v>
      </c>
      <c r="I65" s="17"/>
      <c r="J65" s="17">
        <f>SUM(J61:J64)</f>
        <v>90984</v>
      </c>
    </row>
    <row r="66" spans="1:10" s="4" customFormat="1" ht="17.25" customHeight="1">
      <c r="A66" s="30" t="s">
        <v>62</v>
      </c>
      <c r="G66" s="3"/>
      <c r="H66" s="19">
        <v>545</v>
      </c>
      <c r="I66" s="17"/>
      <c r="J66" s="19">
        <v>440</v>
      </c>
    </row>
    <row r="67" spans="1:10" s="4" customFormat="1" ht="17.25" customHeight="1">
      <c r="A67" s="30"/>
      <c r="G67" s="3"/>
      <c r="H67" s="17">
        <f>SUM(H65:H66)</f>
        <v>98797</v>
      </c>
      <c r="I67" s="17"/>
      <c r="J67" s="17">
        <f>SUM(J65:J66)</f>
        <v>91424</v>
      </c>
    </row>
    <row r="68" spans="1:10" s="4" customFormat="1" ht="17.25" customHeight="1">
      <c r="A68" s="30"/>
      <c r="G68" s="3"/>
      <c r="H68" s="17"/>
      <c r="I68" s="17"/>
      <c r="J68" s="17"/>
    </row>
    <row r="69" spans="1:10" s="4" customFormat="1" ht="17.25" customHeight="1">
      <c r="A69" s="31" t="s">
        <v>51</v>
      </c>
      <c r="G69" s="3">
        <v>22</v>
      </c>
      <c r="H69" s="32">
        <v>107</v>
      </c>
      <c r="I69" s="17"/>
      <c r="J69" s="32">
        <v>281</v>
      </c>
    </row>
    <row r="70" spans="1:10" s="4" customFormat="1" ht="17.25" customHeight="1">
      <c r="A70" s="31" t="s">
        <v>63</v>
      </c>
      <c r="G70" s="3"/>
      <c r="H70" s="33">
        <v>788</v>
      </c>
      <c r="I70" s="17"/>
      <c r="J70" s="33">
        <v>949</v>
      </c>
    </row>
    <row r="71" spans="1:10" s="4" customFormat="1" ht="17.25" customHeight="1">
      <c r="A71" s="31" t="s">
        <v>64</v>
      </c>
      <c r="G71" s="3"/>
      <c r="H71" s="40">
        <v>6502</v>
      </c>
      <c r="I71" s="17"/>
      <c r="J71" s="40">
        <v>5963</v>
      </c>
    </row>
    <row r="72" spans="1:10" s="4" customFormat="1" ht="17.25" customHeight="1">
      <c r="A72" s="31" t="s">
        <v>65</v>
      </c>
      <c r="G72" s="3"/>
      <c r="H72" s="41">
        <f>SUM(H69:H71)</f>
        <v>7397</v>
      </c>
      <c r="I72" s="17"/>
      <c r="J72" s="41">
        <f>SUM(J69:J71)</f>
        <v>7193</v>
      </c>
    </row>
    <row r="73" spans="7:10" s="4" customFormat="1" ht="15.75">
      <c r="G73" s="3"/>
      <c r="H73" s="42">
        <f>H67+H72</f>
        <v>106194</v>
      </c>
      <c r="I73" s="17"/>
      <c r="J73" s="42">
        <f>J67+J72</f>
        <v>98617</v>
      </c>
    </row>
    <row r="74" spans="7:10" s="4" customFormat="1" ht="15.75">
      <c r="G74" s="3"/>
      <c r="H74" s="28"/>
      <c r="I74" s="28"/>
      <c r="J74" s="28"/>
    </row>
    <row r="75" spans="7:10" s="4" customFormat="1" ht="15.75">
      <c r="G75" s="3"/>
      <c r="H75" s="28"/>
      <c r="I75" s="28"/>
      <c r="J75" s="28"/>
    </row>
    <row r="76" spans="1:10" s="4" customFormat="1" ht="15.75">
      <c r="A76" s="4" t="s">
        <v>66</v>
      </c>
      <c r="G76" s="3"/>
      <c r="H76" s="43">
        <v>0.24</v>
      </c>
      <c r="I76" s="28"/>
      <c r="J76" s="43">
        <v>0.22</v>
      </c>
    </row>
    <row r="77" spans="7:10" s="4" customFormat="1" ht="15.75">
      <c r="G77" s="3"/>
      <c r="H77" s="28"/>
      <c r="I77" s="28"/>
      <c r="J77" s="28"/>
    </row>
    <row r="78" spans="7:10" s="4" customFormat="1" ht="15.75">
      <c r="G78" s="3"/>
      <c r="H78" s="28"/>
      <c r="I78" s="28"/>
      <c r="J78" s="28"/>
    </row>
    <row r="79" spans="7:10" s="4" customFormat="1" ht="15.75">
      <c r="G79" s="3"/>
      <c r="H79" s="28"/>
      <c r="I79" s="28"/>
      <c r="J79" s="28"/>
    </row>
    <row r="80" spans="7:10" s="4" customFormat="1" ht="15.75">
      <c r="G80" s="3"/>
      <c r="H80" s="28"/>
      <c r="I80" s="28"/>
      <c r="J80" s="28"/>
    </row>
    <row r="81" spans="7:10" s="4" customFormat="1" ht="15.75">
      <c r="G81" s="3"/>
      <c r="H81" s="28"/>
      <c r="I81" s="28"/>
      <c r="J81" s="28"/>
    </row>
    <row r="82" spans="7:10" s="4" customFormat="1" ht="15.75">
      <c r="G82" s="3"/>
      <c r="H82" s="28"/>
      <c r="I82" s="28"/>
      <c r="J82" s="28"/>
    </row>
    <row r="83" spans="7:10" s="4" customFormat="1" ht="15.75">
      <c r="G83" s="3"/>
      <c r="H83" s="28"/>
      <c r="I83" s="28"/>
      <c r="J83" s="28"/>
    </row>
    <row r="84" spans="7:10" s="4" customFormat="1" ht="15.75">
      <c r="G84" s="3"/>
      <c r="H84" s="28"/>
      <c r="I84" s="28"/>
      <c r="J84" s="28"/>
    </row>
    <row r="85" spans="7:10" s="4" customFormat="1" ht="15.75">
      <c r="G85" s="3"/>
      <c r="H85" s="28"/>
      <c r="I85" s="28"/>
      <c r="J85" s="28"/>
    </row>
    <row r="86" spans="7:10" s="4" customFormat="1" ht="15.75">
      <c r="G86" s="3"/>
      <c r="H86" s="28"/>
      <c r="I86" s="28"/>
      <c r="J86" s="28"/>
    </row>
    <row r="87" spans="7:10" s="4" customFormat="1" ht="15.75">
      <c r="G87" s="3"/>
      <c r="H87" s="28"/>
      <c r="I87" s="28"/>
      <c r="J87" s="28"/>
    </row>
    <row r="88" spans="7:10" s="4" customFormat="1" ht="15.75">
      <c r="G88" s="3"/>
      <c r="H88" s="28"/>
      <c r="I88" s="28"/>
      <c r="J88" s="28"/>
    </row>
    <row r="89" s="4" customFormat="1" ht="15.75">
      <c r="G89" s="3"/>
    </row>
    <row r="90" spans="1:10" s="4" customFormat="1" ht="18" customHeight="1">
      <c r="A90" s="54" t="s">
        <v>67</v>
      </c>
      <c r="B90" s="54"/>
      <c r="C90" s="54"/>
      <c r="D90" s="54"/>
      <c r="E90" s="54"/>
      <c r="F90" s="54"/>
      <c r="G90" s="54"/>
      <c r="H90" s="54"/>
      <c r="I90" s="54"/>
      <c r="J90" s="54"/>
    </row>
    <row r="91" spans="1:10" s="4" customFormat="1" ht="18" customHeight="1">
      <c r="A91" s="54"/>
      <c r="B91" s="54"/>
      <c r="C91" s="54"/>
      <c r="D91" s="54"/>
      <c r="E91" s="54"/>
      <c r="F91" s="54"/>
      <c r="G91" s="54"/>
      <c r="H91" s="54"/>
      <c r="I91" s="54"/>
      <c r="J91" s="54"/>
    </row>
    <row r="92" spans="1:10" s="4" customFormat="1" ht="18" customHeight="1">
      <c r="A92" s="54"/>
      <c r="B92" s="54"/>
      <c r="C92" s="54"/>
      <c r="D92" s="54"/>
      <c r="E92" s="54"/>
      <c r="F92" s="54"/>
      <c r="G92" s="54"/>
      <c r="H92" s="54"/>
      <c r="I92" s="54"/>
      <c r="J92" s="54"/>
    </row>
    <row r="93" s="4" customFormat="1" ht="15.75">
      <c r="G93" s="3"/>
    </row>
    <row r="94" s="4" customFormat="1" ht="15.75">
      <c r="G94" s="3"/>
    </row>
    <row r="95" s="4" customFormat="1" ht="15.75">
      <c r="G95" s="3"/>
    </row>
    <row r="96" s="4" customFormat="1" ht="15.75">
      <c r="G96" s="3"/>
    </row>
    <row r="97" s="4" customFormat="1" ht="15.75">
      <c r="G97" s="3"/>
    </row>
    <row r="98" s="4" customFormat="1" ht="15.75">
      <c r="G98" s="3"/>
    </row>
    <row r="99" s="4" customFormat="1" ht="15.75">
      <c r="G99" s="3"/>
    </row>
    <row r="100" s="4" customFormat="1" ht="15.75">
      <c r="G100" s="3"/>
    </row>
    <row r="101" s="4" customFormat="1" ht="15.75">
      <c r="G101" s="3"/>
    </row>
    <row r="102" s="4" customFormat="1" ht="15.75">
      <c r="G102" s="3"/>
    </row>
    <row r="103" s="4" customFormat="1" ht="15.75">
      <c r="G103" s="3"/>
    </row>
    <row r="104" s="4" customFormat="1" ht="15.75">
      <c r="G104" s="3"/>
    </row>
    <row r="105" s="4" customFormat="1" ht="15.75">
      <c r="G105" s="3"/>
    </row>
    <row r="106" s="4" customFormat="1" ht="15.75">
      <c r="G106" s="3"/>
    </row>
    <row r="107" s="4" customFormat="1" ht="15.75">
      <c r="G107" s="3"/>
    </row>
    <row r="108" s="4" customFormat="1" ht="15.75">
      <c r="G108" s="3"/>
    </row>
    <row r="109" s="4" customFormat="1" ht="15.75">
      <c r="G109" s="3"/>
    </row>
    <row r="110" s="4" customFormat="1" ht="15.75">
      <c r="G110" s="3"/>
    </row>
    <row r="111" s="4" customFormat="1" ht="15.75">
      <c r="G111" s="3"/>
    </row>
    <row r="112" s="4" customFormat="1" ht="15.75">
      <c r="G112" s="3"/>
    </row>
    <row r="113" s="4" customFormat="1" ht="15.75">
      <c r="G113" s="3"/>
    </row>
    <row r="114" s="4" customFormat="1" ht="15.75">
      <c r="G114" s="3"/>
    </row>
    <row r="115" s="4" customFormat="1" ht="15.75">
      <c r="G115" s="3"/>
    </row>
    <row r="116" s="4" customFormat="1" ht="15.75">
      <c r="G116" s="3"/>
    </row>
    <row r="117" s="4" customFormat="1" ht="15.75">
      <c r="G117" s="3"/>
    </row>
    <row r="118" s="4" customFormat="1" ht="15.75">
      <c r="G118" s="3"/>
    </row>
    <row r="119" s="4" customFormat="1" ht="15.75">
      <c r="G119" s="3"/>
    </row>
    <row r="120" s="4" customFormat="1" ht="15.75">
      <c r="G120" s="3"/>
    </row>
    <row r="121" s="4" customFormat="1" ht="15.75">
      <c r="G121" s="3"/>
    </row>
    <row r="122" s="4" customFormat="1" ht="15.75">
      <c r="G122" s="3"/>
    </row>
    <row r="123" s="4" customFormat="1" ht="15.75">
      <c r="G123" s="3"/>
    </row>
    <row r="124" s="4" customFormat="1" ht="15.75">
      <c r="G124" s="3"/>
    </row>
    <row r="125" s="4" customFormat="1" ht="15.75">
      <c r="G125" s="3"/>
    </row>
    <row r="126" s="4" customFormat="1" ht="15.75">
      <c r="G126" s="3"/>
    </row>
    <row r="127" s="4" customFormat="1" ht="15.75">
      <c r="G127" s="3"/>
    </row>
    <row r="128" s="4" customFormat="1" ht="15.75">
      <c r="G128" s="3"/>
    </row>
    <row r="129" s="4" customFormat="1" ht="15.75">
      <c r="G129" s="3"/>
    </row>
    <row r="130" s="4" customFormat="1" ht="15.75">
      <c r="G130" s="3"/>
    </row>
    <row r="131" s="4" customFormat="1" ht="15.75">
      <c r="G131" s="3"/>
    </row>
    <row r="132" s="4" customFormat="1" ht="15.75">
      <c r="G132" s="3"/>
    </row>
    <row r="133" s="4" customFormat="1" ht="15.75">
      <c r="G133" s="3"/>
    </row>
    <row r="134" s="4" customFormat="1" ht="15.75">
      <c r="G134" s="3"/>
    </row>
    <row r="135" s="4" customFormat="1" ht="15.75">
      <c r="G135" s="3"/>
    </row>
    <row r="136" s="4" customFormat="1" ht="15.75">
      <c r="G136" s="3"/>
    </row>
    <row r="137" s="4" customFormat="1" ht="15.75">
      <c r="G137" s="3"/>
    </row>
    <row r="138" s="4" customFormat="1" ht="15.75">
      <c r="G138" s="3"/>
    </row>
    <row r="139" s="4" customFormat="1" ht="15.75">
      <c r="G139" s="3"/>
    </row>
    <row r="140" s="4" customFormat="1" ht="15.75">
      <c r="G140" s="3"/>
    </row>
    <row r="141" s="4" customFormat="1" ht="15.75">
      <c r="G141" s="3"/>
    </row>
    <row r="142" s="4" customFormat="1" ht="15.75">
      <c r="G142" s="3"/>
    </row>
    <row r="143" s="4" customFormat="1" ht="15.75">
      <c r="G143" s="3"/>
    </row>
    <row r="144" s="4" customFormat="1" ht="15.75">
      <c r="G144" s="3"/>
    </row>
    <row r="145" s="4" customFormat="1" ht="15.75">
      <c r="G145" s="3"/>
    </row>
    <row r="146" s="4" customFormat="1" ht="15.75">
      <c r="G146" s="3"/>
    </row>
    <row r="147" s="4" customFormat="1" ht="15.75">
      <c r="G147" s="3"/>
    </row>
    <row r="148" s="4" customFormat="1" ht="15.75">
      <c r="G148" s="3"/>
    </row>
    <row r="149" s="4" customFormat="1" ht="15.75">
      <c r="G149" s="3"/>
    </row>
    <row r="150" s="4" customFormat="1" ht="15.75">
      <c r="G150" s="3"/>
    </row>
    <row r="151" s="4" customFormat="1" ht="15.75">
      <c r="G151" s="3"/>
    </row>
    <row r="152" s="4" customFormat="1" ht="15.75">
      <c r="G152" s="3"/>
    </row>
    <row r="153" s="4" customFormat="1" ht="15.75">
      <c r="G153" s="3"/>
    </row>
    <row r="154" s="4" customFormat="1" ht="15.75">
      <c r="G154" s="3"/>
    </row>
    <row r="155" s="4" customFormat="1" ht="15.75">
      <c r="G155" s="3"/>
    </row>
    <row r="156" s="4" customFormat="1" ht="15.75">
      <c r="G156" s="3"/>
    </row>
    <row r="157" s="4" customFormat="1" ht="15.75">
      <c r="G157" s="3"/>
    </row>
    <row r="158" s="4" customFormat="1" ht="15.75">
      <c r="G158" s="3"/>
    </row>
    <row r="159" s="4" customFormat="1" ht="15.75">
      <c r="G159" s="3"/>
    </row>
    <row r="160" s="4" customFormat="1" ht="15.75">
      <c r="G160" s="3"/>
    </row>
    <row r="161" s="4" customFormat="1" ht="15.75">
      <c r="G161" s="3"/>
    </row>
    <row r="162" s="4" customFormat="1" ht="15.75">
      <c r="G162" s="3"/>
    </row>
    <row r="163" s="4" customFormat="1" ht="15.75">
      <c r="G163" s="3"/>
    </row>
    <row r="164" s="4" customFormat="1" ht="15.75">
      <c r="G164" s="3"/>
    </row>
    <row r="165" s="4" customFormat="1" ht="15.75">
      <c r="G165" s="3"/>
    </row>
    <row r="166" s="4" customFormat="1" ht="15.75">
      <c r="G166" s="3"/>
    </row>
    <row r="167" s="4" customFormat="1" ht="15.75">
      <c r="G167" s="3"/>
    </row>
    <row r="168" s="4" customFormat="1" ht="15.75">
      <c r="G168" s="3"/>
    </row>
    <row r="169" s="4" customFormat="1" ht="15.75">
      <c r="G169" s="3"/>
    </row>
    <row r="170" s="4" customFormat="1" ht="15.75">
      <c r="G170" s="3"/>
    </row>
    <row r="171" s="4" customFormat="1" ht="15.75">
      <c r="G171" s="3"/>
    </row>
    <row r="172" s="4" customFormat="1" ht="15.75">
      <c r="G172" s="3"/>
    </row>
    <row r="173" s="4" customFormat="1" ht="15.75">
      <c r="G173" s="3"/>
    </row>
    <row r="174" s="4" customFormat="1" ht="15.75">
      <c r="G174" s="3"/>
    </row>
    <row r="175" s="4" customFormat="1" ht="15.75">
      <c r="G175" s="3"/>
    </row>
    <row r="176" s="4" customFormat="1" ht="15.75">
      <c r="G176" s="3"/>
    </row>
    <row r="177" s="4" customFormat="1" ht="15.75">
      <c r="G177" s="3"/>
    </row>
    <row r="178" s="4" customFormat="1" ht="15.75">
      <c r="G178" s="3"/>
    </row>
    <row r="179" s="4" customFormat="1" ht="15.75">
      <c r="G179" s="3"/>
    </row>
    <row r="180" s="4" customFormat="1" ht="15.75">
      <c r="G180" s="3"/>
    </row>
    <row r="181" s="4" customFormat="1" ht="15.75">
      <c r="G181" s="3"/>
    </row>
    <row r="182" s="4" customFormat="1" ht="15.75">
      <c r="G182" s="3"/>
    </row>
    <row r="183" s="4" customFormat="1" ht="15.75">
      <c r="G183" s="3"/>
    </row>
    <row r="184" s="4" customFormat="1" ht="15.75">
      <c r="G184" s="3"/>
    </row>
    <row r="185" s="4" customFormat="1" ht="15.75">
      <c r="G185" s="3"/>
    </row>
    <row r="186" s="4" customFormat="1" ht="15.75">
      <c r="G186" s="3"/>
    </row>
    <row r="187" s="4" customFormat="1" ht="15.75">
      <c r="G187" s="3"/>
    </row>
    <row r="188" s="4" customFormat="1" ht="15.75">
      <c r="G188" s="3"/>
    </row>
    <row r="189" s="4" customFormat="1" ht="15.75">
      <c r="G189" s="3"/>
    </row>
    <row r="190" s="4" customFormat="1" ht="15.75">
      <c r="G190" s="3"/>
    </row>
    <row r="191" s="4" customFormat="1" ht="15.75">
      <c r="G191" s="3"/>
    </row>
    <row r="192" s="4" customFormat="1" ht="15.75">
      <c r="G192" s="3"/>
    </row>
    <row r="193" s="4" customFormat="1" ht="15.75">
      <c r="G193" s="3"/>
    </row>
    <row r="194" s="4" customFormat="1" ht="15.75">
      <c r="G194" s="3"/>
    </row>
    <row r="195" s="4" customFormat="1" ht="15.75">
      <c r="G195" s="3"/>
    </row>
    <row r="196" s="4" customFormat="1" ht="15.75">
      <c r="G196" s="3"/>
    </row>
    <row r="197" s="4" customFormat="1" ht="15.75">
      <c r="G197" s="3"/>
    </row>
    <row r="198" s="4" customFormat="1" ht="15.75">
      <c r="G198" s="3"/>
    </row>
    <row r="199" s="4" customFormat="1" ht="15.75">
      <c r="G199" s="3"/>
    </row>
    <row r="200" s="4" customFormat="1" ht="15.75">
      <c r="G200" s="3"/>
    </row>
    <row r="201" s="4" customFormat="1" ht="15.75">
      <c r="G201" s="3"/>
    </row>
    <row r="202" s="4" customFormat="1" ht="15.75">
      <c r="G202" s="3"/>
    </row>
    <row r="203" s="4" customFormat="1" ht="15.75">
      <c r="G203" s="3"/>
    </row>
    <row r="204" s="4" customFormat="1" ht="15.75">
      <c r="G204" s="3"/>
    </row>
    <row r="205" s="4" customFormat="1" ht="15.75">
      <c r="G205" s="3"/>
    </row>
    <row r="206" s="4" customFormat="1" ht="15.75">
      <c r="G206" s="3"/>
    </row>
    <row r="207" s="4" customFormat="1" ht="15.75">
      <c r="G207" s="3"/>
    </row>
    <row r="208" s="4" customFormat="1" ht="15.75">
      <c r="G208" s="3"/>
    </row>
    <row r="209" s="4" customFormat="1" ht="15.75">
      <c r="G209" s="3"/>
    </row>
    <row r="210" s="4" customFormat="1" ht="15.75">
      <c r="G210" s="3"/>
    </row>
    <row r="211" s="4" customFormat="1" ht="15.75">
      <c r="G211" s="3"/>
    </row>
    <row r="212" s="4" customFormat="1" ht="15.75">
      <c r="G212" s="3"/>
    </row>
    <row r="213" s="4" customFormat="1" ht="15.75">
      <c r="G213" s="3"/>
    </row>
    <row r="214" s="4" customFormat="1" ht="15.75">
      <c r="G214" s="3"/>
    </row>
    <row r="215" s="4" customFormat="1" ht="15.75">
      <c r="G215" s="3"/>
    </row>
    <row r="216" s="4" customFormat="1" ht="15.75">
      <c r="G216" s="3"/>
    </row>
    <row r="217" s="4" customFormat="1" ht="15.75">
      <c r="G217" s="3"/>
    </row>
    <row r="218" s="4" customFormat="1" ht="15.75">
      <c r="G218" s="3"/>
    </row>
  </sheetData>
  <mergeCells count="1">
    <mergeCell ref="A90:J92"/>
  </mergeCells>
  <printOptions/>
  <pageMargins left="0.7875" right="0.5902777777777778" top="0.5902777777777778" bottom="0.9541666666666666" header="0.5118055555555556" footer="0.7875"/>
  <pageSetup firstPageNumber="2" useFirstPageNumber="1" fitToHeight="2" fitToWidth="1" horizontalDpi="300" verticalDpi="300" orientation="portrait" paperSize="9" scale="94" r:id="rId1"/>
  <headerFooter alignWithMargins="0">
    <oddFooter>&amp;C&amp;"Times New Roman,Regular"&amp;12&amp;P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168"/>
  <sheetViews>
    <sheetView view="pageBreakPreview" zoomScale="60" workbookViewId="0" topLeftCell="A24">
      <selection activeCell="L45" sqref="L45"/>
    </sheetView>
  </sheetViews>
  <sheetFormatPr defaultColWidth="9.140625" defaultRowHeight="12.75"/>
  <cols>
    <col min="1" max="1" width="3.57421875" style="0" customWidth="1"/>
    <col min="3" max="3" width="14.28125" style="0" customWidth="1"/>
    <col min="4" max="4" width="6.140625" style="0" customWidth="1"/>
    <col min="5" max="6" width="12.57421875" style="0" customWidth="1"/>
    <col min="7" max="7" width="13.421875" style="0" customWidth="1"/>
    <col min="8" max="8" width="1.421875" style="0" customWidth="1"/>
    <col min="9" max="9" width="13.57421875" style="0" customWidth="1"/>
    <col min="10" max="10" width="12.57421875" style="0" customWidth="1"/>
  </cols>
  <sheetData>
    <row r="1" spans="1:256" s="4" customFormat="1" ht="17.25" customHeight="1">
      <c r="A1" s="1" t="str">
        <f>'IS2006_Q1'!A1</f>
        <v>ADVENTA BERHAD</v>
      </c>
      <c r="B1" s="2"/>
      <c r="C1" s="2"/>
      <c r="D1" s="2"/>
      <c r="E1" s="3"/>
      <c r="F1" s="3"/>
      <c r="G1" s="3"/>
      <c r="H1" s="3"/>
      <c r="I1" s="3"/>
      <c r="J1" s="3"/>
      <c r="IT1"/>
      <c r="IU1"/>
      <c r="IV1"/>
    </row>
    <row r="2" spans="1:256" s="4" customFormat="1" ht="17.25" customHeight="1">
      <c r="A2" s="1" t="s">
        <v>1</v>
      </c>
      <c r="B2" s="2"/>
      <c r="C2" s="2"/>
      <c r="D2" s="2"/>
      <c r="E2" s="3"/>
      <c r="F2" s="3"/>
      <c r="G2" s="3"/>
      <c r="H2" s="3"/>
      <c r="I2" s="3"/>
      <c r="J2" s="3"/>
      <c r="IT2"/>
      <c r="IU2"/>
      <c r="IV2"/>
    </row>
    <row r="3" spans="1:256" s="4" customFormat="1" ht="17.25" customHeight="1">
      <c r="A3" s="5" t="s">
        <v>2</v>
      </c>
      <c r="B3" s="3"/>
      <c r="C3" s="3"/>
      <c r="D3" s="3"/>
      <c r="E3" s="3"/>
      <c r="F3" s="3"/>
      <c r="G3" s="3"/>
      <c r="H3" s="3"/>
      <c r="I3" s="3"/>
      <c r="J3" s="3"/>
      <c r="IT3"/>
      <c r="IU3"/>
      <c r="IV3"/>
    </row>
    <row r="4" spans="1:256" s="4" customFormat="1" ht="17.25" customHeight="1">
      <c r="A4" s="3"/>
      <c r="B4" s="3"/>
      <c r="C4" s="3"/>
      <c r="D4" s="3"/>
      <c r="E4" s="3"/>
      <c r="F4" s="3"/>
      <c r="G4" s="3"/>
      <c r="H4" s="3"/>
      <c r="I4" s="3"/>
      <c r="J4" s="3"/>
      <c r="IT4"/>
      <c r="IU4"/>
      <c r="IV4"/>
    </row>
    <row r="5" spans="1:256" s="4" customFormat="1" ht="17.25" customHeight="1">
      <c r="A5" s="5" t="s">
        <v>68</v>
      </c>
      <c r="B5" s="2"/>
      <c r="C5" s="2"/>
      <c r="D5" s="3"/>
      <c r="E5" s="3"/>
      <c r="F5" s="3"/>
      <c r="G5" s="3"/>
      <c r="H5" s="3"/>
      <c r="I5" s="3"/>
      <c r="J5" s="3"/>
      <c r="IT5"/>
      <c r="IU5"/>
      <c r="IV5"/>
    </row>
    <row r="6" spans="1:256" s="4" customFormat="1" ht="17.25" customHeight="1">
      <c r="A6" s="6" t="s">
        <v>4</v>
      </c>
      <c r="B6" s="7"/>
      <c r="C6" s="7"/>
      <c r="D6" s="8"/>
      <c r="E6" s="8"/>
      <c r="F6" s="8"/>
      <c r="G6" s="8"/>
      <c r="H6" s="8"/>
      <c r="I6" s="8"/>
      <c r="J6" s="8"/>
      <c r="IT6"/>
      <c r="IU6"/>
      <c r="IV6"/>
    </row>
    <row r="7" spans="1:256" s="4" customFormat="1" ht="17.25" customHeight="1">
      <c r="A7" s="9" t="s">
        <v>5</v>
      </c>
      <c r="B7" s="7"/>
      <c r="C7" s="7"/>
      <c r="D7" s="8"/>
      <c r="E7" s="8"/>
      <c r="F7" s="8"/>
      <c r="G7" s="8"/>
      <c r="H7" s="8"/>
      <c r="I7" s="8"/>
      <c r="J7" s="8"/>
      <c r="IT7"/>
      <c r="IU7"/>
      <c r="IV7"/>
    </row>
    <row r="8" spans="1:256" s="4" customFormat="1" ht="17.25" customHeight="1">
      <c r="A8" s="9"/>
      <c r="B8" s="7"/>
      <c r="C8" s="7"/>
      <c r="D8" s="8"/>
      <c r="E8" s="8"/>
      <c r="F8" s="8"/>
      <c r="G8" s="8"/>
      <c r="H8" s="8"/>
      <c r="I8" s="8"/>
      <c r="J8" s="8"/>
      <c r="N8" s="3"/>
      <c r="IT8"/>
      <c r="IU8"/>
      <c r="IV8"/>
    </row>
    <row r="9" spans="1:256" s="4" customFormat="1" ht="17.25" customHeight="1">
      <c r="A9" s="9"/>
      <c r="B9" s="7"/>
      <c r="C9" s="7"/>
      <c r="D9" s="8"/>
      <c r="E9" s="8"/>
      <c r="F9" s="53" t="s">
        <v>69</v>
      </c>
      <c r="G9" s="53"/>
      <c r="H9" s="53"/>
      <c r="I9" s="11" t="s">
        <v>70</v>
      </c>
      <c r="J9" s="8"/>
      <c r="IT9"/>
      <c r="IU9"/>
      <c r="IV9"/>
    </row>
    <row r="10" spans="1:256" s="4" customFormat="1" ht="17.25" customHeight="1">
      <c r="A10" s="7"/>
      <c r="B10" s="7"/>
      <c r="C10" s="7"/>
      <c r="D10" s="8"/>
      <c r="E10" s="11"/>
      <c r="I10" s="11"/>
      <c r="J10" s="11"/>
      <c r="IT10"/>
      <c r="IU10"/>
      <c r="IV10"/>
    </row>
    <row r="11" spans="1:256" s="4" customFormat="1" ht="17.25" customHeight="1">
      <c r="A11" s="7"/>
      <c r="B11" s="7"/>
      <c r="C11" s="7"/>
      <c r="D11" s="8"/>
      <c r="E11" s="11"/>
      <c r="F11" s="11"/>
      <c r="G11" s="11" t="s">
        <v>71</v>
      </c>
      <c r="I11" s="11"/>
      <c r="J11" s="11"/>
      <c r="IT11"/>
      <c r="IU11"/>
      <c r="IV11"/>
    </row>
    <row r="12" spans="1:256" s="4" customFormat="1" ht="17.25" customHeight="1">
      <c r="A12" s="7"/>
      <c r="B12" s="7"/>
      <c r="C12" s="7"/>
      <c r="D12" s="8"/>
      <c r="E12" s="11" t="s">
        <v>72</v>
      </c>
      <c r="F12" s="11" t="s">
        <v>72</v>
      </c>
      <c r="G12" s="11" t="s">
        <v>73</v>
      </c>
      <c r="H12" s="11"/>
      <c r="I12" s="11" t="s">
        <v>74</v>
      </c>
      <c r="J12" s="11"/>
      <c r="IT12"/>
      <c r="IU12"/>
      <c r="IV12"/>
    </row>
    <row r="13" spans="4:256" s="12" customFormat="1" ht="17.25" customHeight="1">
      <c r="D13" s="10" t="s">
        <v>15</v>
      </c>
      <c r="E13" s="11" t="s">
        <v>75</v>
      </c>
      <c r="F13" s="11" t="s">
        <v>76</v>
      </c>
      <c r="G13" s="11" t="s">
        <v>77</v>
      </c>
      <c r="H13" s="11"/>
      <c r="I13" s="11" t="s">
        <v>78</v>
      </c>
      <c r="J13" s="44" t="s">
        <v>79</v>
      </c>
      <c r="IT13"/>
      <c r="IU13"/>
      <c r="IV13"/>
    </row>
    <row r="14" spans="4:256" s="12" customFormat="1" ht="17.25" customHeight="1">
      <c r="D14" s="14"/>
      <c r="E14" s="11" t="s">
        <v>16</v>
      </c>
      <c r="F14" s="11" t="s">
        <v>16</v>
      </c>
      <c r="G14" s="11" t="s">
        <v>16</v>
      </c>
      <c r="H14" s="11"/>
      <c r="I14" s="11" t="s">
        <v>16</v>
      </c>
      <c r="J14" s="11" t="s">
        <v>16</v>
      </c>
      <c r="IT14"/>
      <c r="IU14"/>
      <c r="IV14"/>
    </row>
    <row r="15" spans="4:256" s="4" customFormat="1" ht="17.25" customHeight="1">
      <c r="D15" s="2"/>
      <c r="E15" s="3"/>
      <c r="F15" s="3"/>
      <c r="G15" s="3"/>
      <c r="H15" s="3"/>
      <c r="I15" s="3"/>
      <c r="J15" s="3"/>
      <c r="IT15"/>
      <c r="IU15"/>
      <c r="IV15"/>
    </row>
    <row r="16" spans="1:256" s="4" customFormat="1" ht="17.25" customHeight="1">
      <c r="A16" s="45" t="s">
        <v>80</v>
      </c>
      <c r="D16" s="2"/>
      <c r="E16" s="3"/>
      <c r="F16" s="3"/>
      <c r="G16" s="3"/>
      <c r="H16" s="3"/>
      <c r="I16" s="3"/>
      <c r="J16" s="3"/>
      <c r="IT16"/>
      <c r="IU16"/>
      <c r="IV16"/>
    </row>
    <row r="17" spans="1:256" s="18" customFormat="1" ht="17.25" customHeight="1">
      <c r="A17" s="4" t="s">
        <v>81</v>
      </c>
      <c r="B17" s="4"/>
      <c r="C17" s="4"/>
      <c r="D17" s="2"/>
      <c r="E17" s="46" t="s">
        <v>82</v>
      </c>
      <c r="F17" s="17">
        <v>0</v>
      </c>
      <c r="G17" s="17">
        <v>0</v>
      </c>
      <c r="H17" s="17"/>
      <c r="I17" s="17">
        <v>-3</v>
      </c>
      <c r="J17" s="17">
        <f>SUM(E17:I17)</f>
        <v>-3</v>
      </c>
      <c r="IT17"/>
      <c r="IU17"/>
      <c r="IV17"/>
    </row>
    <row r="18" spans="1:256" s="4" customFormat="1" ht="16.5" customHeight="1">
      <c r="A18" s="4" t="s">
        <v>83</v>
      </c>
      <c r="D18" s="2"/>
      <c r="E18" s="17"/>
      <c r="F18" s="17"/>
      <c r="G18" s="17"/>
      <c r="H18" s="17"/>
      <c r="I18" s="17"/>
      <c r="J18" s="17"/>
      <c r="IT18"/>
      <c r="IU18"/>
      <c r="IV18"/>
    </row>
    <row r="19" spans="1:256" s="18" customFormat="1" ht="13.5" customHeight="1">
      <c r="A19" s="47" t="s">
        <v>84</v>
      </c>
      <c r="B19" s="4"/>
      <c r="C19" s="4"/>
      <c r="D19" s="2"/>
      <c r="E19" s="17">
        <f>26000+19000</f>
        <v>45000</v>
      </c>
      <c r="F19" s="17">
        <v>36126</v>
      </c>
      <c r="G19" s="17">
        <v>0</v>
      </c>
      <c r="H19" s="17"/>
      <c r="I19" s="17">
        <v>0</v>
      </c>
      <c r="J19" s="17">
        <f>SUM(E19:I19)</f>
        <v>81126</v>
      </c>
      <c r="IT19"/>
      <c r="IU19"/>
      <c r="IV19"/>
    </row>
    <row r="20" spans="1:256" s="18" customFormat="1" ht="17.25" customHeight="1">
      <c r="A20" s="4"/>
      <c r="B20" s="4"/>
      <c r="C20" s="4"/>
      <c r="D20" s="2"/>
      <c r="E20" s="17"/>
      <c r="F20" s="17"/>
      <c r="G20" s="17"/>
      <c r="H20" s="17"/>
      <c r="I20" s="17"/>
      <c r="J20" s="17"/>
      <c r="IT20"/>
      <c r="IU20"/>
      <c r="IV20"/>
    </row>
    <row r="21" spans="1:256" s="4" customFormat="1" ht="17.25" customHeight="1">
      <c r="A21" s="4" t="s">
        <v>85</v>
      </c>
      <c r="D21" s="3"/>
      <c r="E21" s="17">
        <v>0</v>
      </c>
      <c r="F21" s="17">
        <v>0</v>
      </c>
      <c r="G21" s="17">
        <v>0</v>
      </c>
      <c r="H21" s="17"/>
      <c r="I21" s="17">
        <f>1015+3100</f>
        <v>4115</v>
      </c>
      <c r="J21" s="17">
        <f>SUM(E21:I21)</f>
        <v>4115</v>
      </c>
      <c r="IT21"/>
      <c r="IU21"/>
      <c r="IV21"/>
    </row>
    <row r="22" spans="4:256" s="4" customFormat="1" ht="17.25" customHeight="1">
      <c r="D22" s="2"/>
      <c r="E22" s="19"/>
      <c r="F22" s="19"/>
      <c r="G22" s="19"/>
      <c r="H22" s="19"/>
      <c r="I22" s="19"/>
      <c r="J22" s="19"/>
      <c r="IT22"/>
      <c r="IU22"/>
      <c r="IV22"/>
    </row>
    <row r="23" spans="1:256" s="4" customFormat="1" ht="17.25" customHeight="1">
      <c r="A23" s="4" t="s">
        <v>86</v>
      </c>
      <c r="D23" s="2"/>
      <c r="E23" s="48">
        <f>SUM(E17:E22)</f>
        <v>45000</v>
      </c>
      <c r="F23" s="48">
        <f>SUM(F17:F22)</f>
        <v>36126</v>
      </c>
      <c r="G23" s="48">
        <f>SUM(G17:G22)</f>
        <v>0</v>
      </c>
      <c r="H23" s="48"/>
      <c r="I23" s="48">
        <f>SUM(I17:I22)</f>
        <v>4112</v>
      </c>
      <c r="J23" s="48">
        <f>SUM(J17:J22)</f>
        <v>85238</v>
      </c>
      <c r="IT23"/>
      <c r="IU23"/>
      <c r="IV23"/>
    </row>
    <row r="24" spans="1:256" s="18" customFormat="1" ht="17.25" customHeight="1">
      <c r="A24" s="4"/>
      <c r="B24" s="4"/>
      <c r="C24" s="4"/>
      <c r="D24" s="2"/>
      <c r="E24" s="17"/>
      <c r="F24" s="17"/>
      <c r="G24" s="17"/>
      <c r="H24" s="17"/>
      <c r="I24" s="17"/>
      <c r="J24" s="17"/>
      <c r="IT24"/>
      <c r="IU24"/>
      <c r="IV24"/>
    </row>
    <row r="25" spans="1:256" s="18" customFormat="1" ht="17.25" customHeight="1">
      <c r="A25" s="4"/>
      <c r="B25" s="4"/>
      <c r="C25" s="4"/>
      <c r="D25" s="2"/>
      <c r="E25" s="17"/>
      <c r="F25" s="17"/>
      <c r="G25" s="17"/>
      <c r="H25" s="17"/>
      <c r="I25" s="17"/>
      <c r="J25" s="17"/>
      <c r="IT25"/>
      <c r="IU25"/>
      <c r="IV25"/>
    </row>
    <row r="26" spans="1:256" s="18" customFormat="1" ht="17.25" customHeight="1">
      <c r="A26" s="45" t="s">
        <v>87</v>
      </c>
      <c r="B26" s="4"/>
      <c r="C26" s="4"/>
      <c r="D26" s="2"/>
      <c r="E26" s="17"/>
      <c r="F26" s="17"/>
      <c r="G26" s="17"/>
      <c r="H26" s="17"/>
      <c r="I26" s="17"/>
      <c r="J26" s="17"/>
      <c r="IT26"/>
      <c r="IU26"/>
      <c r="IV26"/>
    </row>
    <row r="27" spans="1:256" s="18" customFormat="1" ht="17.25" customHeight="1">
      <c r="A27" s="4" t="s">
        <v>88</v>
      </c>
      <c r="B27" s="4"/>
      <c r="C27" s="4"/>
      <c r="D27" s="2"/>
      <c r="E27" s="17">
        <v>45000</v>
      </c>
      <c r="F27" s="17">
        <v>35934</v>
      </c>
      <c r="G27" s="17">
        <v>5</v>
      </c>
      <c r="H27" s="17"/>
      <c r="I27" s="17">
        <v>10046</v>
      </c>
      <c r="J27" s="17">
        <f>SUM(E27:I27)</f>
        <v>90985</v>
      </c>
      <c r="IT27"/>
      <c r="IU27"/>
      <c r="IV27"/>
    </row>
    <row r="28" spans="1:256" s="18" customFormat="1" ht="17.25" customHeight="1">
      <c r="A28" s="4"/>
      <c r="B28" s="4"/>
      <c r="C28" s="4"/>
      <c r="D28" s="2"/>
      <c r="E28" s="17"/>
      <c r="F28" s="17"/>
      <c r="G28" s="17"/>
      <c r="H28" s="17"/>
      <c r="I28" s="17"/>
      <c r="J28" s="17"/>
      <c r="IT28"/>
      <c r="IU28"/>
      <c r="IV28"/>
    </row>
    <row r="29" spans="1:256" s="18" customFormat="1" ht="17.25" customHeight="1">
      <c r="A29" s="4" t="s">
        <v>89</v>
      </c>
      <c r="B29" s="4"/>
      <c r="C29" s="4"/>
      <c r="D29" s="2"/>
      <c r="E29" s="17">
        <v>0</v>
      </c>
      <c r="F29" s="49">
        <v>0</v>
      </c>
      <c r="G29" s="49">
        <f>-1-3</f>
        <v>-4</v>
      </c>
      <c r="H29" s="17"/>
      <c r="I29" s="17">
        <v>0</v>
      </c>
      <c r="J29" s="17">
        <f>SUM(E29:I29)</f>
        <v>-4</v>
      </c>
      <c r="IT29"/>
      <c r="IU29"/>
      <c r="IV29"/>
    </row>
    <row r="30" spans="1:256" s="18" customFormat="1" ht="17.25" customHeight="1">
      <c r="A30" s="4"/>
      <c r="B30" s="4"/>
      <c r="C30" s="4"/>
      <c r="D30" s="2"/>
      <c r="E30" s="17"/>
      <c r="F30" s="49"/>
      <c r="G30" s="49"/>
      <c r="H30" s="17"/>
      <c r="I30" s="17"/>
      <c r="J30" s="17"/>
      <c r="IT30"/>
      <c r="IU30"/>
      <c r="IV30"/>
    </row>
    <row r="31" spans="1:256" s="18" customFormat="1" ht="17.25" customHeight="1">
      <c r="A31" s="4" t="s">
        <v>85</v>
      </c>
      <c r="B31" s="4"/>
      <c r="C31" s="4"/>
      <c r="D31" s="2"/>
      <c r="E31" s="17">
        <v>0</v>
      </c>
      <c r="F31" s="49">
        <v>0</v>
      </c>
      <c r="G31" s="49">
        <v>0</v>
      </c>
      <c r="H31" s="17"/>
      <c r="I31" s="17">
        <f>4053+3218</f>
        <v>7271</v>
      </c>
      <c r="J31" s="17">
        <f>SUM(E31:I31)</f>
        <v>7271</v>
      </c>
      <c r="IT31"/>
      <c r="IU31"/>
      <c r="IV31"/>
    </row>
    <row r="32" spans="1:256" s="18" customFormat="1" ht="17.25" customHeight="1">
      <c r="A32" s="4"/>
      <c r="B32" s="4"/>
      <c r="C32" s="4"/>
      <c r="D32" s="2"/>
      <c r="E32" s="3"/>
      <c r="F32" s="3"/>
      <c r="G32" s="3"/>
      <c r="H32" s="3"/>
      <c r="I32" s="3"/>
      <c r="J32" s="17"/>
      <c r="IT32"/>
      <c r="IU32"/>
      <c r="IV32"/>
    </row>
    <row r="33" spans="1:256" s="4" customFormat="1" ht="17.25" customHeight="1">
      <c r="A33" s="4" t="s">
        <v>90</v>
      </c>
      <c r="D33" s="2"/>
      <c r="E33" s="48">
        <f>SUM(E26:E32)</f>
        <v>45000</v>
      </c>
      <c r="F33" s="48">
        <f>SUM(F26:F32)</f>
        <v>35934</v>
      </c>
      <c r="G33" s="48">
        <f>SUM(G26:G32)</f>
        <v>1</v>
      </c>
      <c r="H33" s="48"/>
      <c r="I33" s="48">
        <f>SUM(I26:I32)</f>
        <v>17317</v>
      </c>
      <c r="J33" s="48">
        <f>SUM(J26:J32)</f>
        <v>98252</v>
      </c>
      <c r="IT33"/>
      <c r="IU33"/>
      <c r="IV33"/>
    </row>
    <row r="34" spans="1:256" s="18" customFormat="1" ht="17.25" customHeight="1">
      <c r="A34" s="23"/>
      <c r="B34" s="4"/>
      <c r="C34" s="4"/>
      <c r="D34" s="2"/>
      <c r="E34" s="17"/>
      <c r="F34" s="17"/>
      <c r="G34" s="17"/>
      <c r="H34" s="17"/>
      <c r="I34" s="17"/>
      <c r="J34" s="17"/>
      <c r="IT34"/>
      <c r="IU34"/>
      <c r="IV34"/>
    </row>
    <row r="35" spans="1:256" s="4" customFormat="1" ht="17.25" customHeight="1">
      <c r="A35" s="23"/>
      <c r="D35" s="2"/>
      <c r="E35" s="17"/>
      <c r="F35" s="17"/>
      <c r="G35" s="17"/>
      <c r="H35" s="17"/>
      <c r="I35" s="17"/>
      <c r="J35" s="17"/>
      <c r="IT35"/>
      <c r="IU35"/>
      <c r="IV35"/>
    </row>
    <row r="36" spans="1:256" s="4" customFormat="1" ht="17.25" customHeight="1">
      <c r="A36" s="23"/>
      <c r="D36" s="2"/>
      <c r="E36" s="17"/>
      <c r="F36" s="17"/>
      <c r="G36" s="17"/>
      <c r="H36" s="17"/>
      <c r="I36" s="17"/>
      <c r="J36" s="17"/>
      <c r="IT36"/>
      <c r="IU36"/>
      <c r="IV36"/>
    </row>
    <row r="37" spans="1:256" s="4" customFormat="1" ht="17.25" customHeight="1">
      <c r="A37" s="23"/>
      <c r="D37" s="2"/>
      <c r="E37" s="17"/>
      <c r="F37" s="17"/>
      <c r="G37" s="17"/>
      <c r="H37" s="17"/>
      <c r="I37" s="17"/>
      <c r="J37" s="17"/>
      <c r="IT37"/>
      <c r="IU37"/>
      <c r="IV37"/>
    </row>
    <row r="38" spans="1:256" s="4" customFormat="1" ht="17.25" customHeight="1">
      <c r="A38" s="12" t="s">
        <v>91</v>
      </c>
      <c r="B38" s="12" t="s">
        <v>92</v>
      </c>
      <c r="D38" s="2"/>
      <c r="E38" s="17"/>
      <c r="F38" s="17"/>
      <c r="G38" s="17"/>
      <c r="H38" s="17"/>
      <c r="I38" s="17"/>
      <c r="J38" s="17"/>
      <c r="IT38"/>
      <c r="IU38"/>
      <c r="IV38"/>
    </row>
    <row r="39" spans="1:256" s="4" customFormat="1" ht="17.25" customHeight="1">
      <c r="A39" s="23"/>
      <c r="D39" s="2"/>
      <c r="E39" s="17"/>
      <c r="F39" s="17"/>
      <c r="G39" s="17"/>
      <c r="H39" s="17"/>
      <c r="I39" s="17"/>
      <c r="J39" s="17"/>
      <c r="IT39"/>
      <c r="IU39"/>
      <c r="IV39"/>
    </row>
    <row r="40" spans="1:256" s="4" customFormat="1" ht="17.25" customHeight="1">
      <c r="A40" s="54" t="s">
        <v>93</v>
      </c>
      <c r="B40" s="54"/>
      <c r="C40" s="54"/>
      <c r="D40" s="54"/>
      <c r="E40" s="54"/>
      <c r="F40" s="54"/>
      <c r="G40" s="54"/>
      <c r="H40" s="54"/>
      <c r="I40" s="54"/>
      <c r="J40" s="54"/>
      <c r="IT40"/>
      <c r="IU40"/>
      <c r="IV40"/>
    </row>
    <row r="41" spans="1:256" s="4" customFormat="1" ht="17.25" customHeight="1">
      <c r="A41" s="54"/>
      <c r="B41" s="54"/>
      <c r="C41" s="54"/>
      <c r="D41" s="54"/>
      <c r="E41" s="54"/>
      <c r="F41" s="54"/>
      <c r="G41" s="54"/>
      <c r="H41" s="54"/>
      <c r="I41" s="54"/>
      <c r="J41" s="54"/>
      <c r="IT41"/>
      <c r="IU41"/>
      <c r="IV41"/>
    </row>
    <row r="42" spans="1:256" s="4" customFormat="1" ht="17.25" customHeight="1">
      <c r="A42" s="54"/>
      <c r="B42" s="54"/>
      <c r="C42" s="54"/>
      <c r="D42" s="54"/>
      <c r="E42" s="54"/>
      <c r="F42" s="54"/>
      <c r="G42" s="54"/>
      <c r="H42" s="54"/>
      <c r="I42" s="54"/>
      <c r="J42" s="54"/>
      <c r="IT42"/>
      <c r="IU42"/>
      <c r="IV42"/>
    </row>
    <row r="43" spans="1:256" s="4" customFormat="1" ht="17.25" customHeight="1">
      <c r="A43" s="54"/>
      <c r="B43" s="54"/>
      <c r="C43" s="54"/>
      <c r="D43" s="54"/>
      <c r="E43" s="54"/>
      <c r="F43" s="54"/>
      <c r="G43" s="54"/>
      <c r="H43" s="54"/>
      <c r="I43" s="54"/>
      <c r="J43" s="54"/>
      <c r="IT43"/>
      <c r="IU43"/>
      <c r="IV43"/>
    </row>
    <row r="44" spans="1:256" s="4" customFormat="1" ht="17.25" customHeight="1">
      <c r="A44" s="54"/>
      <c r="B44" s="54"/>
      <c r="C44" s="54"/>
      <c r="D44" s="54"/>
      <c r="E44" s="54"/>
      <c r="F44" s="54"/>
      <c r="G44" s="54"/>
      <c r="H44" s="54"/>
      <c r="I44" s="54"/>
      <c r="J44" s="54"/>
      <c r="IT44"/>
      <c r="IU44"/>
      <c r="IV44"/>
    </row>
    <row r="45" spans="4:256" s="4" customFormat="1" ht="17.25" customHeight="1">
      <c r="D45" s="3"/>
      <c r="IT45"/>
      <c r="IU45"/>
      <c r="IV45"/>
    </row>
    <row r="46" spans="4:256" s="4" customFormat="1" ht="15.75">
      <c r="D46" s="3"/>
      <c r="IT46"/>
      <c r="IU46"/>
      <c r="IV46"/>
    </row>
    <row r="47" spans="4:256" s="4" customFormat="1" ht="15.75">
      <c r="D47" s="3"/>
      <c r="IT47"/>
      <c r="IU47"/>
      <c r="IV47"/>
    </row>
    <row r="48" spans="4:256" s="4" customFormat="1" ht="15.75">
      <c r="D48" s="3"/>
      <c r="IT48"/>
      <c r="IU48"/>
      <c r="IV48"/>
    </row>
    <row r="49" spans="4:256" s="4" customFormat="1" ht="15.75">
      <c r="D49" s="3"/>
      <c r="IT49"/>
      <c r="IU49"/>
      <c r="IV49"/>
    </row>
    <row r="50" spans="4:256" s="4" customFormat="1" ht="15.75">
      <c r="D50" s="3"/>
      <c r="IT50"/>
      <c r="IU50"/>
      <c r="IV50"/>
    </row>
    <row r="51" spans="4:256" s="4" customFormat="1" ht="15.75">
      <c r="D51" s="3"/>
      <c r="IT51"/>
      <c r="IU51"/>
      <c r="IV51"/>
    </row>
    <row r="52" spans="4:256" s="4" customFormat="1" ht="15.75">
      <c r="D52" s="3"/>
      <c r="IT52"/>
      <c r="IU52"/>
      <c r="IV52"/>
    </row>
    <row r="53" spans="4:256" s="4" customFormat="1" ht="15.75">
      <c r="D53" s="3"/>
      <c r="IT53"/>
      <c r="IU53"/>
      <c r="IV53"/>
    </row>
    <row r="54" spans="4:256" s="4" customFormat="1" ht="15.75">
      <c r="D54" s="3"/>
      <c r="IT54"/>
      <c r="IU54"/>
      <c r="IV54"/>
    </row>
    <row r="55" spans="4:256" s="4" customFormat="1" ht="15.75">
      <c r="D55" s="3"/>
      <c r="IT55"/>
      <c r="IU55"/>
      <c r="IV55"/>
    </row>
    <row r="56" spans="4:256" s="4" customFormat="1" ht="15.75">
      <c r="D56" s="3"/>
      <c r="IT56"/>
      <c r="IU56"/>
      <c r="IV56"/>
    </row>
    <row r="57" spans="4:256" s="4" customFormat="1" ht="15.75">
      <c r="D57" s="3"/>
      <c r="IT57"/>
      <c r="IU57"/>
      <c r="IV57"/>
    </row>
    <row r="58" spans="4:256" s="4" customFormat="1" ht="15.75">
      <c r="D58" s="3"/>
      <c r="IT58"/>
      <c r="IU58"/>
      <c r="IV58"/>
    </row>
    <row r="59" spans="4:256" s="4" customFormat="1" ht="15.75">
      <c r="D59" s="3"/>
      <c r="IT59"/>
      <c r="IU59"/>
      <c r="IV59"/>
    </row>
    <row r="60" spans="4:256" s="4" customFormat="1" ht="15.75">
      <c r="D60" s="3"/>
      <c r="IT60"/>
      <c r="IU60"/>
      <c r="IV60"/>
    </row>
    <row r="61" spans="4:256" s="4" customFormat="1" ht="15.75">
      <c r="D61" s="3"/>
      <c r="IT61"/>
      <c r="IU61"/>
      <c r="IV61"/>
    </row>
    <row r="62" spans="4:256" s="4" customFormat="1" ht="15.75">
      <c r="D62" s="3"/>
      <c r="IT62"/>
      <c r="IU62"/>
      <c r="IV62"/>
    </row>
    <row r="63" spans="4:256" s="4" customFormat="1" ht="15.75">
      <c r="D63" s="3"/>
      <c r="IT63"/>
      <c r="IU63"/>
      <c r="IV63"/>
    </row>
    <row r="64" spans="4:256" s="4" customFormat="1" ht="15.75">
      <c r="D64" s="3"/>
      <c r="IT64"/>
      <c r="IU64"/>
      <c r="IV64"/>
    </row>
    <row r="65" spans="4:256" s="4" customFormat="1" ht="15.75">
      <c r="D65" s="3"/>
      <c r="IT65"/>
      <c r="IU65"/>
      <c r="IV65"/>
    </row>
    <row r="66" spans="4:256" s="4" customFormat="1" ht="15.75">
      <c r="D66" s="3"/>
      <c r="IT66"/>
      <c r="IU66"/>
      <c r="IV66"/>
    </row>
    <row r="67" spans="4:256" s="4" customFormat="1" ht="15.75">
      <c r="D67" s="3"/>
      <c r="IT67"/>
      <c r="IU67"/>
      <c r="IV67"/>
    </row>
    <row r="68" spans="4:256" s="4" customFormat="1" ht="15.75">
      <c r="D68" s="3"/>
      <c r="IT68"/>
      <c r="IU68"/>
      <c r="IV68"/>
    </row>
    <row r="69" spans="4:256" s="4" customFormat="1" ht="15.75">
      <c r="D69" s="3"/>
      <c r="IT69"/>
      <c r="IU69"/>
      <c r="IV69"/>
    </row>
    <row r="70" spans="4:256" s="4" customFormat="1" ht="15.75">
      <c r="D70" s="3"/>
      <c r="IT70"/>
      <c r="IU70"/>
      <c r="IV70"/>
    </row>
    <row r="71" spans="4:256" s="4" customFormat="1" ht="15.75">
      <c r="D71" s="3"/>
      <c r="IT71"/>
      <c r="IU71"/>
      <c r="IV71"/>
    </row>
    <row r="72" spans="4:256" s="4" customFormat="1" ht="15.75">
      <c r="D72" s="3"/>
      <c r="IT72"/>
      <c r="IU72"/>
      <c r="IV72"/>
    </row>
    <row r="73" spans="4:256" s="4" customFormat="1" ht="15.75">
      <c r="D73" s="3"/>
      <c r="IT73"/>
      <c r="IU73"/>
      <c r="IV73"/>
    </row>
    <row r="74" spans="4:256" s="4" customFormat="1" ht="15.75">
      <c r="D74" s="3"/>
      <c r="IT74"/>
      <c r="IU74"/>
      <c r="IV74"/>
    </row>
    <row r="75" spans="4:256" s="4" customFormat="1" ht="15.75">
      <c r="D75" s="3"/>
      <c r="IT75"/>
      <c r="IU75"/>
      <c r="IV75"/>
    </row>
    <row r="76" spans="4:256" s="4" customFormat="1" ht="15.75">
      <c r="D76" s="3"/>
      <c r="IT76"/>
      <c r="IU76"/>
      <c r="IV76"/>
    </row>
    <row r="77" spans="4:256" s="4" customFormat="1" ht="15.75">
      <c r="D77" s="3"/>
      <c r="IT77"/>
      <c r="IU77"/>
      <c r="IV77"/>
    </row>
    <row r="78" spans="4:256" s="4" customFormat="1" ht="15.75">
      <c r="D78" s="3"/>
      <c r="IT78"/>
      <c r="IU78"/>
      <c r="IV78"/>
    </row>
    <row r="79" spans="4:256" s="4" customFormat="1" ht="15.75">
      <c r="D79" s="3"/>
      <c r="IT79"/>
      <c r="IU79"/>
      <c r="IV79"/>
    </row>
    <row r="80" spans="4:256" s="4" customFormat="1" ht="15.75">
      <c r="D80" s="3"/>
      <c r="IT80"/>
      <c r="IU80"/>
      <c r="IV80"/>
    </row>
    <row r="81" spans="4:256" s="4" customFormat="1" ht="15.75">
      <c r="D81" s="3"/>
      <c r="IT81"/>
      <c r="IU81"/>
      <c r="IV81"/>
    </row>
    <row r="82" spans="4:256" s="4" customFormat="1" ht="15.75">
      <c r="D82" s="3"/>
      <c r="IT82"/>
      <c r="IU82"/>
      <c r="IV82"/>
    </row>
    <row r="83" spans="4:256" s="4" customFormat="1" ht="15.75">
      <c r="D83" s="3"/>
      <c r="IT83"/>
      <c r="IU83"/>
      <c r="IV83"/>
    </row>
    <row r="84" spans="4:256" s="4" customFormat="1" ht="15.75">
      <c r="D84" s="3"/>
      <c r="IT84"/>
      <c r="IU84"/>
      <c r="IV84"/>
    </row>
    <row r="85" spans="4:256" s="4" customFormat="1" ht="15.75">
      <c r="D85" s="3"/>
      <c r="IT85"/>
      <c r="IU85"/>
      <c r="IV85"/>
    </row>
    <row r="86" spans="4:256" s="4" customFormat="1" ht="15.75">
      <c r="D86" s="3"/>
      <c r="IT86"/>
      <c r="IU86"/>
      <c r="IV86"/>
    </row>
    <row r="87" spans="4:256" s="4" customFormat="1" ht="15.75">
      <c r="D87" s="3"/>
      <c r="IT87"/>
      <c r="IU87"/>
      <c r="IV87"/>
    </row>
    <row r="88" spans="4:256" s="4" customFormat="1" ht="15.75">
      <c r="D88" s="3"/>
      <c r="IT88"/>
      <c r="IU88"/>
      <c r="IV88"/>
    </row>
    <row r="89" spans="4:256" s="4" customFormat="1" ht="15.75">
      <c r="D89" s="3"/>
      <c r="IT89"/>
      <c r="IU89"/>
      <c r="IV89"/>
    </row>
    <row r="90" spans="4:256" s="4" customFormat="1" ht="15.75">
      <c r="D90" s="3"/>
      <c r="IT90"/>
      <c r="IU90"/>
      <c r="IV90"/>
    </row>
    <row r="91" spans="4:256" s="4" customFormat="1" ht="15.75">
      <c r="D91" s="3"/>
      <c r="IT91"/>
      <c r="IU91"/>
      <c r="IV91"/>
    </row>
    <row r="92" spans="4:256" s="4" customFormat="1" ht="15.75">
      <c r="D92" s="3"/>
      <c r="IT92"/>
      <c r="IU92"/>
      <c r="IV92"/>
    </row>
    <row r="93" spans="4:256" s="4" customFormat="1" ht="15.75">
      <c r="D93" s="3"/>
      <c r="IT93"/>
      <c r="IU93"/>
      <c r="IV93"/>
    </row>
    <row r="94" spans="4:256" s="4" customFormat="1" ht="15.75">
      <c r="D94" s="3"/>
      <c r="IT94"/>
      <c r="IU94"/>
      <c r="IV94"/>
    </row>
    <row r="95" spans="4:256" s="4" customFormat="1" ht="15.75">
      <c r="D95" s="3"/>
      <c r="IT95"/>
      <c r="IU95"/>
      <c r="IV95"/>
    </row>
    <row r="96" spans="4:256" s="4" customFormat="1" ht="15.75">
      <c r="D96" s="3"/>
      <c r="IT96"/>
      <c r="IU96"/>
      <c r="IV96"/>
    </row>
    <row r="97" spans="4:256" s="4" customFormat="1" ht="15.75">
      <c r="D97" s="3"/>
      <c r="IT97"/>
      <c r="IU97"/>
      <c r="IV97"/>
    </row>
    <row r="98" spans="4:256" s="4" customFormat="1" ht="15.75">
      <c r="D98" s="3"/>
      <c r="IT98"/>
      <c r="IU98"/>
      <c r="IV98"/>
    </row>
    <row r="99" spans="4:256" s="4" customFormat="1" ht="15.75">
      <c r="D99" s="3"/>
      <c r="IT99"/>
      <c r="IU99"/>
      <c r="IV99"/>
    </row>
    <row r="100" spans="4:256" s="4" customFormat="1" ht="15.75">
      <c r="D100" s="3"/>
      <c r="IT100"/>
      <c r="IU100"/>
      <c r="IV100"/>
    </row>
    <row r="101" spans="4:256" s="4" customFormat="1" ht="15.75">
      <c r="D101" s="3"/>
      <c r="IT101"/>
      <c r="IU101"/>
      <c r="IV101"/>
    </row>
    <row r="102" spans="4:256" s="4" customFormat="1" ht="15.75">
      <c r="D102" s="3"/>
      <c r="IT102"/>
      <c r="IU102"/>
      <c r="IV102"/>
    </row>
    <row r="103" spans="4:256" s="4" customFormat="1" ht="15.75">
      <c r="D103" s="3"/>
      <c r="IT103"/>
      <c r="IU103"/>
      <c r="IV103"/>
    </row>
    <row r="104" spans="4:256" s="4" customFormat="1" ht="15.75">
      <c r="D104" s="3"/>
      <c r="IT104"/>
      <c r="IU104"/>
      <c r="IV104"/>
    </row>
    <row r="105" spans="4:256" s="4" customFormat="1" ht="15.75">
      <c r="D105" s="3"/>
      <c r="IT105"/>
      <c r="IU105"/>
      <c r="IV105"/>
    </row>
    <row r="106" spans="4:256" s="4" customFormat="1" ht="15.75">
      <c r="D106" s="3"/>
      <c r="IT106"/>
      <c r="IU106"/>
      <c r="IV106"/>
    </row>
    <row r="107" spans="4:256" s="4" customFormat="1" ht="15.75">
      <c r="D107" s="3"/>
      <c r="IT107"/>
      <c r="IU107"/>
      <c r="IV107"/>
    </row>
    <row r="108" spans="4:256" s="4" customFormat="1" ht="15.75">
      <c r="D108" s="3"/>
      <c r="IT108"/>
      <c r="IU108"/>
      <c r="IV108"/>
    </row>
    <row r="109" spans="4:256" s="4" customFormat="1" ht="15.75">
      <c r="D109" s="3"/>
      <c r="IT109"/>
      <c r="IU109"/>
      <c r="IV109"/>
    </row>
    <row r="110" spans="4:256" s="4" customFormat="1" ht="15.75">
      <c r="D110" s="3"/>
      <c r="IT110"/>
      <c r="IU110"/>
      <c r="IV110"/>
    </row>
    <row r="111" spans="4:256" s="4" customFormat="1" ht="15.75">
      <c r="D111" s="3"/>
      <c r="IT111"/>
      <c r="IU111"/>
      <c r="IV111"/>
    </row>
    <row r="112" spans="4:256" s="4" customFormat="1" ht="15.75">
      <c r="D112" s="3"/>
      <c r="IT112"/>
      <c r="IU112"/>
      <c r="IV112"/>
    </row>
    <row r="113" spans="4:256" s="4" customFormat="1" ht="15.75">
      <c r="D113" s="3"/>
      <c r="IT113"/>
      <c r="IU113"/>
      <c r="IV113"/>
    </row>
    <row r="114" spans="4:256" s="4" customFormat="1" ht="15.75">
      <c r="D114" s="3"/>
      <c r="IT114"/>
      <c r="IU114"/>
      <c r="IV114"/>
    </row>
    <row r="115" spans="4:256" s="4" customFormat="1" ht="15.75">
      <c r="D115" s="3"/>
      <c r="IT115"/>
      <c r="IU115"/>
      <c r="IV115"/>
    </row>
    <row r="116" spans="4:256" s="4" customFormat="1" ht="15.75">
      <c r="D116" s="3"/>
      <c r="IT116"/>
      <c r="IU116"/>
      <c r="IV116"/>
    </row>
    <row r="117" spans="4:256" s="4" customFormat="1" ht="15.75">
      <c r="D117" s="3"/>
      <c r="IT117"/>
      <c r="IU117"/>
      <c r="IV117"/>
    </row>
    <row r="118" spans="4:256" s="4" customFormat="1" ht="15.75">
      <c r="D118" s="3"/>
      <c r="IT118"/>
      <c r="IU118"/>
      <c r="IV118"/>
    </row>
    <row r="119" spans="4:256" s="4" customFormat="1" ht="15.75">
      <c r="D119" s="3"/>
      <c r="IT119"/>
      <c r="IU119"/>
      <c r="IV119"/>
    </row>
    <row r="120" spans="4:256" s="4" customFormat="1" ht="15.75">
      <c r="D120" s="3"/>
      <c r="IT120"/>
      <c r="IU120"/>
      <c r="IV120"/>
    </row>
    <row r="121" spans="4:256" s="4" customFormat="1" ht="15.75">
      <c r="D121" s="3"/>
      <c r="IT121"/>
      <c r="IU121"/>
      <c r="IV121"/>
    </row>
    <row r="122" spans="4:256" s="4" customFormat="1" ht="15.75">
      <c r="D122" s="3"/>
      <c r="IT122"/>
      <c r="IU122"/>
      <c r="IV122"/>
    </row>
    <row r="123" spans="4:256" s="4" customFormat="1" ht="15.75">
      <c r="D123" s="3"/>
      <c r="IT123"/>
      <c r="IU123"/>
      <c r="IV123"/>
    </row>
    <row r="124" spans="4:256" s="4" customFormat="1" ht="15.75">
      <c r="D124" s="3"/>
      <c r="IT124"/>
      <c r="IU124"/>
      <c r="IV124"/>
    </row>
    <row r="125" spans="4:256" s="4" customFormat="1" ht="15.75">
      <c r="D125" s="3"/>
      <c r="IT125"/>
      <c r="IU125"/>
      <c r="IV125"/>
    </row>
    <row r="126" spans="4:256" s="4" customFormat="1" ht="15.75">
      <c r="D126" s="3"/>
      <c r="IT126"/>
      <c r="IU126"/>
      <c r="IV126"/>
    </row>
    <row r="127" spans="4:256" s="4" customFormat="1" ht="15.75">
      <c r="D127" s="3"/>
      <c r="IT127"/>
      <c r="IU127"/>
      <c r="IV127"/>
    </row>
    <row r="128" spans="4:256" s="4" customFormat="1" ht="15.75">
      <c r="D128" s="3"/>
      <c r="IT128"/>
      <c r="IU128"/>
      <c r="IV128"/>
    </row>
    <row r="129" spans="4:256" s="4" customFormat="1" ht="15.75">
      <c r="D129" s="3"/>
      <c r="IT129"/>
      <c r="IU129"/>
      <c r="IV129"/>
    </row>
    <row r="130" spans="4:256" s="4" customFormat="1" ht="15.75">
      <c r="D130" s="3"/>
      <c r="IT130"/>
      <c r="IU130"/>
      <c r="IV130"/>
    </row>
    <row r="131" spans="4:256" s="4" customFormat="1" ht="15.75">
      <c r="D131" s="3"/>
      <c r="IT131"/>
      <c r="IU131"/>
      <c r="IV131"/>
    </row>
    <row r="132" spans="4:256" s="4" customFormat="1" ht="15.75">
      <c r="D132" s="3"/>
      <c r="IT132"/>
      <c r="IU132"/>
      <c r="IV132"/>
    </row>
    <row r="133" spans="4:256" s="4" customFormat="1" ht="15.75">
      <c r="D133" s="3"/>
      <c r="IT133"/>
      <c r="IU133"/>
      <c r="IV133"/>
    </row>
    <row r="134" spans="4:256" s="4" customFormat="1" ht="15.75">
      <c r="D134" s="3"/>
      <c r="IT134"/>
      <c r="IU134"/>
      <c r="IV134"/>
    </row>
    <row r="135" spans="4:256" s="4" customFormat="1" ht="15.75">
      <c r="D135" s="3"/>
      <c r="IT135"/>
      <c r="IU135"/>
      <c r="IV135"/>
    </row>
    <row r="136" spans="4:256" s="4" customFormat="1" ht="15.75">
      <c r="D136" s="3"/>
      <c r="IT136"/>
      <c r="IU136"/>
      <c r="IV136"/>
    </row>
    <row r="137" spans="4:256" s="4" customFormat="1" ht="15.75">
      <c r="D137" s="3"/>
      <c r="IT137"/>
      <c r="IU137"/>
      <c r="IV137"/>
    </row>
    <row r="138" spans="4:256" s="4" customFormat="1" ht="15.75">
      <c r="D138" s="3"/>
      <c r="IT138"/>
      <c r="IU138"/>
      <c r="IV138"/>
    </row>
    <row r="139" spans="4:256" s="4" customFormat="1" ht="15.75">
      <c r="D139" s="3"/>
      <c r="IT139"/>
      <c r="IU139"/>
      <c r="IV139"/>
    </row>
    <row r="140" spans="4:256" s="4" customFormat="1" ht="15.75">
      <c r="D140" s="3"/>
      <c r="IT140"/>
      <c r="IU140"/>
      <c r="IV140"/>
    </row>
    <row r="141" spans="4:256" s="4" customFormat="1" ht="15.75">
      <c r="D141" s="3"/>
      <c r="IT141"/>
      <c r="IU141"/>
      <c r="IV141"/>
    </row>
    <row r="142" spans="4:256" s="4" customFormat="1" ht="15.75">
      <c r="D142" s="3"/>
      <c r="IT142"/>
      <c r="IU142"/>
      <c r="IV142"/>
    </row>
    <row r="143" spans="4:256" s="4" customFormat="1" ht="15.75">
      <c r="D143" s="3"/>
      <c r="IT143"/>
      <c r="IU143"/>
      <c r="IV143"/>
    </row>
    <row r="144" spans="4:256" s="4" customFormat="1" ht="15.75">
      <c r="D144" s="3"/>
      <c r="IT144"/>
      <c r="IU144"/>
      <c r="IV144"/>
    </row>
    <row r="145" spans="4:256" s="4" customFormat="1" ht="15.75">
      <c r="D145" s="3"/>
      <c r="IT145"/>
      <c r="IU145"/>
      <c r="IV145"/>
    </row>
    <row r="146" spans="4:256" s="4" customFormat="1" ht="15.75">
      <c r="D146" s="3"/>
      <c r="IT146"/>
      <c r="IU146"/>
      <c r="IV146"/>
    </row>
    <row r="147" spans="4:256" s="4" customFormat="1" ht="15.75">
      <c r="D147" s="3"/>
      <c r="IT147"/>
      <c r="IU147"/>
      <c r="IV147"/>
    </row>
    <row r="148" spans="4:256" s="4" customFormat="1" ht="15.75">
      <c r="D148" s="3"/>
      <c r="IT148"/>
      <c r="IU148"/>
      <c r="IV148"/>
    </row>
    <row r="149" spans="4:256" s="4" customFormat="1" ht="15.75">
      <c r="D149" s="3"/>
      <c r="IT149"/>
      <c r="IU149"/>
      <c r="IV149"/>
    </row>
    <row r="150" spans="4:256" s="4" customFormat="1" ht="15.75">
      <c r="D150" s="3"/>
      <c r="IT150"/>
      <c r="IU150"/>
      <c r="IV150"/>
    </row>
    <row r="151" spans="4:256" s="4" customFormat="1" ht="15.75">
      <c r="D151" s="3"/>
      <c r="IT151"/>
      <c r="IU151"/>
      <c r="IV151"/>
    </row>
    <row r="152" spans="4:256" s="4" customFormat="1" ht="15.75">
      <c r="D152" s="3"/>
      <c r="IT152"/>
      <c r="IU152"/>
      <c r="IV152"/>
    </row>
    <row r="153" spans="4:256" s="4" customFormat="1" ht="15.75">
      <c r="D153" s="3"/>
      <c r="IT153"/>
      <c r="IU153"/>
      <c r="IV153"/>
    </row>
    <row r="154" spans="4:256" s="4" customFormat="1" ht="15.75">
      <c r="D154" s="3"/>
      <c r="IT154"/>
      <c r="IU154"/>
      <c r="IV154"/>
    </row>
    <row r="155" spans="4:256" s="4" customFormat="1" ht="15.75">
      <c r="D155" s="3"/>
      <c r="IT155"/>
      <c r="IU155"/>
      <c r="IV155"/>
    </row>
    <row r="156" spans="4:256" s="4" customFormat="1" ht="15.75">
      <c r="D156" s="3"/>
      <c r="IT156"/>
      <c r="IU156"/>
      <c r="IV156"/>
    </row>
    <row r="157" spans="4:256" s="4" customFormat="1" ht="15.75">
      <c r="D157" s="3"/>
      <c r="IT157"/>
      <c r="IU157"/>
      <c r="IV157"/>
    </row>
    <row r="158" spans="4:256" s="4" customFormat="1" ht="15.75">
      <c r="D158" s="3"/>
      <c r="IT158"/>
      <c r="IU158"/>
      <c r="IV158"/>
    </row>
    <row r="159" spans="4:256" s="4" customFormat="1" ht="15.75">
      <c r="D159" s="3"/>
      <c r="IT159"/>
      <c r="IU159"/>
      <c r="IV159"/>
    </row>
    <row r="160" spans="4:256" s="4" customFormat="1" ht="15.75">
      <c r="D160" s="3"/>
      <c r="IT160"/>
      <c r="IU160"/>
      <c r="IV160"/>
    </row>
    <row r="161" spans="4:256" s="4" customFormat="1" ht="15.75">
      <c r="D161" s="3"/>
      <c r="IT161"/>
      <c r="IU161"/>
      <c r="IV161"/>
    </row>
    <row r="162" spans="4:256" s="4" customFormat="1" ht="15.75">
      <c r="D162" s="3"/>
      <c r="IT162"/>
      <c r="IU162"/>
      <c r="IV162"/>
    </row>
    <row r="163" spans="4:256" s="4" customFormat="1" ht="15.75">
      <c r="D163" s="3"/>
      <c r="IT163"/>
      <c r="IU163"/>
      <c r="IV163"/>
    </row>
    <row r="164" spans="4:256" s="4" customFormat="1" ht="15.75">
      <c r="D164" s="3"/>
      <c r="IT164"/>
      <c r="IU164"/>
      <c r="IV164"/>
    </row>
    <row r="165" spans="4:256" s="4" customFormat="1" ht="15.75">
      <c r="D165" s="3"/>
      <c r="IT165"/>
      <c r="IU165"/>
      <c r="IV165"/>
    </row>
    <row r="166" spans="4:256" s="4" customFormat="1" ht="15.75">
      <c r="D166" s="3"/>
      <c r="IT166"/>
      <c r="IU166"/>
      <c r="IV166"/>
    </row>
    <row r="167" spans="4:256" s="4" customFormat="1" ht="15.75">
      <c r="D167" s="3"/>
      <c r="IT167"/>
      <c r="IU167"/>
      <c r="IV167"/>
    </row>
    <row r="168" spans="4:256" s="4" customFormat="1" ht="15.75">
      <c r="D168" s="3"/>
      <c r="IT168"/>
      <c r="IU168"/>
      <c r="IV168"/>
    </row>
  </sheetData>
  <mergeCells count="2">
    <mergeCell ref="F9:H9"/>
    <mergeCell ref="A40:J44"/>
  </mergeCells>
  <printOptions/>
  <pageMargins left="0.7875" right="0.43333333333333335" top="0.5902777777777778" bottom="0.9541666666666666" header="0.5118055555555556" footer="0.7875"/>
  <pageSetup firstPageNumber="4" useFirstPageNumber="1" fitToHeight="1" fitToWidth="1" horizontalDpi="300" verticalDpi="300" orientation="portrait" paperSize="9" scale="92" r:id="rId2"/>
  <headerFooter alignWithMargins="0">
    <oddFooter>&amp;C&amp;"Times New Roman,Regular"&amp;12&amp;P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V169"/>
  <sheetViews>
    <sheetView tabSelected="1" workbookViewId="0" topLeftCell="A23">
      <selection activeCell="A23" sqref="A23"/>
    </sheetView>
  </sheetViews>
  <sheetFormatPr defaultColWidth="9.140625" defaultRowHeight="12.75"/>
  <cols>
    <col min="1" max="1" width="3.57421875" style="0" customWidth="1"/>
    <col min="2" max="2" width="21.28125" style="0" customWidth="1"/>
    <col min="4" max="4" width="7.7109375" style="0" customWidth="1"/>
    <col min="6" max="6" width="4.140625" style="0" customWidth="1"/>
    <col min="7" max="7" width="5.57421875" style="0" customWidth="1"/>
    <col min="8" max="8" width="16.421875" style="0" customWidth="1"/>
    <col min="9" max="9" width="2.421875" style="0" customWidth="1"/>
    <col min="10" max="10" width="18.00390625" style="0" customWidth="1"/>
    <col min="11" max="11" width="14.8515625" style="0" customWidth="1"/>
    <col min="13" max="13" width="11.8515625" style="0" customWidth="1"/>
  </cols>
  <sheetData>
    <row r="1" spans="1:256" s="4" customFormat="1" ht="17.25" customHeight="1">
      <c r="A1" s="1" t="s">
        <v>0</v>
      </c>
      <c r="B1" s="2"/>
      <c r="C1" s="2"/>
      <c r="D1" s="2"/>
      <c r="E1" s="2"/>
      <c r="F1" s="2"/>
      <c r="G1" s="3"/>
      <c r="H1" s="3"/>
      <c r="IU1"/>
      <c r="IV1"/>
    </row>
    <row r="2" spans="1:256" s="4" customFormat="1" ht="17.25" customHeight="1">
      <c r="A2" s="1" t="s">
        <v>1</v>
      </c>
      <c r="B2" s="2"/>
      <c r="C2" s="2"/>
      <c r="D2" s="2"/>
      <c r="E2" s="2"/>
      <c r="F2" s="2"/>
      <c r="G2" s="3"/>
      <c r="H2" s="3"/>
      <c r="IU2"/>
      <c r="IV2"/>
    </row>
    <row r="3" spans="1:256" s="4" customFormat="1" ht="17.25" customHeight="1">
      <c r="A3" s="5" t="s">
        <v>2</v>
      </c>
      <c r="B3" s="3"/>
      <c r="C3" s="3"/>
      <c r="D3" s="3"/>
      <c r="E3" s="3"/>
      <c r="F3" s="3"/>
      <c r="G3" s="3"/>
      <c r="H3" s="3"/>
      <c r="IU3"/>
      <c r="IV3"/>
    </row>
    <row r="4" spans="1:256" s="4" customFormat="1" ht="17.25" customHeight="1">
      <c r="A4" s="3"/>
      <c r="B4" s="3"/>
      <c r="C4" s="3"/>
      <c r="D4" s="3"/>
      <c r="E4" s="3"/>
      <c r="F4" s="3"/>
      <c r="G4" s="3"/>
      <c r="H4" s="3"/>
      <c r="IU4"/>
      <c r="IV4"/>
    </row>
    <row r="5" spans="1:256" s="4" customFormat="1" ht="17.25" customHeight="1">
      <c r="A5" s="5" t="s">
        <v>94</v>
      </c>
      <c r="B5" s="2"/>
      <c r="C5" s="2"/>
      <c r="D5" s="3"/>
      <c r="E5" s="3"/>
      <c r="F5" s="3"/>
      <c r="G5" s="3"/>
      <c r="H5" s="3"/>
      <c r="IU5"/>
      <c r="IV5"/>
    </row>
    <row r="6" spans="1:256" s="4" customFormat="1" ht="17.25" customHeight="1">
      <c r="A6" s="6" t="s">
        <v>4</v>
      </c>
      <c r="B6" s="7"/>
      <c r="C6" s="7"/>
      <c r="D6" s="8"/>
      <c r="E6" s="8"/>
      <c r="F6" s="8"/>
      <c r="G6" s="8"/>
      <c r="H6" s="8"/>
      <c r="IU6"/>
      <c r="IV6"/>
    </row>
    <row r="7" spans="1:256" s="4" customFormat="1" ht="17.25" customHeight="1">
      <c r="A7" s="9" t="s">
        <v>5</v>
      </c>
      <c r="B7" s="7"/>
      <c r="C7" s="7"/>
      <c r="D7" s="8"/>
      <c r="E7" s="8"/>
      <c r="F7" s="8"/>
      <c r="G7" s="8"/>
      <c r="H7" s="8"/>
      <c r="IU7"/>
      <c r="IV7"/>
    </row>
    <row r="8" spans="1:256" s="4" customFormat="1" ht="17.25" customHeight="1">
      <c r="A8" s="9"/>
      <c r="B8" s="7"/>
      <c r="C8" s="7"/>
      <c r="D8" s="8"/>
      <c r="E8" s="8"/>
      <c r="F8" s="8"/>
      <c r="G8" s="8"/>
      <c r="H8" s="8"/>
      <c r="IU8"/>
      <c r="IV8"/>
    </row>
    <row r="9" spans="1:256" s="4" customFormat="1" ht="17.25" customHeight="1">
      <c r="A9" s="9"/>
      <c r="B9" s="7"/>
      <c r="C9" s="7"/>
      <c r="D9" s="8"/>
      <c r="E9" s="8"/>
      <c r="F9" s="8"/>
      <c r="G9" s="8"/>
      <c r="H9" s="8"/>
      <c r="J9" s="11" t="s">
        <v>95</v>
      </c>
      <c r="IU9"/>
      <c r="IV9"/>
    </row>
    <row r="10" spans="1:256" s="4" customFormat="1" ht="17.25" customHeight="1">
      <c r="A10" s="7"/>
      <c r="B10" s="7"/>
      <c r="C10" s="7"/>
      <c r="D10" s="8"/>
      <c r="E10" s="8"/>
      <c r="F10" s="8"/>
      <c r="G10" s="11"/>
      <c r="H10" s="11" t="s">
        <v>96</v>
      </c>
      <c r="J10" s="11" t="s">
        <v>97</v>
      </c>
      <c r="IU10"/>
      <c r="IV10"/>
    </row>
    <row r="11" spans="1:256" s="4" customFormat="1" ht="17.25" customHeight="1">
      <c r="A11" s="7"/>
      <c r="B11" s="7"/>
      <c r="C11" s="7"/>
      <c r="D11" s="8"/>
      <c r="E11" s="8"/>
      <c r="F11" s="8"/>
      <c r="G11" s="11"/>
      <c r="H11" s="11" t="s">
        <v>98</v>
      </c>
      <c r="J11" s="11" t="s">
        <v>99</v>
      </c>
      <c r="IU11"/>
      <c r="IV11"/>
    </row>
    <row r="12" spans="7:256" s="12" customFormat="1" ht="17.25" customHeight="1">
      <c r="G12" s="10" t="s">
        <v>15</v>
      </c>
      <c r="H12" s="13">
        <v>38564</v>
      </c>
      <c r="J12" s="13">
        <v>38199</v>
      </c>
      <c r="IU12"/>
      <c r="IV12"/>
    </row>
    <row r="13" spans="8:256" s="12" customFormat="1" ht="17.25" customHeight="1">
      <c r="H13" s="11" t="s">
        <v>100</v>
      </c>
      <c r="J13" s="11" t="s">
        <v>100</v>
      </c>
      <c r="IU13"/>
      <c r="IV13"/>
    </row>
    <row r="14" spans="8:256" s="12" customFormat="1" ht="17.25" customHeight="1">
      <c r="H14" s="11" t="s">
        <v>16</v>
      </c>
      <c r="J14" s="11" t="s">
        <v>16</v>
      </c>
      <c r="IU14"/>
      <c r="IV14"/>
    </row>
    <row r="15" spans="8:256" s="4" customFormat="1" ht="17.25" customHeight="1">
      <c r="H15" s="3"/>
      <c r="J15" s="3"/>
      <c r="IU15"/>
      <c r="IV15"/>
    </row>
    <row r="16" spans="1:256" s="18" customFormat="1" ht="17.25" customHeight="1">
      <c r="A16" s="15" t="s">
        <v>101</v>
      </c>
      <c r="B16" s="16"/>
      <c r="C16" s="4"/>
      <c r="D16" s="4"/>
      <c r="E16" s="4"/>
      <c r="F16" s="4"/>
      <c r="G16" s="17"/>
      <c r="H16" s="17">
        <v>4916</v>
      </c>
      <c r="J16" s="17">
        <v>-1712</v>
      </c>
      <c r="IU16"/>
      <c r="IV16"/>
    </row>
    <row r="17" spans="1:256" s="18" customFormat="1" ht="17.25" customHeight="1">
      <c r="A17" s="15"/>
      <c r="B17" s="16"/>
      <c r="C17" s="4"/>
      <c r="D17" s="4"/>
      <c r="E17" s="4"/>
      <c r="F17" s="4"/>
      <c r="G17" s="17"/>
      <c r="H17" s="17"/>
      <c r="J17" s="17"/>
      <c r="K17" s="50"/>
      <c r="IU17"/>
      <c r="IV17"/>
    </row>
    <row r="18" spans="1:256" s="18" customFormat="1" ht="17.25" customHeight="1">
      <c r="A18" s="15" t="s">
        <v>102</v>
      </c>
      <c r="B18" s="16"/>
      <c r="C18" s="4"/>
      <c r="D18" s="4"/>
      <c r="E18" s="4"/>
      <c r="F18" s="4"/>
      <c r="G18" s="17"/>
      <c r="H18" s="17">
        <v>-5874</v>
      </c>
      <c r="J18" s="17">
        <v>-21280</v>
      </c>
      <c r="K18" s="17"/>
      <c r="M18" s="17"/>
      <c r="IU18"/>
      <c r="IV18"/>
    </row>
    <row r="19" spans="1:256" s="18" customFormat="1" ht="17.25" customHeight="1">
      <c r="A19" s="15"/>
      <c r="B19" s="16"/>
      <c r="C19" s="4"/>
      <c r="D19" s="4"/>
      <c r="E19" s="4"/>
      <c r="F19" s="4"/>
      <c r="G19" s="17"/>
      <c r="H19" s="17"/>
      <c r="J19" s="17"/>
      <c r="K19" s="51"/>
      <c r="IU19"/>
      <c r="IV19"/>
    </row>
    <row r="20" spans="1:256" s="4" customFormat="1" ht="17.25" customHeight="1">
      <c r="A20" s="15" t="s">
        <v>103</v>
      </c>
      <c r="B20" s="16"/>
      <c r="G20" s="17"/>
      <c r="H20" s="17">
        <v>244</v>
      </c>
      <c r="J20" s="17">
        <v>45053</v>
      </c>
      <c r="K20" s="17"/>
      <c r="IU20"/>
      <c r="IV20"/>
    </row>
    <row r="21" spans="1:256" s="4" customFormat="1" ht="17.25" customHeight="1">
      <c r="A21" s="15"/>
      <c r="B21" s="16"/>
      <c r="G21" s="17"/>
      <c r="H21" s="19"/>
      <c r="J21" s="19"/>
      <c r="K21" s="17"/>
      <c r="IU21"/>
      <c r="IV21"/>
    </row>
    <row r="22" spans="1:256" s="4" customFormat="1" ht="17.25" customHeight="1">
      <c r="A22" s="52" t="s">
        <v>104</v>
      </c>
      <c r="B22" s="16"/>
      <c r="G22" s="17"/>
      <c r="H22" s="17">
        <f>SUM(H16:H21)</f>
        <v>-714</v>
      </c>
      <c r="J22" s="17">
        <f>SUM(J15:J20)</f>
        <v>22061</v>
      </c>
      <c r="IU22"/>
      <c r="IV22"/>
    </row>
    <row r="23" spans="1:256" s="18" customFormat="1" ht="17.25" customHeight="1">
      <c r="A23" s="52"/>
      <c r="B23" s="16"/>
      <c r="C23" s="4"/>
      <c r="D23" s="4"/>
      <c r="E23" s="4"/>
      <c r="F23" s="4"/>
      <c r="G23" s="17"/>
      <c r="H23" s="17"/>
      <c r="J23" s="17"/>
      <c r="IU23"/>
      <c r="IV23"/>
    </row>
    <row r="24" spans="1:256" s="18" customFormat="1" ht="17.25" customHeight="1">
      <c r="A24" s="52" t="s">
        <v>105</v>
      </c>
      <c r="B24" s="16"/>
      <c r="C24" s="4"/>
      <c r="D24" s="4"/>
      <c r="E24" s="4"/>
      <c r="F24" s="4"/>
      <c r="G24" s="17"/>
      <c r="H24" s="17">
        <v>16784</v>
      </c>
      <c r="J24" s="17">
        <v>0</v>
      </c>
      <c r="IU24"/>
      <c r="IV24"/>
    </row>
    <row r="25" spans="1:256" s="18" customFormat="1" ht="17.25" customHeight="1">
      <c r="A25" s="22"/>
      <c r="B25" s="4"/>
      <c r="C25" s="4"/>
      <c r="D25" s="4"/>
      <c r="E25" s="4"/>
      <c r="F25" s="4"/>
      <c r="G25" s="17"/>
      <c r="H25" s="19"/>
      <c r="J25" s="19"/>
      <c r="IU25"/>
      <c r="IV25"/>
    </row>
    <row r="26" spans="1:256" s="4" customFormat="1" ht="17.25" customHeight="1">
      <c r="A26" s="52" t="s">
        <v>106</v>
      </c>
      <c r="G26" s="17"/>
      <c r="H26" s="38">
        <f>SUM(H22:H25)</f>
        <v>16070</v>
      </c>
      <c r="J26" s="38">
        <f>SUM(J22:J25)</f>
        <v>22061</v>
      </c>
      <c r="IU26"/>
      <c r="IV26"/>
    </row>
    <row r="27" spans="1:256" s="18" customFormat="1" ht="17.25" customHeight="1">
      <c r="A27" s="23"/>
      <c r="B27" s="4"/>
      <c r="C27" s="4"/>
      <c r="D27" s="4"/>
      <c r="E27" s="4"/>
      <c r="F27" s="4"/>
      <c r="G27" s="17"/>
      <c r="H27" s="17"/>
      <c r="J27" s="17"/>
      <c r="IU27"/>
      <c r="IV27"/>
    </row>
    <row r="28" spans="1:256" s="18" customFormat="1" ht="17.25" customHeight="1">
      <c r="A28" s="23"/>
      <c r="B28" s="4"/>
      <c r="C28" s="4"/>
      <c r="D28" s="4"/>
      <c r="E28" s="4"/>
      <c r="F28" s="4"/>
      <c r="G28" s="17"/>
      <c r="H28" s="17"/>
      <c r="J28" s="17"/>
      <c r="IU28"/>
      <c r="IV28"/>
    </row>
    <row r="29" spans="1:256" s="4" customFormat="1" ht="17.25" customHeight="1">
      <c r="A29" s="15" t="s">
        <v>107</v>
      </c>
      <c r="G29" s="17"/>
      <c r="H29" s="17"/>
      <c r="J29" s="17"/>
      <c r="IU29"/>
      <c r="IV29"/>
    </row>
    <row r="30" spans="1:256" s="4" customFormat="1" ht="17.25" customHeight="1">
      <c r="A30" s="23"/>
      <c r="G30" s="17"/>
      <c r="H30" s="17"/>
      <c r="J30" s="17"/>
      <c r="IU30"/>
      <c r="IV30"/>
    </row>
    <row r="31" spans="1:256" s="18" customFormat="1" ht="17.25" customHeight="1">
      <c r="A31" s="23" t="s">
        <v>49</v>
      </c>
      <c r="B31" s="4"/>
      <c r="C31" s="4"/>
      <c r="D31" s="4"/>
      <c r="E31" s="4"/>
      <c r="F31" s="4"/>
      <c r="G31" s="17"/>
      <c r="H31" s="17">
        <v>2206</v>
      </c>
      <c r="J31" s="17">
        <v>4185</v>
      </c>
      <c r="K31" s="17"/>
      <c r="IU31"/>
      <c r="IV31"/>
    </row>
    <row r="32" spans="1:256" s="4" customFormat="1" ht="17.25" customHeight="1">
      <c r="A32" s="23" t="s">
        <v>108</v>
      </c>
      <c r="G32" s="17"/>
      <c r="H32" s="17">
        <v>0</v>
      </c>
      <c r="J32" s="17">
        <v>-10436</v>
      </c>
      <c r="K32" s="17"/>
      <c r="IU32"/>
      <c r="IV32"/>
    </row>
    <row r="33" spans="1:256" s="4" customFormat="1" ht="17.25" customHeight="1">
      <c r="A33" s="23" t="s">
        <v>48</v>
      </c>
      <c r="G33" s="17"/>
      <c r="H33" s="17">
        <v>14926</v>
      </c>
      <c r="J33" s="17">
        <v>28349</v>
      </c>
      <c r="K33" s="17"/>
      <c r="IU33"/>
      <c r="IV33"/>
    </row>
    <row r="34" spans="1:256" s="4" customFormat="1" ht="17.25" customHeight="1">
      <c r="A34" s="23"/>
      <c r="G34" s="17"/>
      <c r="H34" s="21">
        <f>SUM(H31:H33)</f>
        <v>17132</v>
      </c>
      <c r="J34" s="21">
        <f>SUM(J31:J33)</f>
        <v>22098</v>
      </c>
      <c r="K34" s="17"/>
      <c r="IU34"/>
      <c r="IV34"/>
    </row>
    <row r="35" spans="1:256" s="4" customFormat="1" ht="17.25" customHeight="1">
      <c r="A35" s="23" t="s">
        <v>109</v>
      </c>
      <c r="G35" s="17"/>
      <c r="H35" s="19">
        <v>-1062</v>
      </c>
      <c r="J35" s="19">
        <v>-37</v>
      </c>
      <c r="K35" s="17"/>
      <c r="IU35"/>
      <c r="IV35"/>
    </row>
    <row r="36" spans="1:256" s="4" customFormat="1" ht="17.25" customHeight="1">
      <c r="A36" s="9"/>
      <c r="G36" s="17"/>
      <c r="H36" s="25">
        <f>SUM(H34:H35)</f>
        <v>16070</v>
      </c>
      <c r="J36" s="25">
        <f>SUM(J34:J35)</f>
        <v>22061</v>
      </c>
      <c r="K36" s="17"/>
      <c r="IU36"/>
      <c r="IV36"/>
    </row>
    <row r="37" spans="1:256" s="4" customFormat="1" ht="17.25" customHeight="1">
      <c r="A37" s="9"/>
      <c r="G37" s="17"/>
      <c r="H37" s="17"/>
      <c r="J37" s="17"/>
      <c r="IU37"/>
      <c r="IV37"/>
    </row>
    <row r="38" spans="1:256" s="4" customFormat="1" ht="17.25" customHeight="1">
      <c r="A38" s="9"/>
      <c r="G38" s="17"/>
      <c r="H38" s="17"/>
      <c r="J38" s="17"/>
      <c r="IU38"/>
      <c r="IV38"/>
    </row>
    <row r="39" spans="1:256" s="4" customFormat="1" ht="17.25" customHeight="1">
      <c r="A39" s="9"/>
      <c r="G39" s="17"/>
      <c r="H39" s="17"/>
      <c r="J39" s="17"/>
      <c r="IU39"/>
      <c r="IV39"/>
    </row>
    <row r="40" spans="7:256" s="4" customFormat="1" ht="15.75">
      <c r="G40" s="28"/>
      <c r="H40" s="28"/>
      <c r="IU40"/>
      <c r="IV40"/>
    </row>
    <row r="41" spans="1:256" s="4" customFormat="1" ht="15.75">
      <c r="A41" s="54" t="s">
        <v>110</v>
      </c>
      <c r="B41" s="54"/>
      <c r="C41" s="54"/>
      <c r="D41" s="54"/>
      <c r="E41" s="54"/>
      <c r="F41" s="54"/>
      <c r="G41" s="54"/>
      <c r="H41" s="54"/>
      <c r="I41" s="54"/>
      <c r="J41" s="54"/>
      <c r="IU41"/>
      <c r="IV41"/>
    </row>
    <row r="42" spans="1:256" s="4" customFormat="1" ht="15.75">
      <c r="A42" s="54"/>
      <c r="B42" s="54"/>
      <c r="C42" s="54"/>
      <c r="D42" s="54"/>
      <c r="E42" s="54"/>
      <c r="F42" s="54"/>
      <c r="G42" s="54"/>
      <c r="H42" s="54"/>
      <c r="I42" s="54"/>
      <c r="J42" s="54"/>
      <c r="IU42"/>
      <c r="IV42"/>
    </row>
    <row r="43" spans="1:256" s="4" customFormat="1" ht="15.75">
      <c r="A43" s="54"/>
      <c r="B43" s="54"/>
      <c r="C43" s="54"/>
      <c r="D43" s="54"/>
      <c r="E43" s="54"/>
      <c r="F43" s="54"/>
      <c r="G43" s="54"/>
      <c r="H43" s="54"/>
      <c r="I43" s="54"/>
      <c r="J43" s="54"/>
      <c r="IU43"/>
      <c r="IV43"/>
    </row>
    <row r="44" spans="7:256" s="4" customFormat="1" ht="15.75">
      <c r="G44" s="28"/>
      <c r="H44" s="28"/>
      <c r="IU44"/>
      <c r="IV44"/>
    </row>
    <row r="45" spans="7:256" s="4" customFormat="1" ht="15.75">
      <c r="G45" s="28"/>
      <c r="H45" s="28"/>
      <c r="IU45"/>
      <c r="IV45"/>
    </row>
    <row r="46" spans="7:256" s="4" customFormat="1" ht="15.75">
      <c r="G46" s="28"/>
      <c r="H46" s="28"/>
      <c r="IU46"/>
      <c r="IV46"/>
    </row>
    <row r="47" spans="7:256" s="4" customFormat="1" ht="15.75">
      <c r="G47" s="28"/>
      <c r="H47" s="28"/>
      <c r="IU47"/>
      <c r="IV47"/>
    </row>
    <row r="48" spans="7:256" s="4" customFormat="1" ht="15.75">
      <c r="G48" s="28"/>
      <c r="H48" s="28"/>
      <c r="IU48"/>
      <c r="IV48"/>
    </row>
    <row r="49" spans="7:256" s="4" customFormat="1" ht="15.75">
      <c r="G49" s="28"/>
      <c r="H49" s="28"/>
      <c r="IU49"/>
      <c r="IV49"/>
    </row>
    <row r="50" spans="7:256" s="4" customFormat="1" ht="15.75">
      <c r="G50" s="28"/>
      <c r="H50" s="28"/>
      <c r="IU50"/>
      <c r="IV50"/>
    </row>
    <row r="51" spans="7:256" s="4" customFormat="1" ht="15.75">
      <c r="G51" s="28"/>
      <c r="H51" s="28"/>
      <c r="IU51"/>
      <c r="IV51"/>
    </row>
    <row r="52" spans="7:256" s="4" customFormat="1" ht="15.75">
      <c r="G52" s="28"/>
      <c r="H52" s="28"/>
      <c r="IU52"/>
      <c r="IV52"/>
    </row>
    <row r="53" spans="7:256" s="4" customFormat="1" ht="15.75">
      <c r="G53" s="28"/>
      <c r="H53" s="28"/>
      <c r="IU53"/>
      <c r="IV53"/>
    </row>
    <row r="54" spans="7:256" s="4" customFormat="1" ht="15.75">
      <c r="G54" s="28"/>
      <c r="H54" s="28"/>
      <c r="IU54"/>
      <c r="IV54"/>
    </row>
    <row r="55" spans="255:256" s="4" customFormat="1" ht="15.75">
      <c r="IU55"/>
      <c r="IV55"/>
    </row>
    <row r="56" spans="255:256" s="4" customFormat="1" ht="15.75">
      <c r="IU56"/>
      <c r="IV56"/>
    </row>
    <row r="57" spans="255:256" s="4" customFormat="1" ht="15.75">
      <c r="IU57"/>
      <c r="IV57"/>
    </row>
    <row r="58" spans="255:256" s="4" customFormat="1" ht="15.75">
      <c r="IU58"/>
      <c r="IV58"/>
    </row>
    <row r="59" spans="255:256" s="4" customFormat="1" ht="15.75">
      <c r="IU59"/>
      <c r="IV59"/>
    </row>
    <row r="60" spans="255:256" s="4" customFormat="1" ht="15.75">
      <c r="IU60"/>
      <c r="IV60"/>
    </row>
    <row r="61" spans="255:256" s="4" customFormat="1" ht="15.75">
      <c r="IU61"/>
      <c r="IV61"/>
    </row>
    <row r="62" spans="255:256" s="4" customFormat="1" ht="15.75">
      <c r="IU62"/>
      <c r="IV62"/>
    </row>
    <row r="63" spans="255:256" s="4" customFormat="1" ht="15.75">
      <c r="IU63"/>
      <c r="IV63"/>
    </row>
    <row r="64" spans="255:256" s="4" customFormat="1" ht="15.75">
      <c r="IU64"/>
      <c r="IV64"/>
    </row>
    <row r="65" spans="255:256" s="4" customFormat="1" ht="15.75">
      <c r="IU65"/>
      <c r="IV65"/>
    </row>
    <row r="66" spans="255:256" s="4" customFormat="1" ht="15.75">
      <c r="IU66"/>
      <c r="IV66"/>
    </row>
    <row r="67" spans="255:256" s="4" customFormat="1" ht="15.75">
      <c r="IU67"/>
      <c r="IV67"/>
    </row>
    <row r="68" spans="255:256" s="4" customFormat="1" ht="15.75">
      <c r="IU68"/>
      <c r="IV68"/>
    </row>
    <row r="69" spans="255:256" s="4" customFormat="1" ht="15.75">
      <c r="IU69"/>
      <c r="IV69"/>
    </row>
    <row r="70" spans="255:256" s="4" customFormat="1" ht="15.75">
      <c r="IU70"/>
      <c r="IV70"/>
    </row>
    <row r="71" spans="255:256" s="4" customFormat="1" ht="15.75">
      <c r="IU71"/>
      <c r="IV71"/>
    </row>
    <row r="72" spans="255:256" s="4" customFormat="1" ht="15.75">
      <c r="IU72"/>
      <c r="IV72"/>
    </row>
    <row r="73" spans="255:256" s="4" customFormat="1" ht="15.75">
      <c r="IU73"/>
      <c r="IV73"/>
    </row>
    <row r="74" spans="255:256" s="4" customFormat="1" ht="15.75">
      <c r="IU74"/>
      <c r="IV74"/>
    </row>
    <row r="75" spans="255:256" s="4" customFormat="1" ht="15.75">
      <c r="IU75"/>
      <c r="IV75"/>
    </row>
    <row r="76" spans="255:256" s="4" customFormat="1" ht="15.75">
      <c r="IU76"/>
      <c r="IV76"/>
    </row>
    <row r="77" spans="255:256" s="4" customFormat="1" ht="15.75">
      <c r="IU77"/>
      <c r="IV77"/>
    </row>
    <row r="78" spans="255:256" s="4" customFormat="1" ht="15.75">
      <c r="IU78"/>
      <c r="IV78"/>
    </row>
    <row r="79" spans="255:256" s="4" customFormat="1" ht="15.75">
      <c r="IU79"/>
      <c r="IV79"/>
    </row>
    <row r="80" spans="255:256" s="4" customFormat="1" ht="15.75">
      <c r="IU80"/>
      <c r="IV80"/>
    </row>
    <row r="81" spans="255:256" s="4" customFormat="1" ht="15.75">
      <c r="IU81"/>
      <c r="IV81"/>
    </row>
    <row r="82" spans="255:256" s="4" customFormat="1" ht="15.75">
      <c r="IU82"/>
      <c r="IV82"/>
    </row>
    <row r="83" spans="255:256" s="4" customFormat="1" ht="15.75">
      <c r="IU83"/>
      <c r="IV83"/>
    </row>
    <row r="84" spans="255:256" s="4" customFormat="1" ht="15.75">
      <c r="IU84"/>
      <c r="IV84"/>
    </row>
    <row r="85" spans="255:256" s="4" customFormat="1" ht="15.75">
      <c r="IU85"/>
      <c r="IV85"/>
    </row>
    <row r="86" spans="255:256" s="4" customFormat="1" ht="15.75">
      <c r="IU86"/>
      <c r="IV86"/>
    </row>
    <row r="87" spans="255:256" s="4" customFormat="1" ht="15.75">
      <c r="IU87"/>
      <c r="IV87"/>
    </row>
    <row r="88" spans="255:256" s="4" customFormat="1" ht="15.75">
      <c r="IU88"/>
      <c r="IV88"/>
    </row>
    <row r="89" spans="255:256" s="4" customFormat="1" ht="15.75">
      <c r="IU89"/>
      <c r="IV89"/>
    </row>
    <row r="90" spans="255:256" s="4" customFormat="1" ht="15.75">
      <c r="IU90"/>
      <c r="IV90"/>
    </row>
    <row r="91" spans="255:256" s="4" customFormat="1" ht="15.75">
      <c r="IU91"/>
      <c r="IV91"/>
    </row>
    <row r="92" spans="255:256" s="4" customFormat="1" ht="15.75">
      <c r="IU92"/>
      <c r="IV92"/>
    </row>
    <row r="93" spans="255:256" s="4" customFormat="1" ht="15.75">
      <c r="IU93"/>
      <c r="IV93"/>
    </row>
    <row r="94" spans="255:256" s="4" customFormat="1" ht="15.75">
      <c r="IU94"/>
      <c r="IV94"/>
    </row>
    <row r="95" spans="255:256" s="4" customFormat="1" ht="15.75">
      <c r="IU95"/>
      <c r="IV95"/>
    </row>
    <row r="96" spans="255:256" s="4" customFormat="1" ht="15.75">
      <c r="IU96"/>
      <c r="IV96"/>
    </row>
    <row r="97" spans="255:256" s="4" customFormat="1" ht="15.75">
      <c r="IU97"/>
      <c r="IV97"/>
    </row>
    <row r="98" spans="255:256" s="4" customFormat="1" ht="15.75">
      <c r="IU98"/>
      <c r="IV98"/>
    </row>
    <row r="99" spans="255:256" s="4" customFormat="1" ht="15.75">
      <c r="IU99"/>
      <c r="IV99"/>
    </row>
    <row r="100" spans="255:256" s="4" customFormat="1" ht="15.75">
      <c r="IU100"/>
      <c r="IV100"/>
    </row>
    <row r="101" spans="255:256" s="4" customFormat="1" ht="15.75">
      <c r="IU101"/>
      <c r="IV101"/>
    </row>
    <row r="102" spans="255:256" s="4" customFormat="1" ht="15.75">
      <c r="IU102"/>
      <c r="IV102"/>
    </row>
    <row r="103" spans="255:256" s="4" customFormat="1" ht="15.75">
      <c r="IU103"/>
      <c r="IV103"/>
    </row>
    <row r="104" spans="255:256" s="4" customFormat="1" ht="15.75">
      <c r="IU104"/>
      <c r="IV104"/>
    </row>
    <row r="105" spans="255:256" s="4" customFormat="1" ht="15.75">
      <c r="IU105"/>
      <c r="IV105"/>
    </row>
    <row r="106" spans="255:256" s="4" customFormat="1" ht="15.75">
      <c r="IU106"/>
      <c r="IV106"/>
    </row>
    <row r="107" spans="255:256" s="4" customFormat="1" ht="15.75">
      <c r="IU107"/>
      <c r="IV107"/>
    </row>
    <row r="108" spans="255:256" s="4" customFormat="1" ht="15.75">
      <c r="IU108"/>
      <c r="IV108"/>
    </row>
    <row r="109" spans="255:256" s="4" customFormat="1" ht="15.75">
      <c r="IU109"/>
      <c r="IV109"/>
    </row>
    <row r="110" spans="255:256" s="4" customFormat="1" ht="15.75">
      <c r="IU110"/>
      <c r="IV110"/>
    </row>
    <row r="111" spans="255:256" s="4" customFormat="1" ht="15.75">
      <c r="IU111"/>
      <c r="IV111"/>
    </row>
    <row r="112" spans="255:256" s="4" customFormat="1" ht="15.75">
      <c r="IU112"/>
      <c r="IV112"/>
    </row>
    <row r="113" spans="255:256" s="4" customFormat="1" ht="15.75">
      <c r="IU113"/>
      <c r="IV113"/>
    </row>
    <row r="114" spans="255:256" s="4" customFormat="1" ht="15.75">
      <c r="IU114"/>
      <c r="IV114"/>
    </row>
    <row r="115" spans="255:256" s="4" customFormat="1" ht="15.75">
      <c r="IU115"/>
      <c r="IV115"/>
    </row>
    <row r="116" spans="255:256" s="4" customFormat="1" ht="15.75">
      <c r="IU116"/>
      <c r="IV116"/>
    </row>
    <row r="117" spans="255:256" s="4" customFormat="1" ht="15.75">
      <c r="IU117"/>
      <c r="IV117"/>
    </row>
    <row r="118" spans="255:256" s="4" customFormat="1" ht="15.75">
      <c r="IU118"/>
      <c r="IV118"/>
    </row>
    <row r="119" spans="255:256" s="4" customFormat="1" ht="15.75">
      <c r="IU119"/>
      <c r="IV119"/>
    </row>
    <row r="120" spans="255:256" s="4" customFormat="1" ht="15.75">
      <c r="IU120"/>
      <c r="IV120"/>
    </row>
    <row r="121" spans="255:256" s="4" customFormat="1" ht="15.75">
      <c r="IU121"/>
      <c r="IV121"/>
    </row>
    <row r="122" spans="255:256" s="4" customFormat="1" ht="15.75">
      <c r="IU122"/>
      <c r="IV122"/>
    </row>
    <row r="123" spans="255:256" s="4" customFormat="1" ht="15.75">
      <c r="IU123"/>
      <c r="IV123"/>
    </row>
    <row r="124" spans="255:256" s="4" customFormat="1" ht="15.75">
      <c r="IU124"/>
      <c r="IV124"/>
    </row>
    <row r="125" spans="255:256" s="4" customFormat="1" ht="15.75">
      <c r="IU125"/>
      <c r="IV125"/>
    </row>
    <row r="126" spans="255:256" s="4" customFormat="1" ht="15.75">
      <c r="IU126"/>
      <c r="IV126"/>
    </row>
    <row r="127" spans="255:256" s="4" customFormat="1" ht="15.75">
      <c r="IU127"/>
      <c r="IV127"/>
    </row>
    <row r="128" spans="255:256" s="4" customFormat="1" ht="15.75">
      <c r="IU128"/>
      <c r="IV128"/>
    </row>
    <row r="129" spans="255:256" s="4" customFormat="1" ht="15.75">
      <c r="IU129"/>
      <c r="IV129"/>
    </row>
    <row r="130" spans="255:256" s="4" customFormat="1" ht="15.75">
      <c r="IU130"/>
      <c r="IV130"/>
    </row>
    <row r="131" spans="255:256" s="4" customFormat="1" ht="15.75">
      <c r="IU131"/>
      <c r="IV131"/>
    </row>
    <row r="132" spans="255:256" s="4" customFormat="1" ht="15.75">
      <c r="IU132"/>
      <c r="IV132"/>
    </row>
    <row r="133" spans="255:256" s="4" customFormat="1" ht="15.75">
      <c r="IU133"/>
      <c r="IV133"/>
    </row>
    <row r="134" spans="255:256" s="4" customFormat="1" ht="15.75">
      <c r="IU134"/>
      <c r="IV134"/>
    </row>
    <row r="135" spans="255:256" s="4" customFormat="1" ht="15.75">
      <c r="IU135"/>
      <c r="IV135"/>
    </row>
    <row r="136" spans="255:256" s="4" customFormat="1" ht="15.75">
      <c r="IU136"/>
      <c r="IV136"/>
    </row>
    <row r="137" spans="255:256" s="4" customFormat="1" ht="15.75">
      <c r="IU137"/>
      <c r="IV137"/>
    </row>
    <row r="138" spans="255:256" s="4" customFormat="1" ht="15.75">
      <c r="IU138"/>
      <c r="IV138"/>
    </row>
    <row r="139" spans="255:256" s="4" customFormat="1" ht="15.75">
      <c r="IU139"/>
      <c r="IV139"/>
    </row>
    <row r="140" spans="255:256" s="4" customFormat="1" ht="15.75">
      <c r="IU140"/>
      <c r="IV140"/>
    </row>
    <row r="141" spans="255:256" s="4" customFormat="1" ht="15.75">
      <c r="IU141"/>
      <c r="IV141"/>
    </row>
    <row r="142" spans="255:256" s="4" customFormat="1" ht="15.75">
      <c r="IU142"/>
      <c r="IV142"/>
    </row>
    <row r="143" spans="255:256" s="4" customFormat="1" ht="15.75">
      <c r="IU143"/>
      <c r="IV143"/>
    </row>
    <row r="144" spans="255:256" s="4" customFormat="1" ht="15.75">
      <c r="IU144"/>
      <c r="IV144"/>
    </row>
    <row r="145" spans="255:256" s="4" customFormat="1" ht="15.75">
      <c r="IU145"/>
      <c r="IV145"/>
    </row>
    <row r="146" spans="255:256" s="4" customFormat="1" ht="15.75">
      <c r="IU146"/>
      <c r="IV146"/>
    </row>
    <row r="147" spans="255:256" s="4" customFormat="1" ht="15.75">
      <c r="IU147"/>
      <c r="IV147"/>
    </row>
    <row r="148" spans="255:256" s="4" customFormat="1" ht="15.75">
      <c r="IU148"/>
      <c r="IV148"/>
    </row>
    <row r="149" spans="255:256" s="4" customFormat="1" ht="15.75">
      <c r="IU149"/>
      <c r="IV149"/>
    </row>
    <row r="150" spans="255:256" s="4" customFormat="1" ht="15.75">
      <c r="IU150"/>
      <c r="IV150"/>
    </row>
    <row r="151" spans="255:256" s="4" customFormat="1" ht="15.75">
      <c r="IU151"/>
      <c r="IV151"/>
    </row>
    <row r="152" spans="255:256" s="4" customFormat="1" ht="15.75">
      <c r="IU152"/>
      <c r="IV152"/>
    </row>
    <row r="153" spans="255:256" s="4" customFormat="1" ht="15.75">
      <c r="IU153"/>
      <c r="IV153"/>
    </row>
    <row r="154" spans="255:256" s="4" customFormat="1" ht="15.75">
      <c r="IU154"/>
      <c r="IV154"/>
    </row>
    <row r="155" spans="255:256" s="4" customFormat="1" ht="15.75">
      <c r="IU155"/>
      <c r="IV155"/>
    </row>
    <row r="156" spans="255:256" s="4" customFormat="1" ht="15.75">
      <c r="IU156"/>
      <c r="IV156"/>
    </row>
    <row r="157" spans="255:256" s="4" customFormat="1" ht="15.75">
      <c r="IU157"/>
      <c r="IV157"/>
    </row>
    <row r="158" spans="255:256" s="4" customFormat="1" ht="15.75">
      <c r="IU158"/>
      <c r="IV158"/>
    </row>
    <row r="159" spans="255:256" s="4" customFormat="1" ht="15.75">
      <c r="IU159"/>
      <c r="IV159"/>
    </row>
    <row r="160" spans="255:256" s="4" customFormat="1" ht="15.75">
      <c r="IU160"/>
      <c r="IV160"/>
    </row>
    <row r="161" spans="255:256" s="4" customFormat="1" ht="15.75">
      <c r="IU161"/>
      <c r="IV161"/>
    </row>
    <row r="162" spans="255:256" s="4" customFormat="1" ht="15.75">
      <c r="IU162"/>
      <c r="IV162"/>
    </row>
    <row r="163" spans="255:256" s="4" customFormat="1" ht="15.75">
      <c r="IU163"/>
      <c r="IV163"/>
    </row>
    <row r="164" spans="255:256" s="4" customFormat="1" ht="15.75">
      <c r="IU164"/>
      <c r="IV164"/>
    </row>
    <row r="165" spans="255:256" s="4" customFormat="1" ht="15.75">
      <c r="IU165"/>
      <c r="IV165"/>
    </row>
    <row r="166" spans="255:256" s="4" customFormat="1" ht="15.75">
      <c r="IU166"/>
      <c r="IV166"/>
    </row>
    <row r="167" spans="255:256" s="4" customFormat="1" ht="15.75">
      <c r="IU167"/>
      <c r="IV167"/>
    </row>
    <row r="168" spans="255:256" s="4" customFormat="1" ht="15.75">
      <c r="IU168"/>
      <c r="IV168"/>
    </row>
    <row r="169" spans="255:256" s="4" customFormat="1" ht="15.75">
      <c r="IU169"/>
      <c r="IV169"/>
    </row>
  </sheetData>
  <mergeCells count="1">
    <mergeCell ref="A41:J43"/>
  </mergeCells>
  <printOptions/>
  <pageMargins left="0.7875" right="0.43333333333333335" top="0.5902777777777778" bottom="0.9541666666666666" header="0.5118055555555556" footer="0.7875"/>
  <pageSetup firstPageNumber="5" useFirstPageNumber="1" fitToHeight="1" fitToWidth="1" horizontalDpi="300" verticalDpi="300" orientation="portrait" paperSize="9" scale="94" r:id="rId1"/>
  <headerFooter alignWithMargins="0">
    <oddFooter>&amp;C&amp;"Times New Roman,Regular"&amp;12&amp;P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Wong Chai Woon </cp:lastModifiedBy>
  <cp:lastPrinted>2005-09-29T08:57:55Z</cp:lastPrinted>
  <dcterms:created xsi:type="dcterms:W3CDTF">2005-06-16T03:23:13Z</dcterms:created>
  <dcterms:modified xsi:type="dcterms:W3CDTF">2005-09-29T08:58:24Z</dcterms:modified>
  <cp:category/>
  <cp:version/>
  <cp:contentType/>
  <cp:contentStatus/>
  <cp:revision>3</cp:revision>
</cp:coreProperties>
</file>