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0" windowWidth="9495" windowHeight="5055" tabRatio="576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fullCalcOnLoad="1"/>
</workbook>
</file>

<file path=xl/sharedStrings.xml><?xml version="1.0" encoding="utf-8"?>
<sst xmlns="http://schemas.openxmlformats.org/spreadsheetml/2006/main" count="397" uniqueCount="279">
  <si>
    <t>Cash and cash equivalents</t>
  </si>
  <si>
    <t>Other payables and accruals</t>
  </si>
  <si>
    <t>ASSETS EMPLOYED</t>
  </si>
  <si>
    <t>REVENUE</t>
  </si>
  <si>
    <t>Share</t>
  </si>
  <si>
    <t>Capital</t>
  </si>
  <si>
    <t>Total</t>
  </si>
  <si>
    <t>(Incorporated in Malaysia)</t>
  </si>
  <si>
    <t>RM</t>
  </si>
  <si>
    <t>CURRENT ASSETS</t>
  </si>
  <si>
    <t>CURRENT LIABILITIES</t>
  </si>
  <si>
    <t>SHARE CAPITAL</t>
  </si>
  <si>
    <t>1.</t>
  </si>
  <si>
    <t>2.</t>
  </si>
  <si>
    <t>3.</t>
  </si>
  <si>
    <t>4.</t>
  </si>
  <si>
    <t>5.</t>
  </si>
  <si>
    <t>6.</t>
  </si>
  <si>
    <t>7.</t>
  </si>
  <si>
    <t>8.</t>
  </si>
  <si>
    <t>CASH FLOWS FROM OPERATING ACTIVITIES</t>
  </si>
  <si>
    <t>NET INCREASE IN CASH AND CASH EQUIVALENTS</t>
  </si>
  <si>
    <t>IRE-TEX CORPORATION BERHAD</t>
  </si>
  <si>
    <t>Cash and bank balances</t>
  </si>
  <si>
    <t>NOTE:</t>
  </si>
  <si>
    <t>CASH FLOWS FROM FINANCING ACTIVITIES</t>
  </si>
  <si>
    <t>TAXATION</t>
  </si>
  <si>
    <t>9.</t>
  </si>
  <si>
    <t>BASIS OF PREPARATION</t>
  </si>
  <si>
    <t>The interim financial report is unaudited and has been prepared in compliance with MASB 26,</t>
  </si>
  <si>
    <t>Interim Financial Reporting and the additional disclosure requirements as in Part A of Appendix</t>
  </si>
  <si>
    <t>9B of the Revised Listing Requirements.</t>
  </si>
  <si>
    <t>No qualification on the audit report of the preceding annual financial statements of Ire-Tex</t>
  </si>
  <si>
    <t>Corporation Berhad.</t>
  </si>
  <si>
    <t>EXCEPTIONAL AND EXTRAORDINARY ITEMS</t>
  </si>
  <si>
    <t>There were no material exceptional and extraordinary items for the period under review.</t>
  </si>
  <si>
    <t>CHANGE IN ESTIMATES</t>
  </si>
  <si>
    <t>31/12/03</t>
  </si>
  <si>
    <t>FINANCED BY</t>
  </si>
  <si>
    <t>Basic Earnings Per Share (Sen)</t>
  </si>
  <si>
    <t>Diluted Earnings Per Share (Sen)</t>
  </si>
  <si>
    <t>CONDENSED CONSOLIDATED INCOME STATEMENT (UNAUDITED)</t>
  </si>
  <si>
    <t>Issue of shares</t>
  </si>
  <si>
    <t>CONDENSED CONSOLIDATED CASH FLOW STATEMENT (UNAUDITED)</t>
  </si>
  <si>
    <t>PART A - EXPLANATORY NOTES PURSUANT TO MASB 26</t>
  </si>
  <si>
    <t>There were no material changes in the estimates used for the preparation of this interim</t>
  </si>
  <si>
    <t>financial report.</t>
  </si>
  <si>
    <t>SEGMENTAL INFORMATION</t>
  </si>
  <si>
    <t>CARRYING AMOUNT OF REVALUED ASSETS</t>
  </si>
  <si>
    <t>10.</t>
  </si>
  <si>
    <t>11.</t>
  </si>
  <si>
    <t>CHANGES IN COMPOSITION OF THE COMPANY</t>
  </si>
  <si>
    <t>12.</t>
  </si>
  <si>
    <t>CHANGES IN CONTINGENT LIABILITIES AND CONTINGENT ASSETS</t>
  </si>
  <si>
    <t>There were no significant changes in contingent liabilities or contingent assets since the last</t>
  </si>
  <si>
    <t>RM'000</t>
  </si>
  <si>
    <t>PROPERTY, PLANT AND EQUIPMENT</t>
  </si>
  <si>
    <t>OTHER INVESTMENT</t>
  </si>
  <si>
    <t>Inventories</t>
  </si>
  <si>
    <t>Trade receivables</t>
  </si>
  <si>
    <t>Tax recoverable</t>
  </si>
  <si>
    <t>Other receivables and prepayments</t>
  </si>
  <si>
    <t>Trade payables</t>
  </si>
  <si>
    <t>Short term borrowings</t>
  </si>
  <si>
    <t>Provision for taxation</t>
  </si>
  <si>
    <t>NET CURRENT ASSETS</t>
  </si>
  <si>
    <t>COST OF SALES</t>
  </si>
  <si>
    <t>GROSS PROFIT</t>
  </si>
  <si>
    <t>OTHER OPERATING INCOME</t>
  </si>
  <si>
    <t>DISTRIBUTION EXPENSES</t>
  </si>
  <si>
    <t>ADMINISTRATIVE EXPENSES</t>
  </si>
  <si>
    <t>PROFIT FROM OPERATION</t>
  </si>
  <si>
    <t>FINANCE COSTS</t>
  </si>
  <si>
    <t>PROFIT BEFORE TAXATION</t>
  </si>
  <si>
    <t>PROFIT AFTER TAXATION</t>
  </si>
  <si>
    <t>MINORITY INTEREST</t>
  </si>
  <si>
    <t>PROFIT FOR THE YEAR</t>
  </si>
  <si>
    <t>Profit before taxation</t>
  </si>
  <si>
    <t>Adjustments for:</t>
  </si>
  <si>
    <t>Depreciation</t>
  </si>
  <si>
    <t>Interest expenses</t>
  </si>
  <si>
    <t>Property, plant and equipment written off</t>
  </si>
  <si>
    <t>Pre-acquisition profit</t>
  </si>
  <si>
    <t>Minority share of profit</t>
  </si>
  <si>
    <t>Operating profit before working capital changes</t>
  </si>
  <si>
    <t>Increase in:</t>
  </si>
  <si>
    <t>Other receivables, deposits and prepayments</t>
  </si>
  <si>
    <t>Increase/(Decrease) in:</t>
  </si>
  <si>
    <t>Interest paid</t>
  </si>
  <si>
    <t>Income taxes paid</t>
  </si>
  <si>
    <t>CASH FLOWS FROM INVESTING ACTIVITIES</t>
  </si>
  <si>
    <t>Purchase of property, plant and equipment</t>
  </si>
  <si>
    <t>Proceeds from disposal of property, plant and equipment</t>
  </si>
  <si>
    <t>Proceeds from disposal of other investment</t>
  </si>
  <si>
    <t>Fixed deposits placed with licensed bank</t>
  </si>
  <si>
    <t>Net cashflow on acquisition of subsidiaries</t>
  </si>
  <si>
    <t>Net cash from investing activities</t>
  </si>
  <si>
    <t>Issue of shares for cash</t>
  </si>
  <si>
    <t>Listing expenses</t>
  </si>
  <si>
    <t>Repayment of short term borrowings</t>
  </si>
  <si>
    <t>Additions to term loan</t>
  </si>
  <si>
    <t>Repayment of term loans</t>
  </si>
  <si>
    <t>Repayment of hire purchase payables</t>
  </si>
  <si>
    <t>Net cash from financing activities</t>
  </si>
  <si>
    <t>CASH AND CASH EQUIVALENTS AT BEGINNING OF YEAR</t>
  </si>
  <si>
    <t>CASH AND CASH EQUIVALENTS AT END OF YEAR</t>
  </si>
  <si>
    <t>NOTES TO THE CASH FLOW STATEMENT</t>
  </si>
  <si>
    <t>Bank overdraft</t>
  </si>
  <si>
    <t>Fixed deposit pledged to bank</t>
  </si>
  <si>
    <t>PRE-ACQUISITION PROFIT</t>
  </si>
  <si>
    <t>The interim financial report should be read in conjunction with the audited financial statements</t>
  </si>
  <si>
    <t>The accounting policies and methods of computation adopted in this interim financial report are</t>
  </si>
  <si>
    <t>consistent with those adopted in the financial statements for the year ended 31 December</t>
  </si>
  <si>
    <t>AUDITORS' REPORT ON PRECEDING ANNUAL FINANCIAL STATEMENTS</t>
  </si>
  <si>
    <t>There were no changes in the composition of the Company during the current quarter, except as</t>
  </si>
  <si>
    <t>disclosed in Note 6.</t>
  </si>
  <si>
    <t>CHANGES IN MATERIAL LITIGATION</t>
  </si>
  <si>
    <t>There was no material litigation since the last annual balance sheet date until the date of this</t>
  </si>
  <si>
    <t>announcement.</t>
  </si>
  <si>
    <t>UTILISATION OF PROCEEDS OF THE RIGHTS ISSUE</t>
  </si>
  <si>
    <t>REVIEW OF PERFORMANCE</t>
  </si>
  <si>
    <t>BORROWINGS</t>
  </si>
  <si>
    <t>The Group borrowings as at the end of the reporting quarter are as follows:-</t>
  </si>
  <si>
    <t xml:space="preserve">Short term borrowings </t>
  </si>
  <si>
    <t xml:space="preserve">  - term loan</t>
  </si>
  <si>
    <t xml:space="preserve">  - bank overdrafts</t>
  </si>
  <si>
    <t xml:space="preserve">  - banker's acceptance</t>
  </si>
  <si>
    <t xml:space="preserve">  - hire purchase</t>
  </si>
  <si>
    <t>Long term borrowings</t>
  </si>
  <si>
    <t>Fixed deposits placed with licensed banks</t>
  </si>
  <si>
    <t>Borrowings</t>
  </si>
  <si>
    <t>RESERVES</t>
  </si>
  <si>
    <t>SHAREHOLDERS' FUND</t>
  </si>
  <si>
    <t>DEFERRED AND LONG TERM LIABILITIES</t>
  </si>
  <si>
    <t>Deferred taxation</t>
  </si>
  <si>
    <t xml:space="preserve">Net tangible assets per share </t>
  </si>
  <si>
    <t>Premium</t>
  </si>
  <si>
    <t>Retained</t>
  </si>
  <si>
    <t>Profits</t>
  </si>
  <si>
    <t>Reserves</t>
  </si>
  <si>
    <t>Reverve On</t>
  </si>
  <si>
    <t>Consolidation</t>
  </si>
  <si>
    <t>Net profits for the year</t>
  </si>
  <si>
    <t xml:space="preserve">  </t>
  </si>
  <si>
    <t>DEBTS AND EQUITY SECURITIES</t>
  </si>
  <si>
    <t>There were no issuances, cancellations, repurchases, resale and repayments of debts and</t>
  </si>
  <si>
    <t>SEASONAL OR CYCLICAL FACTORS</t>
  </si>
  <si>
    <t>3 Months</t>
  </si>
  <si>
    <t>Ended</t>
  </si>
  <si>
    <t>12 Months</t>
  </si>
  <si>
    <t>Segment Revenue</t>
  </si>
  <si>
    <t>Fabrication</t>
  </si>
  <si>
    <t>Contract manufacturing services</t>
  </si>
  <si>
    <t>Conversion</t>
  </si>
  <si>
    <t>Manufacturing</t>
  </si>
  <si>
    <t>Testing and calibration services</t>
  </si>
  <si>
    <t>Procurement</t>
  </si>
  <si>
    <t>Eliminations</t>
  </si>
  <si>
    <t>Group revenue</t>
  </si>
  <si>
    <t>Segment Results</t>
  </si>
  <si>
    <t>Unallocated income</t>
  </si>
  <si>
    <t>Profit from operations</t>
  </si>
  <si>
    <t>Unallocated expenses</t>
  </si>
  <si>
    <t>The valuation of property, plant and equipment has been brought forward without amendment</t>
  </si>
  <si>
    <t>MATERIAL POST BALANCE SHEET EVENTS</t>
  </si>
  <si>
    <t>-</t>
  </si>
  <si>
    <t xml:space="preserve">1,800,000 new ordinary shares of RM1.00 each available for application by the </t>
  </si>
  <si>
    <t>Malaysian public;</t>
  </si>
  <si>
    <t>2,000,000 new ordinary shares of RM1.00 each by way of private placement;  and</t>
  </si>
  <si>
    <t>Utilised</t>
  </si>
  <si>
    <t>As At</t>
  </si>
  <si>
    <t>Repayment of bank borrowings</t>
  </si>
  <si>
    <t>Future overseas business expansion</t>
  </si>
  <si>
    <t>Acquisition of plant and machinery</t>
  </si>
  <si>
    <t>Capital expenditure for business expansion</t>
  </si>
  <si>
    <t>Working capital</t>
  </si>
  <si>
    <t>Estimated listing expenses</t>
  </si>
  <si>
    <t>COMPARISON WITH PRECEDING QUARTER'S RESULTS</t>
  </si>
  <si>
    <t xml:space="preserve">The Group's tax charge for the current quarter is lower than the statutory tax rate mainly due to </t>
  </si>
  <si>
    <t>the subsidiary companies in the People's Republic of China which are subject to a lower tax rate.</t>
  </si>
  <si>
    <t>Term loans are secured by legal charges over the Group's properties and fixed deposits.</t>
  </si>
  <si>
    <t>OFF BALANCE SHEET FINANCIAL INSTRUMENTS</t>
  </si>
  <si>
    <t>There were no financial instruments with off balance sheet risk as at the date of this report.</t>
  </si>
  <si>
    <t>DIVIDEND PAYABLE</t>
  </si>
  <si>
    <t>The Company did not declare any dividends for the period under review.</t>
  </si>
  <si>
    <t>Net profit for the period (RM'000)</t>
  </si>
  <si>
    <t>Weighted average number of shares of RM1.00 each ('000)</t>
  </si>
  <si>
    <t>Basic earning per share (sen)</t>
  </si>
  <si>
    <t>Enlarged number of shares of RM1.00 each ('000)</t>
  </si>
  <si>
    <t>Earning per share based on enlarged share capital (sen)</t>
  </si>
  <si>
    <t>Distributable</t>
  </si>
  <si>
    <t>Non-distributable</t>
  </si>
  <si>
    <t>Cash used in operations</t>
  </si>
  <si>
    <t>Net cash used in operating activities</t>
  </si>
  <si>
    <t>EARNINGS PER SHARE</t>
  </si>
  <si>
    <t>CONDENSED STATEMENT OF CHANGES IN EQUITY (UNAUDITED)</t>
  </si>
  <si>
    <t>Ministry of International Trade and Industry,</t>
  </si>
  <si>
    <t>6,000,000 new ordinary shares of RM1.00 each to bumiputra investors approved by</t>
  </si>
  <si>
    <t>PROSPECTS OF THE GROUP</t>
  </si>
  <si>
    <t>The Group's performance for the year 2004 is expected to remain satisfactory with the continual</t>
  </si>
  <si>
    <t>growth of the Group's core products.</t>
  </si>
  <si>
    <t>of the Company for the year ended 31 December 2003.</t>
  </si>
  <si>
    <t>2003</t>
  </si>
  <si>
    <t>equity securities except for the Company made a public issue of 9,800,000 new ordinary shares</t>
  </si>
  <si>
    <t>of RM1.00 each at an issue price of RM1.40 each payable in full upon application comprising:-</t>
  </si>
  <si>
    <t>from the financial statements for the year ended 31 December 2003.</t>
  </si>
  <si>
    <t>There are no material post balance sheet events subsequent to the end of the period under</t>
  </si>
  <si>
    <t xml:space="preserve">review that have not been reflected in the quarterly finanacial statements. </t>
  </si>
  <si>
    <t>annual balance sheet as at 31 December 2003.</t>
  </si>
  <si>
    <t xml:space="preserve">The gross proceeds from the rights issue and public issue in conjunction with the listing of the </t>
  </si>
  <si>
    <t xml:space="preserve">Proposed </t>
  </si>
  <si>
    <t>Utilisation</t>
  </si>
  <si>
    <t>31/03/04</t>
  </si>
  <si>
    <t xml:space="preserve">Barring any unforseen circumstances, the Group's turnover and profit after tax are anticipated to </t>
  </si>
  <si>
    <t>NOTES TO THE INTERIM FINANCIAL REPORT FOR QUARTER ENDED 31 MARCH 2004</t>
  </si>
  <si>
    <t>The Group sells its products and services to customers from various computer and electronic</t>
  </si>
  <si>
    <t>industries. As such, the Group performance will, to a certain extent, depend on the outlook and</t>
  </si>
  <si>
    <t>PROFIT FORECAST OR PROFIT GUARANTEE</t>
  </si>
  <si>
    <t xml:space="preserve">The Group has not provided any quarterly profit forecast and therefore no variance information is </t>
  </si>
  <si>
    <t>available for presentation.</t>
  </si>
  <si>
    <t xml:space="preserve">7. </t>
  </si>
  <si>
    <t>PURCHASE OR DISPOSAL OF QUOTED SECURITIES</t>
  </si>
  <si>
    <t>The Group is currently not holding any quoted securities and there were no purchase or disposal</t>
  </si>
  <si>
    <t>quoted securities for the period under review.</t>
  </si>
  <si>
    <t>CONDENSED CONSOLIDATED BALANCE SHEET AS AT 31 MARCH 2003</t>
  </si>
  <si>
    <t>Unaudited</t>
  </si>
  <si>
    <t>As at</t>
  </si>
  <si>
    <t>Audited</t>
  </si>
  <si>
    <t>FOR THE FIRST FINANCIAL QUARTER ENDED 31 MARCH 2004</t>
  </si>
  <si>
    <t>Balance as at 1/1/04</t>
  </si>
  <si>
    <t>FOR THE FIRST FINANCIAL PERIOD 31 MARCH 2004</t>
  </si>
  <si>
    <t xml:space="preserve">Current </t>
  </si>
  <si>
    <t>Period to date</t>
  </si>
  <si>
    <t>Interest income</t>
  </si>
  <si>
    <t>Interest received</t>
  </si>
  <si>
    <t>Issue of shares on premium</t>
  </si>
  <si>
    <t>Loss / (profit) on disposal of property, plant and equipment</t>
  </si>
  <si>
    <t>Amount owing to a director</t>
  </si>
  <si>
    <t>Investment holding</t>
  </si>
  <si>
    <t>3 Months Ended</t>
  </si>
  <si>
    <t>31/03/03</t>
  </si>
  <si>
    <t>Financial Period Ended</t>
  </si>
  <si>
    <t>N/A</t>
  </si>
  <si>
    <t>No comparative figures are presented as this is the second quarterly results announced by the Group in</t>
  </si>
  <si>
    <t>compliance with the Bursa Malaysia Securities Berhad requirements since its listing on the Second</t>
  </si>
  <si>
    <t>Balance as at 31/03/04</t>
  </si>
  <si>
    <t>The revenue and profit after tax and minority interest for the current quarter are</t>
  </si>
  <si>
    <t>RM16.130 million and RM1.050 million respectively.</t>
  </si>
  <si>
    <t>in the preceding quarter while the profit after tax and minority interest decreased from RM1.372</t>
  </si>
  <si>
    <t>million to RM1.050 million in line with lower turnover recorded.</t>
  </si>
  <si>
    <t>improve in the coming quarters as compared to the previous quarter.</t>
  </si>
  <si>
    <t>Provision for the period</t>
  </si>
  <si>
    <t>Available</t>
  </si>
  <si>
    <t xml:space="preserve">Balance </t>
  </si>
  <si>
    <t>bank balances as shown in the balance sheet.</t>
  </si>
  <si>
    <t>Cash and cash equivalents included in the cash flow statement represents cash and</t>
  </si>
  <si>
    <t>The Condensed Consolidated Balance Sheets should be read in conjunction with the Annual Audited</t>
  </si>
  <si>
    <t>Financial Statements of the group for the year ended 31 December 2003.</t>
  </si>
  <si>
    <t>Board of the Bursa Malaysia Securities Berhad on 18 Feb 2004.</t>
  </si>
  <si>
    <t>The Condensed Consolidated Statement of changes in equity should be read in conjunction with the</t>
  </si>
  <si>
    <t>Note :</t>
  </si>
  <si>
    <t>in compliance with Bursa Malaysia Securities Berhad requirements since its listing on the Second</t>
  </si>
  <si>
    <t>Board of the Bursa Malaysia Securities Berhad on 18 February 2004.</t>
  </si>
  <si>
    <t>The Condensed Consolidated Cash Flow Statement should be read in conjunction with the</t>
  </si>
  <si>
    <t>Annual Audited Financial Statements of the Group for the year ended 31 December 2003.</t>
  </si>
  <si>
    <t>No comparative figures are presented as this is the second quarterly results announced</t>
  </si>
  <si>
    <t>by the group in compliance with Bursa Malaysia Securities Berhad requirements since its</t>
  </si>
  <si>
    <t>listing on the Second Board of the Bursa Malaysia Securities Berhad on 18 February 2004.</t>
  </si>
  <si>
    <t>cyclical nature of the computer and electronic industries. The Group normally experiences</t>
  </si>
  <si>
    <t>higher sales volume for the forth quarter of the financial year due to customers' business</t>
  </si>
  <si>
    <t>cycle trend.</t>
  </si>
  <si>
    <t>in conjunction with its listing on the Second Board of the Bursa Malaysia Securities Berhad.</t>
  </si>
  <si>
    <t xml:space="preserve">The Group's performance during the quarter under review is within expectation due to the </t>
  </si>
  <si>
    <t>decrease in demand from major customers as a result of their business cycle trend.</t>
  </si>
  <si>
    <t>No comparative figures are presented as this is the second quarterly results announced by the Group</t>
  </si>
  <si>
    <t>For the current quarter, the Group's turnover is RM16.130 million compared to RM17.966 million</t>
  </si>
  <si>
    <t>ADDITIONAL INFORMATION REQUIRED BY BURSA MALAYSIA SECURITIES BERHAD</t>
  </si>
  <si>
    <t>LISTING REQUIREMENTS FOR QUARTERLY REPORT ENDED 31 MARCH 2004</t>
  </si>
  <si>
    <t>Company on Second Board of  Bursa Malaysia Securities Berhad were utilised as follows:-</t>
  </si>
</sst>
</file>

<file path=xl/styles.xml><?xml version="1.0" encoding="utf-8"?>
<styleSheet xmlns="http://schemas.openxmlformats.org/spreadsheetml/2006/main">
  <numFmts count="18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Continuous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Continuous"/>
    </xf>
    <xf numFmtId="37" fontId="0" fillId="0" borderId="0" xfId="0" applyNumberFormat="1" applyAlignment="1">
      <alignment horizontal="centerContinuous"/>
    </xf>
    <xf numFmtId="37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 quotePrefix="1">
      <alignment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2" xfId="0" applyNumberFormat="1" applyBorder="1" applyAlignment="1">
      <alignment/>
    </xf>
    <xf numFmtId="169" fontId="0" fillId="0" borderId="3" xfId="0" applyNumberFormat="1" applyBorder="1" applyAlignment="1">
      <alignment/>
    </xf>
    <xf numFmtId="169" fontId="0" fillId="0" borderId="4" xfId="0" applyNumberFormat="1" applyBorder="1" applyAlignment="1">
      <alignment/>
    </xf>
    <xf numFmtId="169" fontId="0" fillId="0" borderId="5" xfId="0" applyNumberFormat="1" applyBorder="1" applyAlignment="1">
      <alignment/>
    </xf>
    <xf numFmtId="49" fontId="0" fillId="0" borderId="0" xfId="0" applyNumberFormat="1" applyAlignment="1">
      <alignment horizontal="center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169" fontId="0" fillId="0" borderId="0" xfId="0" applyNumberFormat="1" applyAlignment="1">
      <alignment horizontal="center"/>
    </xf>
    <xf numFmtId="169" fontId="0" fillId="0" borderId="2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14" fontId="1" fillId="0" borderId="0" xfId="0" applyNumberFormat="1" applyFont="1" applyAlignment="1">
      <alignment horizontal="centerContinuous"/>
    </xf>
    <xf numFmtId="14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 horizontal="centerContinuous"/>
    </xf>
    <xf numFmtId="15" fontId="1" fillId="0" borderId="0" xfId="0" applyNumberFormat="1" applyFont="1" applyAlignment="1" quotePrefix="1">
      <alignment horizontal="center"/>
    </xf>
    <xf numFmtId="16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center"/>
    </xf>
    <xf numFmtId="169" fontId="0" fillId="0" borderId="6" xfId="0" applyNumberFormat="1" applyBorder="1" applyAlignment="1">
      <alignment/>
    </xf>
    <xf numFmtId="49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169" fontId="1" fillId="0" borderId="0" xfId="0" applyNumberFormat="1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169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left"/>
    </xf>
    <xf numFmtId="169" fontId="0" fillId="0" borderId="0" xfId="0" applyNumberFormat="1" applyAlignment="1">
      <alignment horizontal="left"/>
    </xf>
    <xf numFmtId="15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left"/>
    </xf>
    <xf numFmtId="169" fontId="1" fillId="0" borderId="0" xfId="0" applyNumberFormat="1" applyFont="1" applyBorder="1" applyAlignment="1">
      <alignment horizontal="left"/>
    </xf>
    <xf numFmtId="169" fontId="0" fillId="0" borderId="0" xfId="0" applyNumberFormat="1" applyBorder="1" applyAlignment="1">
      <alignment horizontal="left"/>
    </xf>
    <xf numFmtId="169" fontId="0" fillId="0" borderId="0" xfId="0" applyNumberFormat="1" applyFill="1" applyAlignment="1">
      <alignment horizontal="center"/>
    </xf>
    <xf numFmtId="0" fontId="0" fillId="0" borderId="1" xfId="0" applyBorder="1" applyAlignment="1">
      <alignment/>
    </xf>
    <xf numFmtId="169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169" fontId="0" fillId="0" borderId="7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0" fillId="0" borderId="1" xfId="0" applyNumberFormat="1" applyFill="1" applyBorder="1" applyAlignment="1">
      <alignment/>
    </xf>
    <xf numFmtId="169" fontId="0" fillId="0" borderId="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9" fontId="0" fillId="0" borderId="2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108"/>
  <sheetViews>
    <sheetView workbookViewId="0" topLeftCell="A1">
      <selection activeCell="A9" sqref="A9"/>
    </sheetView>
  </sheetViews>
  <sheetFormatPr defaultColWidth="9.140625" defaultRowHeight="12.75"/>
  <cols>
    <col min="1" max="2" width="4.7109375" style="0" customWidth="1"/>
    <col min="7" max="7" width="9.8515625" style="3" customWidth="1"/>
    <col min="8" max="8" width="12.7109375" style="3" customWidth="1"/>
    <col min="9" max="9" width="1.7109375" style="0" customWidth="1"/>
    <col min="10" max="10" width="12.7109375" style="0" customWidth="1"/>
  </cols>
  <sheetData>
    <row r="1" spans="1:10" ht="12.75">
      <c r="A1" s="73" t="s">
        <v>22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>
      <c r="A2" s="74" t="s">
        <v>7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2.75">
      <c r="A3" s="17"/>
      <c r="B3" s="2"/>
      <c r="C3" s="2"/>
      <c r="D3" s="2"/>
      <c r="E3" s="2"/>
      <c r="F3" s="2"/>
      <c r="G3" s="2"/>
      <c r="H3" s="15"/>
      <c r="I3" s="2"/>
      <c r="J3" s="2"/>
    </row>
    <row r="4" spans="1:10" ht="12.75">
      <c r="A4" s="73" t="s">
        <v>224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2.75">
      <c r="A5" s="2"/>
      <c r="B5" s="2"/>
      <c r="C5" s="2"/>
      <c r="D5" s="2"/>
      <c r="E5" s="2"/>
      <c r="F5" s="2"/>
      <c r="G5" s="2"/>
      <c r="H5" s="15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15" t="s">
        <v>225</v>
      </c>
      <c r="I6" s="2"/>
      <c r="J6" s="2" t="s">
        <v>227</v>
      </c>
    </row>
    <row r="7" spans="1:10" ht="12.75">
      <c r="A7" s="2"/>
      <c r="B7" s="2"/>
      <c r="C7" s="2"/>
      <c r="D7" s="2"/>
      <c r="E7" s="2"/>
      <c r="F7" s="2"/>
      <c r="G7" s="2"/>
      <c r="H7" s="15" t="s">
        <v>226</v>
      </c>
      <c r="I7" s="2"/>
      <c r="J7" s="2" t="s">
        <v>226</v>
      </c>
    </row>
    <row r="8" spans="8:10" ht="12.75">
      <c r="H8" s="55" t="s">
        <v>212</v>
      </c>
      <c r="I8" s="15"/>
      <c r="J8" s="40" t="s">
        <v>37</v>
      </c>
    </row>
    <row r="9" spans="1:10" ht="12.75">
      <c r="A9" s="29" t="s">
        <v>2</v>
      </c>
      <c r="G9" s="15"/>
      <c r="H9" s="15" t="s">
        <v>55</v>
      </c>
      <c r="I9" s="15"/>
      <c r="J9" s="15" t="s">
        <v>55</v>
      </c>
    </row>
    <row r="10" spans="1:10" ht="12.75">
      <c r="A10" s="30"/>
      <c r="G10" s="15"/>
      <c r="H10" s="15"/>
      <c r="I10" s="15"/>
      <c r="J10" s="15"/>
    </row>
    <row r="11" spans="1:10" ht="12.75">
      <c r="A11" s="30" t="s">
        <v>56</v>
      </c>
      <c r="G11" s="15"/>
      <c r="H11" s="45">
        <v>26137</v>
      </c>
      <c r="I11" s="15"/>
      <c r="J11" s="45">
        <v>14368</v>
      </c>
    </row>
    <row r="12" spans="1:10" ht="12.75">
      <c r="A12" s="30"/>
      <c r="G12" s="15"/>
      <c r="H12" s="45"/>
      <c r="I12" s="15"/>
      <c r="J12" s="45"/>
    </row>
    <row r="13" spans="1:10" ht="12.75">
      <c r="A13" s="30" t="s">
        <v>57</v>
      </c>
      <c r="G13" s="15"/>
      <c r="H13" s="45">
        <v>0</v>
      </c>
      <c r="I13" s="15"/>
      <c r="J13" s="45">
        <v>0</v>
      </c>
    </row>
    <row r="14" spans="1:10" ht="12.75">
      <c r="A14" s="30"/>
      <c r="H14" s="44"/>
      <c r="I14" s="16"/>
      <c r="J14" s="44"/>
    </row>
    <row r="15" spans="1:10" ht="12.75">
      <c r="A15" t="s">
        <v>9</v>
      </c>
      <c r="H15" s="16"/>
      <c r="I15" s="16"/>
      <c r="J15" s="16"/>
    </row>
    <row r="16" spans="8:10" ht="12.75">
      <c r="H16" s="16"/>
      <c r="I16" s="16"/>
      <c r="J16" s="16"/>
    </row>
    <row r="17" spans="2:10" ht="12.75">
      <c r="B17" t="s">
        <v>58</v>
      </c>
      <c r="H17" s="22">
        <v>5618</v>
      </c>
      <c r="I17" s="16"/>
      <c r="J17" s="22">
        <v>5345</v>
      </c>
    </row>
    <row r="18" spans="2:10" ht="12.75">
      <c r="B18" t="s">
        <v>59</v>
      </c>
      <c r="H18" s="23">
        <v>22881</v>
      </c>
      <c r="I18" s="16"/>
      <c r="J18" s="23">
        <v>22169</v>
      </c>
    </row>
    <row r="19" spans="2:10" ht="12.75">
      <c r="B19" t="s">
        <v>61</v>
      </c>
      <c r="H19" s="23">
        <v>5161</v>
      </c>
      <c r="I19" s="16"/>
      <c r="J19" s="23">
        <v>4405</v>
      </c>
    </row>
    <row r="20" spans="2:10" ht="12.75">
      <c r="B20" t="s">
        <v>60</v>
      </c>
      <c r="H20" s="23">
        <v>298</v>
      </c>
      <c r="I20" s="16"/>
      <c r="J20" s="23">
        <v>298</v>
      </c>
    </row>
    <row r="21" spans="2:10" ht="12.75">
      <c r="B21" t="s">
        <v>129</v>
      </c>
      <c r="H21" s="23">
        <v>10875</v>
      </c>
      <c r="I21" s="16"/>
      <c r="J21" s="23">
        <v>10975</v>
      </c>
    </row>
    <row r="22" spans="2:10" ht="12.75">
      <c r="B22" t="s">
        <v>23</v>
      </c>
      <c r="H22" s="23">
        <v>7224</v>
      </c>
      <c r="I22" s="16"/>
      <c r="J22" s="23">
        <v>6881</v>
      </c>
    </row>
    <row r="23" spans="8:10" ht="5.25" customHeight="1">
      <c r="H23" s="24"/>
      <c r="I23" s="16"/>
      <c r="J23" s="24"/>
    </row>
    <row r="24" spans="8:10" ht="18" customHeight="1">
      <c r="H24" s="46">
        <f>SUM(H17:H23)</f>
        <v>52057</v>
      </c>
      <c r="I24" s="16"/>
      <c r="J24" s="46">
        <f>SUM(J17:J23)</f>
        <v>50073</v>
      </c>
    </row>
    <row r="25" spans="1:10" ht="12.75">
      <c r="A25" t="s">
        <v>10</v>
      </c>
      <c r="H25" s="22"/>
      <c r="I25" s="16"/>
      <c r="J25" s="22"/>
    </row>
    <row r="26" spans="8:10" ht="12.75">
      <c r="H26" s="23"/>
      <c r="I26" s="16"/>
      <c r="J26" s="23"/>
    </row>
    <row r="27" spans="2:10" ht="12.75">
      <c r="B27" t="s">
        <v>62</v>
      </c>
      <c r="H27" s="23">
        <v>9608</v>
      </c>
      <c r="I27" s="16"/>
      <c r="J27" s="23">
        <v>8778</v>
      </c>
    </row>
    <row r="28" spans="2:10" ht="12.75">
      <c r="B28" t="s">
        <v>1</v>
      </c>
      <c r="H28" s="23">
        <v>3822</v>
      </c>
      <c r="I28" s="16"/>
      <c r="J28" s="23">
        <v>3278</v>
      </c>
    </row>
    <row r="29" spans="2:10" ht="12.75">
      <c r="B29" t="s">
        <v>130</v>
      </c>
      <c r="H29" s="23">
        <v>2918</v>
      </c>
      <c r="I29" s="16"/>
      <c r="J29" s="23">
        <v>4770</v>
      </c>
    </row>
    <row r="30" spans="2:10" ht="12.75">
      <c r="B30" t="s">
        <v>64</v>
      </c>
      <c r="H30" s="23">
        <v>410</v>
      </c>
      <c r="I30" s="16"/>
      <c r="J30" s="23">
        <v>238</v>
      </c>
    </row>
    <row r="31" spans="8:10" ht="8.25" customHeight="1">
      <c r="H31" s="24"/>
      <c r="I31" s="16"/>
      <c r="J31" s="24"/>
    </row>
    <row r="32" spans="8:10" ht="18" customHeight="1">
      <c r="H32" s="46">
        <f>SUM(H27:H31)</f>
        <v>16758</v>
      </c>
      <c r="I32" s="16"/>
      <c r="J32" s="46">
        <f>SUM(J27:J31)</f>
        <v>17064</v>
      </c>
    </row>
    <row r="33" spans="1:10" ht="18" customHeight="1">
      <c r="A33" t="s">
        <v>65</v>
      </c>
      <c r="H33" s="19">
        <f>+H24-H32</f>
        <v>35299</v>
      </c>
      <c r="I33" s="16"/>
      <c r="J33" s="19">
        <f>+J24-J32</f>
        <v>33009</v>
      </c>
    </row>
    <row r="34" spans="8:10" ht="6" customHeight="1">
      <c r="H34" s="16"/>
      <c r="I34" s="16"/>
      <c r="J34" s="16"/>
    </row>
    <row r="35" spans="8:10" ht="18.75" customHeight="1" thickBot="1">
      <c r="H35" s="21">
        <f>+H33+H11+H13</f>
        <v>61436</v>
      </c>
      <c r="I35" s="16"/>
      <c r="J35" s="21">
        <f>+J33+J11+J13</f>
        <v>47377</v>
      </c>
    </row>
    <row r="36" spans="8:10" ht="6.75" customHeight="1" thickTop="1">
      <c r="H36" s="16"/>
      <c r="I36" s="16"/>
      <c r="J36" s="16"/>
    </row>
    <row r="37" spans="1:10" ht="12.75">
      <c r="A37" s="29" t="s">
        <v>38</v>
      </c>
      <c r="H37" s="16"/>
      <c r="I37" s="16"/>
      <c r="J37" s="16"/>
    </row>
    <row r="38" spans="8:10" ht="12.75">
      <c r="H38" s="16"/>
      <c r="I38" s="16"/>
      <c r="J38" s="16"/>
    </row>
    <row r="39" spans="1:10" ht="12.75">
      <c r="A39" t="s">
        <v>11</v>
      </c>
      <c r="H39" s="16">
        <v>40000</v>
      </c>
      <c r="I39" s="16"/>
      <c r="J39" s="16">
        <v>30200</v>
      </c>
    </row>
    <row r="40" spans="8:10" ht="12.75">
      <c r="H40" s="16"/>
      <c r="I40" s="16"/>
      <c r="J40" s="16"/>
    </row>
    <row r="41" spans="1:10" ht="12.75">
      <c r="A41" t="s">
        <v>131</v>
      </c>
      <c r="H41" s="16">
        <f>3617+9798+5865</f>
        <v>19280</v>
      </c>
      <c r="I41" s="16"/>
      <c r="J41" s="16">
        <v>14310</v>
      </c>
    </row>
    <row r="42" spans="8:10" ht="6" customHeight="1">
      <c r="H42" s="20"/>
      <c r="I42" s="16"/>
      <c r="J42" s="20"/>
    </row>
    <row r="43" spans="1:10" ht="18" customHeight="1">
      <c r="A43" t="s">
        <v>132</v>
      </c>
      <c r="H43" s="16">
        <f>SUM(H39:H42)</f>
        <v>59280</v>
      </c>
      <c r="I43" s="16"/>
      <c r="J43" s="16">
        <f>SUM(J39:J42)</f>
        <v>44510</v>
      </c>
    </row>
    <row r="44" spans="8:10" ht="12.75">
      <c r="H44" s="16"/>
      <c r="I44" s="16"/>
      <c r="J44" s="16"/>
    </row>
    <row r="45" spans="1:9" ht="12.75">
      <c r="A45" t="s">
        <v>133</v>
      </c>
      <c r="H45"/>
      <c r="I45" s="16"/>
    </row>
    <row r="46" spans="8:10" ht="12.75">
      <c r="H46" s="16"/>
      <c r="I46" s="16"/>
      <c r="J46" s="16"/>
    </row>
    <row r="47" spans="2:10" ht="12.75">
      <c r="B47" t="s">
        <v>130</v>
      </c>
      <c r="H47" s="22">
        <f>980+199</f>
        <v>1179</v>
      </c>
      <c r="I47" s="16"/>
      <c r="J47" s="22">
        <v>1810</v>
      </c>
    </row>
    <row r="48" spans="2:10" ht="12.75">
      <c r="B48" t="s">
        <v>134</v>
      </c>
      <c r="H48" s="23">
        <v>359</v>
      </c>
      <c r="I48" s="16"/>
      <c r="J48" s="23">
        <f>396-37</f>
        <v>359</v>
      </c>
    </row>
    <row r="49" spans="8:10" ht="6.75" customHeight="1">
      <c r="H49" s="24"/>
      <c r="I49" s="16"/>
      <c r="J49" s="24"/>
    </row>
    <row r="50" spans="8:10" ht="18" customHeight="1">
      <c r="H50" s="16">
        <f>SUM(H47:H49)</f>
        <v>1538</v>
      </c>
      <c r="I50" s="16"/>
      <c r="J50" s="16">
        <f>SUM(J47:J49)</f>
        <v>2169</v>
      </c>
    </row>
    <row r="51" spans="8:10" ht="12.75">
      <c r="H51" s="16"/>
      <c r="I51" s="16"/>
      <c r="J51" s="16"/>
    </row>
    <row r="52" spans="1:10" ht="12.75">
      <c r="A52" t="s">
        <v>75</v>
      </c>
      <c r="H52" s="16">
        <v>618</v>
      </c>
      <c r="I52" s="16"/>
      <c r="J52" s="16">
        <v>698</v>
      </c>
    </row>
    <row r="53" spans="8:10" ht="5.25" customHeight="1">
      <c r="H53" s="20"/>
      <c r="I53" s="16"/>
      <c r="J53" s="20"/>
    </row>
    <row r="54" spans="8:10" ht="18" customHeight="1" thickBot="1">
      <c r="H54" s="21">
        <f>+H43+H50+H52</f>
        <v>61436</v>
      </c>
      <c r="I54" s="16"/>
      <c r="J54" s="21">
        <f>+J43+J50+J52</f>
        <v>47377</v>
      </c>
    </row>
    <row r="55" spans="8:10" ht="12.75" customHeight="1" thickTop="1">
      <c r="H55" s="16"/>
      <c r="I55" s="16"/>
      <c r="J55" s="16"/>
    </row>
    <row r="56" spans="1:10" ht="12.75">
      <c r="A56" t="s">
        <v>135</v>
      </c>
      <c r="H56" s="48">
        <f>H43/H39</f>
        <v>1.482</v>
      </c>
      <c r="I56" s="16"/>
      <c r="J56" s="48">
        <f>J43/J39</f>
        <v>1.473841059602649</v>
      </c>
    </row>
    <row r="57" spans="8:10" ht="12.75">
      <c r="H57" s="32"/>
      <c r="I57" s="16"/>
      <c r="J57" s="16"/>
    </row>
    <row r="58" spans="1:10" ht="12.75">
      <c r="A58" s="18" t="s">
        <v>256</v>
      </c>
      <c r="H58" s="32"/>
      <c r="I58" s="16"/>
      <c r="J58" s="16"/>
    </row>
    <row r="59" spans="1:10" ht="12.75">
      <c r="A59" t="s">
        <v>257</v>
      </c>
      <c r="H59" s="32"/>
      <c r="I59" s="16"/>
      <c r="J59" s="16"/>
    </row>
    <row r="60" spans="8:10" ht="12.75">
      <c r="H60" s="32"/>
      <c r="I60" s="16"/>
      <c r="J60" s="16"/>
    </row>
    <row r="61" spans="8:10" ht="12.75">
      <c r="H61" s="32"/>
      <c r="I61" s="16"/>
      <c r="J61" s="16"/>
    </row>
    <row r="62" spans="8:10" ht="12.75">
      <c r="H62" s="32"/>
      <c r="I62" s="16"/>
      <c r="J62" s="16"/>
    </row>
    <row r="63" spans="8:10" ht="12.75">
      <c r="H63" s="32"/>
      <c r="I63" s="16"/>
      <c r="J63" s="16"/>
    </row>
    <row r="64" spans="8:10" ht="12.75">
      <c r="H64" s="32"/>
      <c r="I64" s="16"/>
      <c r="J64" s="16"/>
    </row>
    <row r="65" spans="8:10" ht="12.75">
      <c r="H65" s="32"/>
      <c r="I65" s="16"/>
      <c r="J65" s="16"/>
    </row>
    <row r="66" spans="8:10" ht="12.75">
      <c r="H66" s="32"/>
      <c r="I66" s="16"/>
      <c r="J66" s="16"/>
    </row>
    <row r="67" spans="8:10" ht="12.75">
      <c r="H67" s="32"/>
      <c r="I67" s="16"/>
      <c r="J67" s="16"/>
    </row>
    <row r="68" spans="8:10" ht="12.75">
      <c r="H68" s="32"/>
      <c r="I68" s="16"/>
      <c r="J68" s="16"/>
    </row>
    <row r="69" spans="8:10" ht="12.75">
      <c r="H69" s="32"/>
      <c r="I69" s="16"/>
      <c r="J69" s="16"/>
    </row>
    <row r="70" spans="8:10" ht="12.75">
      <c r="H70" s="32"/>
      <c r="I70" s="16"/>
      <c r="J70" s="16"/>
    </row>
    <row r="71" spans="8:10" ht="12.75">
      <c r="H71" s="32"/>
      <c r="I71" s="16"/>
      <c r="J71" s="16"/>
    </row>
    <row r="72" spans="8:10" ht="12.75">
      <c r="H72" s="32"/>
      <c r="I72" s="16"/>
      <c r="J72" s="16"/>
    </row>
    <row r="73" spans="8:10" ht="12.75">
      <c r="H73" s="32"/>
      <c r="I73" s="16"/>
      <c r="J73" s="16"/>
    </row>
    <row r="74" spans="8:10" ht="12.75">
      <c r="H74" s="32"/>
      <c r="I74" s="16"/>
      <c r="J74" s="16"/>
    </row>
    <row r="75" spans="8:10" ht="12.75">
      <c r="H75" s="32"/>
      <c r="I75" s="16"/>
      <c r="J75" s="16"/>
    </row>
    <row r="76" spans="8:10" ht="12.75">
      <c r="H76" s="32"/>
      <c r="I76" s="16"/>
      <c r="J76" s="16"/>
    </row>
    <row r="77" spans="8:10" ht="12.75">
      <c r="H77" s="32"/>
      <c r="I77" s="16"/>
      <c r="J77" s="16"/>
    </row>
    <row r="78" spans="8:10" ht="12.75">
      <c r="H78" s="32"/>
      <c r="I78" s="16"/>
      <c r="J78" s="16"/>
    </row>
    <row r="79" spans="8:10" ht="12.75">
      <c r="H79" s="32"/>
      <c r="I79" s="16"/>
      <c r="J79" s="16"/>
    </row>
    <row r="80" spans="8:10" ht="12.75">
      <c r="H80" s="32"/>
      <c r="I80" s="16"/>
      <c r="J80" s="16"/>
    </row>
    <row r="81" spans="8:10" ht="12.75">
      <c r="H81" s="32"/>
      <c r="I81" s="16"/>
      <c r="J81" s="16"/>
    </row>
    <row r="82" spans="8:10" ht="12.75">
      <c r="H82" s="32"/>
      <c r="I82" s="16"/>
      <c r="J82" s="16"/>
    </row>
    <row r="83" spans="8:10" ht="12.75">
      <c r="H83" s="32"/>
      <c r="I83" s="16"/>
      <c r="J83" s="16"/>
    </row>
    <row r="84" spans="8:10" ht="12.75">
      <c r="H84" s="32"/>
      <c r="I84" s="16"/>
      <c r="J84" s="16"/>
    </row>
    <row r="85" spans="8:10" ht="12.75">
      <c r="H85" s="32"/>
      <c r="I85" s="16"/>
      <c r="J85" s="16"/>
    </row>
    <row r="86" spans="8:10" ht="12.75">
      <c r="H86" s="32"/>
      <c r="I86" s="16"/>
      <c r="J86" s="16"/>
    </row>
    <row r="87" spans="8:10" ht="12.75">
      <c r="H87" s="32"/>
      <c r="I87" s="16"/>
      <c r="J87" s="16"/>
    </row>
    <row r="88" spans="8:10" ht="12.75">
      <c r="H88" s="32"/>
      <c r="I88" s="16"/>
      <c r="J88" s="16"/>
    </row>
    <row r="89" spans="8:10" ht="12.75">
      <c r="H89" s="32"/>
      <c r="I89" s="16"/>
      <c r="J89" s="16"/>
    </row>
    <row r="90" spans="8:10" ht="12.75">
      <c r="H90" s="32"/>
      <c r="I90" s="16"/>
      <c r="J90" s="16"/>
    </row>
    <row r="91" spans="8:10" ht="12.75">
      <c r="H91" s="32"/>
      <c r="I91" s="16"/>
      <c r="J91" s="16"/>
    </row>
    <row r="92" spans="8:10" ht="12.75">
      <c r="H92" s="32"/>
      <c r="I92" s="16"/>
      <c r="J92" s="16"/>
    </row>
    <row r="93" spans="8:10" ht="12.75">
      <c r="H93" s="32"/>
      <c r="I93" s="16"/>
      <c r="J93" s="16"/>
    </row>
    <row r="94" spans="8:10" ht="12.75">
      <c r="H94" s="32"/>
      <c r="I94" s="16"/>
      <c r="J94" s="16"/>
    </row>
    <row r="95" spans="8:10" ht="12.75">
      <c r="H95" s="32"/>
      <c r="I95" s="16"/>
      <c r="J95" s="16"/>
    </row>
    <row r="96" spans="8:10" ht="12.75">
      <c r="H96" s="32"/>
      <c r="I96" s="16"/>
      <c r="J96" s="16"/>
    </row>
    <row r="97" spans="8:10" ht="12.75">
      <c r="H97" s="32"/>
      <c r="I97" s="16"/>
      <c r="J97" s="16"/>
    </row>
    <row r="98" spans="8:10" ht="12.75">
      <c r="H98" s="32"/>
      <c r="I98" s="16"/>
      <c r="J98" s="16"/>
    </row>
    <row r="99" spans="8:10" ht="12.75">
      <c r="H99" s="32"/>
      <c r="I99" s="16"/>
      <c r="J99" s="16"/>
    </row>
    <row r="100" spans="8:10" ht="12.75">
      <c r="H100" s="32"/>
      <c r="I100" s="16"/>
      <c r="J100" s="16"/>
    </row>
    <row r="101" spans="8:10" ht="12.75">
      <c r="H101" s="32"/>
      <c r="I101" s="16"/>
      <c r="J101" s="16"/>
    </row>
    <row r="102" spans="8:10" ht="12.75">
      <c r="H102" s="32"/>
      <c r="I102" s="16"/>
      <c r="J102" s="16"/>
    </row>
    <row r="103" spans="8:10" ht="12.75">
      <c r="H103" s="32"/>
      <c r="I103" s="16"/>
      <c r="J103" s="16"/>
    </row>
    <row r="104" spans="8:10" ht="12.75">
      <c r="H104" s="32"/>
      <c r="I104" s="16"/>
      <c r="J104" s="16"/>
    </row>
    <row r="105" spans="8:10" ht="12.75">
      <c r="H105" s="32"/>
      <c r="I105" s="16"/>
      <c r="J105" s="16"/>
    </row>
    <row r="106" spans="8:10" ht="12.75">
      <c r="H106" s="32"/>
      <c r="I106" s="16"/>
      <c r="J106" s="16"/>
    </row>
    <row r="107" spans="8:10" ht="12.75">
      <c r="H107" s="32"/>
      <c r="I107" s="16"/>
      <c r="J107" s="16"/>
    </row>
    <row r="108" spans="8:10" ht="12.75">
      <c r="H108" s="32"/>
      <c r="I108" s="16"/>
      <c r="J108" s="16"/>
    </row>
  </sheetData>
  <mergeCells count="3">
    <mergeCell ref="A4:J4"/>
    <mergeCell ref="A1:J1"/>
    <mergeCell ref="A2:J2"/>
  </mergeCells>
  <printOptions/>
  <pageMargins left="1" right="0.75" top="1" bottom="0" header="0.5" footer="0.5"/>
  <pageSetup horizontalDpi="300" verticalDpi="300" orientation="portrait" paperSize="9" r:id="rId1"/>
  <headerFooter alignWithMargins="0">
    <oddHeader>&amp;LCompany No.
576121-A&amp;C&amp;A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workbookViewId="0" topLeftCell="A50">
      <selection activeCell="B70" sqref="B70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0" customWidth="1"/>
    <col min="11" max="11" width="1.7109375" style="0" customWidth="1"/>
    <col min="12" max="12" width="13.140625" style="0" customWidth="1"/>
  </cols>
  <sheetData>
    <row r="1" spans="1:3" ht="12.75">
      <c r="A1" s="9" t="s">
        <v>17</v>
      </c>
      <c r="B1" s="31" t="s">
        <v>121</v>
      </c>
      <c r="C1" s="9"/>
    </row>
    <row r="2" spans="2:3" ht="12.75">
      <c r="B2" s="31"/>
      <c r="C2" s="9"/>
    </row>
    <row r="3" spans="2:3" ht="12.75">
      <c r="B3" s="47" t="s">
        <v>122</v>
      </c>
      <c r="C3" s="9"/>
    </row>
    <row r="4" spans="2:3" ht="12.75">
      <c r="B4" s="47"/>
      <c r="C4" s="9"/>
    </row>
    <row r="5" spans="2:12" ht="12.75">
      <c r="B5" s="47"/>
      <c r="C5" s="9"/>
      <c r="J5" s="3"/>
      <c r="K5" s="3"/>
      <c r="L5" s="43" t="s">
        <v>170</v>
      </c>
    </row>
    <row r="6" spans="2:12" ht="12.75">
      <c r="B6" s="47"/>
      <c r="C6" s="9"/>
      <c r="K6" s="3"/>
      <c r="L6" s="43" t="s">
        <v>212</v>
      </c>
    </row>
    <row r="7" spans="3:12" ht="12.75">
      <c r="C7" s="9"/>
      <c r="L7" s="43" t="s">
        <v>55</v>
      </c>
    </row>
    <row r="8" spans="3:12" ht="12.75">
      <c r="C8" s="9"/>
      <c r="L8" s="16"/>
    </row>
    <row r="9" spans="2:12" ht="12.75">
      <c r="B9" s="9" t="s">
        <v>123</v>
      </c>
      <c r="C9" s="9"/>
      <c r="L9" s="16"/>
    </row>
    <row r="10" spans="2:12" ht="12.75">
      <c r="B10" s="9" t="s">
        <v>124</v>
      </c>
      <c r="C10" s="9"/>
      <c r="L10" s="16">
        <v>892</v>
      </c>
    </row>
    <row r="11" spans="2:12" ht="12.75">
      <c r="B11" s="9" t="s">
        <v>125</v>
      </c>
      <c r="C11" s="9"/>
      <c r="L11" s="16">
        <v>970</v>
      </c>
    </row>
    <row r="12" spans="2:12" ht="12.75">
      <c r="B12" s="9" t="s">
        <v>126</v>
      </c>
      <c r="C12" s="9"/>
      <c r="L12" s="16">
        <v>924</v>
      </c>
    </row>
    <row r="13" spans="2:12" ht="12.75">
      <c r="B13" s="9" t="s">
        <v>127</v>
      </c>
      <c r="C13" s="9"/>
      <c r="L13" s="16">
        <v>132</v>
      </c>
    </row>
    <row r="14" spans="3:12" ht="7.5" customHeight="1">
      <c r="C14" s="9"/>
      <c r="L14" s="20"/>
    </row>
    <row r="15" spans="3:12" ht="18" customHeight="1">
      <c r="C15" s="9"/>
      <c r="L15" s="16">
        <f>SUM(L10:L14)</f>
        <v>2918</v>
      </c>
    </row>
    <row r="16" spans="3:12" ht="12.75" customHeight="1">
      <c r="C16" s="9"/>
      <c r="L16" s="16"/>
    </row>
    <row r="17" spans="2:12" ht="12.75" customHeight="1">
      <c r="B17" s="9" t="s">
        <v>128</v>
      </c>
      <c r="C17" s="9"/>
      <c r="L17" s="16"/>
    </row>
    <row r="18" spans="2:12" ht="12.75" customHeight="1">
      <c r="B18" s="9" t="s">
        <v>124</v>
      </c>
      <c r="C18" s="9"/>
      <c r="L18" s="22">
        <v>980</v>
      </c>
    </row>
    <row r="19" spans="2:12" ht="12.75" customHeight="1">
      <c r="B19" s="9" t="s">
        <v>127</v>
      </c>
      <c r="C19" s="9"/>
      <c r="L19" s="23">
        <v>199</v>
      </c>
    </row>
    <row r="20" spans="3:12" ht="6.75" customHeight="1">
      <c r="C20" s="9"/>
      <c r="L20" s="24"/>
    </row>
    <row r="21" spans="3:12" ht="18.75" customHeight="1">
      <c r="C21" s="9"/>
      <c r="L21" s="16">
        <f>SUM(L18:L20)</f>
        <v>1179</v>
      </c>
    </row>
    <row r="22" spans="3:12" ht="6.75" customHeight="1">
      <c r="C22" s="9"/>
      <c r="L22" s="16"/>
    </row>
    <row r="23" spans="3:12" ht="18" customHeight="1" thickBot="1">
      <c r="C23" s="9"/>
      <c r="L23" s="21">
        <f>+L15+L21</f>
        <v>4097</v>
      </c>
    </row>
    <row r="24" spans="3:12" ht="13.5" thickTop="1">
      <c r="C24" s="9"/>
      <c r="L24" s="19"/>
    </row>
    <row r="25" ht="12.75">
      <c r="B25" s="9" t="s">
        <v>180</v>
      </c>
    </row>
    <row r="28" spans="1:2" ht="12.75">
      <c r="A28" s="31" t="s">
        <v>220</v>
      </c>
      <c r="B28" s="31" t="s">
        <v>221</v>
      </c>
    </row>
    <row r="30" ht="12.75">
      <c r="B30" s="9" t="s">
        <v>222</v>
      </c>
    </row>
    <row r="31" ht="12.75">
      <c r="B31" s="9" t="s">
        <v>223</v>
      </c>
    </row>
    <row r="33" spans="1:2" ht="12.75">
      <c r="A33" s="9" t="s">
        <v>19</v>
      </c>
      <c r="B33" s="31" t="s">
        <v>181</v>
      </c>
    </row>
    <row r="35" ht="12.75">
      <c r="B35" s="9" t="s">
        <v>182</v>
      </c>
    </row>
    <row r="37" spans="1:2" ht="12.75">
      <c r="A37" s="9" t="s">
        <v>27</v>
      </c>
      <c r="B37" s="31" t="s">
        <v>183</v>
      </c>
    </row>
    <row r="39" ht="12.75">
      <c r="B39" s="9" t="s">
        <v>184</v>
      </c>
    </row>
    <row r="42" spans="1:2" ht="12.75">
      <c r="A42" s="9" t="s">
        <v>49</v>
      </c>
      <c r="B42" s="31" t="s">
        <v>119</v>
      </c>
    </row>
    <row r="44" ht="12.75">
      <c r="B44" s="9" t="s">
        <v>209</v>
      </c>
    </row>
    <row r="45" ht="12.75">
      <c r="B45" s="9" t="s">
        <v>278</v>
      </c>
    </row>
    <row r="47" spans="8:12" ht="12.75">
      <c r="H47" s="43" t="s">
        <v>210</v>
      </c>
      <c r="I47" s="3"/>
      <c r="J47" s="43" t="s">
        <v>169</v>
      </c>
      <c r="L47" s="43" t="s">
        <v>253</v>
      </c>
    </row>
    <row r="48" spans="8:12" ht="12.75">
      <c r="H48" s="43" t="s">
        <v>211</v>
      </c>
      <c r="I48" s="3"/>
      <c r="J48" s="43" t="s">
        <v>170</v>
      </c>
      <c r="L48" s="43" t="s">
        <v>252</v>
      </c>
    </row>
    <row r="49" spans="8:12" ht="12.75">
      <c r="H49" s="43"/>
      <c r="I49" s="3"/>
      <c r="J49" s="43" t="s">
        <v>212</v>
      </c>
      <c r="L49" s="43" t="s">
        <v>212</v>
      </c>
    </row>
    <row r="50" spans="8:12" ht="12.75">
      <c r="H50" s="43" t="s">
        <v>55</v>
      </c>
      <c r="I50" s="3"/>
      <c r="J50" s="43" t="s">
        <v>55</v>
      </c>
      <c r="L50" s="43" t="s">
        <v>55</v>
      </c>
    </row>
    <row r="51" spans="8:12" ht="12.75">
      <c r="H51" s="16"/>
      <c r="I51" s="16"/>
      <c r="J51" s="16"/>
      <c r="K51" s="16"/>
      <c r="L51" s="16"/>
    </row>
    <row r="52" spans="2:12" ht="12.75">
      <c r="B52" s="9" t="s">
        <v>171</v>
      </c>
      <c r="H52" s="16">
        <v>3481</v>
      </c>
      <c r="I52" s="16"/>
      <c r="J52" s="61">
        <f>H52-L52</f>
        <v>1279</v>
      </c>
      <c r="K52" s="61"/>
      <c r="L52" s="61">
        <v>2202</v>
      </c>
    </row>
    <row r="53" spans="2:12" ht="12.75">
      <c r="B53" s="9" t="s">
        <v>172</v>
      </c>
      <c r="H53" s="16">
        <v>2000</v>
      </c>
      <c r="I53" s="16"/>
      <c r="J53" s="61">
        <v>0</v>
      </c>
      <c r="K53" s="61"/>
      <c r="L53" s="61">
        <f>H53-J53</f>
        <v>2000</v>
      </c>
    </row>
    <row r="54" spans="2:12" ht="12.75">
      <c r="B54" s="9" t="s">
        <v>173</v>
      </c>
      <c r="H54" s="16">
        <v>2000</v>
      </c>
      <c r="I54" s="16"/>
      <c r="J54" s="61">
        <v>202</v>
      </c>
      <c r="K54" s="61"/>
      <c r="L54" s="61">
        <f>H54-J54</f>
        <v>1798</v>
      </c>
    </row>
    <row r="55" spans="2:12" ht="12.75">
      <c r="B55" s="9" t="s">
        <v>174</v>
      </c>
      <c r="H55" s="16">
        <v>10900</v>
      </c>
      <c r="I55" s="16"/>
      <c r="J55" s="61">
        <v>10900</v>
      </c>
      <c r="K55" s="61"/>
      <c r="L55" s="61">
        <f>H55-J55</f>
        <v>0</v>
      </c>
    </row>
    <row r="56" spans="2:12" ht="12.75">
      <c r="B56" s="9" t="s">
        <v>175</v>
      </c>
      <c r="H56" s="16">
        <v>4286</v>
      </c>
      <c r="I56" s="16"/>
      <c r="J56" s="61">
        <v>3361</v>
      </c>
      <c r="K56" s="61"/>
      <c r="L56" s="61">
        <f>H56-J56</f>
        <v>925</v>
      </c>
    </row>
    <row r="57" spans="2:12" ht="12.75">
      <c r="B57" s="9" t="s">
        <v>176</v>
      </c>
      <c r="H57" s="16">
        <v>1800</v>
      </c>
      <c r="I57" s="16"/>
      <c r="J57" s="61">
        <v>1800</v>
      </c>
      <c r="K57" s="61"/>
      <c r="L57" s="61">
        <f>H57-J57</f>
        <v>0</v>
      </c>
    </row>
    <row r="58" spans="8:12" ht="12.75">
      <c r="H58" s="20"/>
      <c r="I58" s="16"/>
      <c r="J58" s="65"/>
      <c r="K58" s="61"/>
      <c r="L58" s="65"/>
    </row>
    <row r="59" spans="8:12" ht="13.5" thickBot="1">
      <c r="H59" s="21">
        <f>SUM(H52:H58)</f>
        <v>24467</v>
      </c>
      <c r="I59" s="16"/>
      <c r="J59" s="66">
        <f>SUM(J52:J58)</f>
        <v>17542</v>
      </c>
      <c r="K59" s="61"/>
      <c r="L59" s="66">
        <f>SUM(L52:L58)</f>
        <v>6925</v>
      </c>
    </row>
    <row r="60" spans="10:12" ht="13.5" thickTop="1">
      <c r="J60" s="67"/>
      <c r="K60" s="67"/>
      <c r="L60" s="67"/>
    </row>
    <row r="61" spans="10:12" ht="12.75">
      <c r="J61" s="67"/>
      <c r="K61" s="67"/>
      <c r="L61" s="67"/>
    </row>
  </sheetData>
  <printOptions/>
  <pageMargins left="0.82" right="0.64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67" customWidth="1"/>
    <col min="11" max="11" width="1.7109375" style="67" customWidth="1"/>
    <col min="12" max="12" width="12.140625" style="67" customWidth="1"/>
  </cols>
  <sheetData>
    <row r="1" spans="1:12" ht="12.75">
      <c r="A1" s="9" t="s">
        <v>50</v>
      </c>
      <c r="B1" s="31" t="s">
        <v>194</v>
      </c>
      <c r="L1" s="68"/>
    </row>
    <row r="2" spans="10:12" ht="12.75">
      <c r="J2" s="62" t="s">
        <v>147</v>
      </c>
      <c r="L2" s="62" t="s">
        <v>147</v>
      </c>
    </row>
    <row r="3" spans="10:12" ht="12.75">
      <c r="J3" s="62" t="s">
        <v>148</v>
      </c>
      <c r="L3" s="62" t="s">
        <v>148</v>
      </c>
    </row>
    <row r="4" spans="10:12" ht="12.75">
      <c r="J4" s="62" t="s">
        <v>212</v>
      </c>
      <c r="L4" s="62" t="s">
        <v>212</v>
      </c>
    </row>
    <row r="5" spans="10:12" ht="12.75">
      <c r="J5" s="62" t="s">
        <v>8</v>
      </c>
      <c r="L5" s="62" t="s">
        <v>8</v>
      </c>
    </row>
    <row r="6" spans="10:12" ht="12.75">
      <c r="J6" s="61"/>
      <c r="K6" s="61"/>
      <c r="L6" s="61"/>
    </row>
    <row r="7" spans="2:12" ht="12.75">
      <c r="B7" s="9" t="s">
        <v>185</v>
      </c>
      <c r="J7" s="61">
        <v>1050</v>
      </c>
      <c r="K7" s="61"/>
      <c r="L7" s="61">
        <v>1050</v>
      </c>
    </row>
    <row r="8" spans="10:12" ht="13.5" thickBot="1">
      <c r="J8" s="63"/>
      <c r="K8" s="61"/>
      <c r="L8" s="63"/>
    </row>
    <row r="9" ht="13.5" thickTop="1"/>
    <row r="10" spans="2:12" ht="12.75">
      <c r="B10" s="9" t="s">
        <v>186</v>
      </c>
      <c r="J10" s="61">
        <v>35100</v>
      </c>
      <c r="K10" s="61"/>
      <c r="L10" s="61">
        <v>35100</v>
      </c>
    </row>
    <row r="11" spans="10:12" ht="12.75">
      <c r="J11" s="69"/>
      <c r="K11" s="69"/>
      <c r="L11" s="69"/>
    </row>
    <row r="12" spans="2:12" ht="12.75">
      <c r="B12" s="9" t="s">
        <v>187</v>
      </c>
      <c r="J12" s="69">
        <f>(J7/J10)*100</f>
        <v>2.9914529914529915</v>
      </c>
      <c r="K12" s="69"/>
      <c r="L12" s="69">
        <f>(L7/L10)*100</f>
        <v>2.9914529914529915</v>
      </c>
    </row>
    <row r="14" spans="2:12" ht="12.75">
      <c r="B14" s="9" t="s">
        <v>188</v>
      </c>
      <c r="J14" s="61">
        <v>40000</v>
      </c>
      <c r="K14" s="61"/>
      <c r="L14" s="61">
        <v>40000</v>
      </c>
    </row>
    <row r="16" spans="2:12" ht="12.75">
      <c r="B16" s="9" t="s">
        <v>189</v>
      </c>
      <c r="J16" s="70">
        <f>(J7/J14)*100</f>
        <v>2.625</v>
      </c>
      <c r="L16" s="70">
        <f>(L7/L14)*100</f>
        <v>2.625</v>
      </c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&amp;LCompany No.
576121-A&amp;C11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201"/>
  <sheetViews>
    <sheetView workbookViewId="0" topLeftCell="A19">
      <selection activeCell="A52" sqref="A52"/>
    </sheetView>
  </sheetViews>
  <sheetFormatPr defaultColWidth="9.140625" defaultRowHeight="12.75"/>
  <cols>
    <col min="1" max="1" width="5.00390625" style="10" customWidth="1"/>
    <col min="2" max="2" width="6.140625" style="13" customWidth="1"/>
    <col min="7" max="7" width="12.421875" style="0" customWidth="1"/>
    <col min="8" max="8" width="1.7109375" style="0" customWidth="1"/>
    <col min="9" max="9" width="12.7109375" style="0" customWidth="1"/>
    <col min="10" max="10" width="1.7109375" style="8" customWidth="1"/>
    <col min="11" max="11" width="12.7109375" style="0" customWidth="1"/>
    <col min="12" max="12" width="11.140625" style="0" customWidth="1"/>
  </cols>
  <sheetData>
    <row r="1" spans="1:11" ht="12.75">
      <c r="A1" s="2" t="s">
        <v>22</v>
      </c>
      <c r="B1" s="2"/>
      <c r="C1" s="2"/>
      <c r="D1" s="2"/>
      <c r="E1" s="2"/>
      <c r="F1" s="2"/>
      <c r="G1" s="2"/>
      <c r="H1" s="2"/>
      <c r="I1" s="2"/>
      <c r="J1" s="6"/>
      <c r="K1" s="2"/>
    </row>
    <row r="2" spans="1:11" ht="12.75">
      <c r="A2" s="17" t="s">
        <v>7</v>
      </c>
      <c r="B2" s="2"/>
      <c r="C2" s="2"/>
      <c r="D2" s="2"/>
      <c r="E2" s="2"/>
      <c r="F2" s="2"/>
      <c r="G2" s="2"/>
      <c r="H2" s="2"/>
      <c r="I2" s="2"/>
      <c r="J2" s="6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6"/>
      <c r="K3" s="2"/>
    </row>
    <row r="4" spans="1:11" ht="12.75">
      <c r="A4" s="2" t="s">
        <v>41</v>
      </c>
      <c r="B4" s="2"/>
      <c r="C4" s="2"/>
      <c r="D4" s="2"/>
      <c r="E4" s="2"/>
      <c r="F4" s="2"/>
      <c r="G4" s="2"/>
      <c r="H4" s="2"/>
      <c r="I4" s="2"/>
      <c r="J4" s="6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6"/>
      <c r="K5" s="2"/>
    </row>
    <row r="6" spans="1:11" ht="12.75">
      <c r="A6" s="2" t="s">
        <v>228</v>
      </c>
      <c r="B6" s="2"/>
      <c r="C6" s="2"/>
      <c r="D6" s="2"/>
      <c r="E6" s="2"/>
      <c r="F6" s="2"/>
      <c r="G6" s="2"/>
      <c r="H6" s="2"/>
      <c r="I6" s="2"/>
      <c r="J6" s="6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6"/>
      <c r="K7" s="2"/>
    </row>
    <row r="8" spans="1:12" ht="12.75">
      <c r="A8" s="2"/>
      <c r="B8" s="2"/>
      <c r="C8" s="2"/>
      <c r="D8" s="2"/>
      <c r="E8" s="2"/>
      <c r="F8" s="2"/>
      <c r="G8" s="73" t="s">
        <v>239</v>
      </c>
      <c r="H8" s="73"/>
      <c r="I8" s="73"/>
      <c r="J8" s="6"/>
      <c r="K8" s="73" t="s">
        <v>241</v>
      </c>
      <c r="L8" s="73"/>
    </row>
    <row r="9" spans="1:12" ht="12.75">
      <c r="A9" s="2"/>
      <c r="B9" s="2"/>
      <c r="C9" s="2"/>
      <c r="D9" s="2"/>
      <c r="E9" s="2"/>
      <c r="F9" s="2"/>
      <c r="G9" s="37" t="s">
        <v>212</v>
      </c>
      <c r="H9" s="2"/>
      <c r="I9" s="37" t="s">
        <v>240</v>
      </c>
      <c r="J9" s="6"/>
      <c r="K9" s="36" t="s">
        <v>212</v>
      </c>
      <c r="L9" s="43" t="s">
        <v>240</v>
      </c>
    </row>
    <row r="10" spans="1:12" ht="12.75">
      <c r="A10"/>
      <c r="B10"/>
      <c r="G10" s="6" t="s">
        <v>55</v>
      </c>
      <c r="H10" s="15"/>
      <c r="I10" s="6" t="s">
        <v>55</v>
      </c>
      <c r="J10"/>
      <c r="K10" s="6" t="s">
        <v>55</v>
      </c>
      <c r="L10" s="6" t="s">
        <v>55</v>
      </c>
    </row>
    <row r="11" spans="1:11" ht="12.75">
      <c r="A11"/>
      <c r="B11"/>
      <c r="G11" s="16"/>
      <c r="H11" s="3"/>
      <c r="I11" s="16"/>
      <c r="J11" s="16"/>
      <c r="K11" s="16"/>
    </row>
    <row r="12" spans="1:12" ht="12.75">
      <c r="A12" t="s">
        <v>3</v>
      </c>
      <c r="B12"/>
      <c r="G12" s="16">
        <v>16130</v>
      </c>
      <c r="H12" s="3"/>
      <c r="I12" s="32" t="s">
        <v>242</v>
      </c>
      <c r="J12" s="16"/>
      <c r="K12" s="16">
        <f>G12</f>
        <v>16130</v>
      </c>
      <c r="L12" s="32" t="str">
        <f>I12</f>
        <v>N/A</v>
      </c>
    </row>
    <row r="13" spans="1:12" ht="12.75">
      <c r="A13"/>
      <c r="B13"/>
      <c r="G13" s="16"/>
      <c r="H13" s="3"/>
      <c r="I13" s="16"/>
      <c r="J13" s="16"/>
      <c r="K13" s="16"/>
      <c r="L13" s="32"/>
    </row>
    <row r="14" spans="1:12" ht="12.75">
      <c r="A14" t="s">
        <v>66</v>
      </c>
      <c r="B14"/>
      <c r="G14" s="16">
        <v>-11846</v>
      </c>
      <c r="H14" s="3"/>
      <c r="I14" s="32" t="s">
        <v>242</v>
      </c>
      <c r="J14" s="16"/>
      <c r="K14" s="16">
        <f>G14</f>
        <v>-11846</v>
      </c>
      <c r="L14" s="32" t="str">
        <f>I14</f>
        <v>N/A</v>
      </c>
    </row>
    <row r="15" spans="1:12" ht="6" customHeight="1">
      <c r="A15"/>
      <c r="B15"/>
      <c r="G15" s="20"/>
      <c r="H15" s="3"/>
      <c r="I15" s="20"/>
      <c r="J15" s="16"/>
      <c r="K15" s="20"/>
      <c r="L15" s="60"/>
    </row>
    <row r="16" spans="1:12" ht="18" customHeight="1">
      <c r="A16" t="s">
        <v>67</v>
      </c>
      <c r="B16"/>
      <c r="G16" s="16">
        <f>SUM(G12:G15)</f>
        <v>4284</v>
      </c>
      <c r="H16" s="3"/>
      <c r="I16" s="32" t="s">
        <v>242</v>
      </c>
      <c r="J16" s="16"/>
      <c r="K16" s="16">
        <f>SUM(K12:K15)</f>
        <v>4284</v>
      </c>
      <c r="L16" s="32" t="s">
        <v>242</v>
      </c>
    </row>
    <row r="17" spans="1:11" ht="12.75">
      <c r="A17"/>
      <c r="B17"/>
      <c r="G17" s="16"/>
      <c r="H17" s="3"/>
      <c r="I17" s="16"/>
      <c r="J17" s="16"/>
      <c r="K17" s="16"/>
    </row>
    <row r="18" spans="1:12" ht="12.75">
      <c r="A18" t="s">
        <v>68</v>
      </c>
      <c r="B18"/>
      <c r="G18" s="16">
        <v>104</v>
      </c>
      <c r="H18" s="3"/>
      <c r="I18" s="32" t="s">
        <v>242</v>
      </c>
      <c r="J18" s="16"/>
      <c r="K18" s="16">
        <f>G18</f>
        <v>104</v>
      </c>
      <c r="L18" s="32" t="str">
        <f>I18</f>
        <v>N/A</v>
      </c>
    </row>
    <row r="19" spans="1:12" ht="6" customHeight="1">
      <c r="A19"/>
      <c r="B19"/>
      <c r="G19" s="20"/>
      <c r="H19" s="3"/>
      <c r="I19" s="20"/>
      <c r="J19" s="16"/>
      <c r="K19" s="20"/>
      <c r="L19" s="60"/>
    </row>
    <row r="20" spans="1:12" ht="18" customHeight="1">
      <c r="A20"/>
      <c r="B20"/>
      <c r="G20" s="16">
        <f>SUM(G16:G18)</f>
        <v>4388</v>
      </c>
      <c r="H20" s="3"/>
      <c r="I20" s="32" t="s">
        <v>242</v>
      </c>
      <c r="J20" s="16"/>
      <c r="K20" s="16">
        <f>SUM(K16:K18)</f>
        <v>4388</v>
      </c>
      <c r="L20" s="32" t="s">
        <v>242</v>
      </c>
    </row>
    <row r="21" spans="1:12" ht="12.75">
      <c r="A21"/>
      <c r="B21"/>
      <c r="G21" s="16"/>
      <c r="H21" s="3"/>
      <c r="I21" s="16"/>
      <c r="J21" s="16"/>
      <c r="K21" s="16"/>
      <c r="L21" s="32"/>
    </row>
    <row r="22" spans="1:12" ht="12.75">
      <c r="A22" t="s">
        <v>69</v>
      </c>
      <c r="B22"/>
      <c r="G22" s="16">
        <v>-368</v>
      </c>
      <c r="H22" s="3"/>
      <c r="I22" s="32" t="s">
        <v>242</v>
      </c>
      <c r="J22" s="16"/>
      <c r="K22" s="16">
        <f>G22</f>
        <v>-368</v>
      </c>
      <c r="L22" s="32" t="str">
        <f>I22</f>
        <v>N/A</v>
      </c>
    </row>
    <row r="23" spans="1:11" ht="12.75">
      <c r="A23"/>
      <c r="B23"/>
      <c r="G23" s="16"/>
      <c r="H23" s="3"/>
      <c r="I23" s="16"/>
      <c r="J23" s="16"/>
      <c r="K23" s="16"/>
    </row>
    <row r="24" spans="1:12" ht="12.75">
      <c r="A24" t="s">
        <v>70</v>
      </c>
      <c r="B24"/>
      <c r="G24" s="16">
        <v>-2658</v>
      </c>
      <c r="H24" s="3"/>
      <c r="I24" s="32" t="s">
        <v>242</v>
      </c>
      <c r="J24" s="16"/>
      <c r="K24" s="16">
        <f>G24</f>
        <v>-2658</v>
      </c>
      <c r="L24" s="32" t="str">
        <f>I24</f>
        <v>N/A</v>
      </c>
    </row>
    <row r="25" spans="1:12" ht="6.75" customHeight="1">
      <c r="A25"/>
      <c r="B25"/>
      <c r="G25" s="20"/>
      <c r="H25" s="3"/>
      <c r="I25" s="20"/>
      <c r="J25" s="16"/>
      <c r="K25" s="20"/>
      <c r="L25" s="60"/>
    </row>
    <row r="26" spans="1:12" ht="18" customHeight="1">
      <c r="A26" t="s">
        <v>71</v>
      </c>
      <c r="B26"/>
      <c r="G26" s="16">
        <f>SUM(G20:G24)</f>
        <v>1362</v>
      </c>
      <c r="H26" s="3"/>
      <c r="I26" s="32" t="s">
        <v>242</v>
      </c>
      <c r="J26" s="16"/>
      <c r="K26" s="16">
        <f>SUM(K20:K24)</f>
        <v>1362</v>
      </c>
      <c r="L26" s="32" t="s">
        <v>242</v>
      </c>
    </row>
    <row r="27" spans="1:12" ht="12.75" customHeight="1">
      <c r="A27"/>
      <c r="B27"/>
      <c r="G27" s="16"/>
      <c r="H27" s="3"/>
      <c r="I27" s="16"/>
      <c r="J27" s="16"/>
      <c r="K27" s="16"/>
      <c r="L27" s="32"/>
    </row>
    <row r="28" spans="1:12" ht="12.75" customHeight="1">
      <c r="A28" t="s">
        <v>72</v>
      </c>
      <c r="B28"/>
      <c r="G28" s="16">
        <v>-72</v>
      </c>
      <c r="H28" s="3"/>
      <c r="I28" s="32" t="s">
        <v>242</v>
      </c>
      <c r="J28" s="16"/>
      <c r="K28" s="16">
        <f>G28</f>
        <v>-72</v>
      </c>
      <c r="L28" s="32" t="str">
        <f>I28</f>
        <v>N/A</v>
      </c>
    </row>
    <row r="29" spans="1:12" ht="4.5" customHeight="1">
      <c r="A29"/>
      <c r="B29"/>
      <c r="G29" s="20"/>
      <c r="H29" s="3"/>
      <c r="I29" s="20"/>
      <c r="J29" s="16"/>
      <c r="K29" s="20"/>
      <c r="L29" s="60"/>
    </row>
    <row r="30" spans="1:12" ht="18" customHeight="1">
      <c r="A30" t="s">
        <v>73</v>
      </c>
      <c r="B30"/>
      <c r="G30" s="16">
        <f>SUM(G26:G29)</f>
        <v>1290</v>
      </c>
      <c r="H30" s="3"/>
      <c r="I30" s="32" t="s">
        <v>242</v>
      </c>
      <c r="J30" s="16"/>
      <c r="K30" s="16">
        <f>SUM(K26:K29)</f>
        <v>1290</v>
      </c>
      <c r="L30" s="32" t="s">
        <v>242</v>
      </c>
    </row>
    <row r="31" spans="1:11" ht="12.75" customHeight="1">
      <c r="A31"/>
      <c r="B31"/>
      <c r="G31" s="16"/>
      <c r="H31" s="3"/>
      <c r="I31" s="32"/>
      <c r="J31" s="16"/>
      <c r="K31" s="44"/>
    </row>
    <row r="32" spans="1:12" ht="12.75" customHeight="1">
      <c r="A32" t="s">
        <v>26</v>
      </c>
      <c r="B32"/>
      <c r="G32" s="16">
        <v>-321</v>
      </c>
      <c r="H32" s="3"/>
      <c r="I32" s="32" t="s">
        <v>242</v>
      </c>
      <c r="J32" s="16"/>
      <c r="K32" s="16">
        <f>G32</f>
        <v>-321</v>
      </c>
      <c r="L32" s="32" t="str">
        <f>I32</f>
        <v>N/A</v>
      </c>
    </row>
    <row r="33" spans="1:12" ht="6" customHeight="1">
      <c r="A33"/>
      <c r="B33"/>
      <c r="G33" s="20"/>
      <c r="H33" s="3"/>
      <c r="I33" s="20"/>
      <c r="J33" s="16"/>
      <c r="K33" s="20"/>
      <c r="L33" s="60"/>
    </row>
    <row r="34" spans="1:12" ht="18" customHeight="1">
      <c r="A34" t="s">
        <v>74</v>
      </c>
      <c r="B34"/>
      <c r="G34" s="16">
        <f>SUM(G30:G33)</f>
        <v>969</v>
      </c>
      <c r="H34" s="3"/>
      <c r="I34" s="32" t="s">
        <v>242</v>
      </c>
      <c r="J34" s="16"/>
      <c r="K34" s="16">
        <f>SUM(K30:K33)</f>
        <v>969</v>
      </c>
      <c r="L34" s="32" t="s">
        <v>242</v>
      </c>
    </row>
    <row r="35" spans="1:11" ht="12.75" customHeight="1">
      <c r="A35"/>
      <c r="B35"/>
      <c r="G35" s="16"/>
      <c r="H35" s="3"/>
      <c r="I35" s="16"/>
      <c r="J35" s="16"/>
      <c r="K35" s="16"/>
    </row>
    <row r="36" spans="1:12" ht="12.75" customHeight="1">
      <c r="A36" t="s">
        <v>109</v>
      </c>
      <c r="B36"/>
      <c r="G36" s="16">
        <v>0</v>
      </c>
      <c r="H36" s="3"/>
      <c r="I36" s="32" t="s">
        <v>242</v>
      </c>
      <c r="J36" s="16"/>
      <c r="K36" s="16">
        <f>G36</f>
        <v>0</v>
      </c>
      <c r="L36" s="32" t="str">
        <f>I36</f>
        <v>N/A</v>
      </c>
    </row>
    <row r="37" spans="1:11" ht="12.75" customHeight="1">
      <c r="A37"/>
      <c r="B37"/>
      <c r="G37" s="16"/>
      <c r="H37" s="3"/>
      <c r="I37" s="16"/>
      <c r="J37" s="16"/>
      <c r="K37" s="16"/>
    </row>
    <row r="38" spans="1:12" ht="12.75" customHeight="1">
      <c r="A38" t="s">
        <v>75</v>
      </c>
      <c r="B38"/>
      <c r="G38" s="16">
        <v>81</v>
      </c>
      <c r="H38" s="3"/>
      <c r="I38" s="32" t="s">
        <v>242</v>
      </c>
      <c r="J38" s="16"/>
      <c r="K38" s="16">
        <f>G38</f>
        <v>81</v>
      </c>
      <c r="L38" s="32" t="str">
        <f>I38</f>
        <v>N/A</v>
      </c>
    </row>
    <row r="39" spans="1:12" ht="6" customHeight="1">
      <c r="A39"/>
      <c r="B39"/>
      <c r="G39" s="20"/>
      <c r="H39" s="3"/>
      <c r="I39" s="20"/>
      <c r="J39" s="16"/>
      <c r="K39" s="16"/>
      <c r="L39" s="60"/>
    </row>
    <row r="40" spans="1:12" ht="18" customHeight="1" thickBot="1">
      <c r="A40" t="s">
        <v>76</v>
      </c>
      <c r="B40"/>
      <c r="G40" s="66">
        <f>SUM(G34:G39)</f>
        <v>1050</v>
      </c>
      <c r="H40" s="68"/>
      <c r="I40" s="71" t="s">
        <v>242</v>
      </c>
      <c r="J40" s="61"/>
      <c r="K40" s="66">
        <f>SUM(K34:K39)</f>
        <v>1050</v>
      </c>
      <c r="L40" s="71" t="s">
        <v>242</v>
      </c>
    </row>
    <row r="41" spans="1:12" ht="12.75" customHeight="1" thickTop="1">
      <c r="A41"/>
      <c r="B41"/>
      <c r="G41" s="61"/>
      <c r="H41" s="68"/>
      <c r="I41" s="61"/>
      <c r="J41" s="61"/>
      <c r="K41" s="61"/>
      <c r="L41" s="67"/>
    </row>
    <row r="42" spans="1:12" ht="12.75">
      <c r="A42" t="s">
        <v>39</v>
      </c>
      <c r="B42"/>
      <c r="G42" s="69">
        <f>(G40/'11'!J10)*100</f>
        <v>2.9914529914529915</v>
      </c>
      <c r="H42" s="68"/>
      <c r="I42" s="59" t="s">
        <v>242</v>
      </c>
      <c r="J42" s="69"/>
      <c r="K42" s="69">
        <f>(K40/'11'!L10)*100</f>
        <v>2.9914529914529915</v>
      </c>
      <c r="L42" s="59" t="s">
        <v>242</v>
      </c>
    </row>
    <row r="43" spans="2:12" ht="6" customHeight="1" thickBot="1">
      <c r="B43"/>
      <c r="G43" s="63"/>
      <c r="H43" s="67"/>
      <c r="I43" s="63"/>
      <c r="J43" s="61"/>
      <c r="K43" s="63"/>
      <c r="L43" s="72"/>
    </row>
    <row r="44" spans="1:12" ht="13.5" thickTop="1">
      <c r="A44"/>
      <c r="B44"/>
      <c r="G44" s="61"/>
      <c r="H44" s="67"/>
      <c r="I44" s="61"/>
      <c r="J44" s="61"/>
      <c r="K44" s="61"/>
      <c r="L44" s="67"/>
    </row>
    <row r="45" spans="1:12" ht="12.75">
      <c r="A45" t="s">
        <v>40</v>
      </c>
      <c r="B45"/>
      <c r="G45" s="69">
        <f>(G40/'11'!J14)*100</f>
        <v>2.625</v>
      </c>
      <c r="H45" s="67"/>
      <c r="I45" s="59" t="s">
        <v>242</v>
      </c>
      <c r="J45" s="69"/>
      <c r="K45" s="69">
        <f>(K40/'11'!L14)*100</f>
        <v>2.625</v>
      </c>
      <c r="L45" s="59" t="s">
        <v>242</v>
      </c>
    </row>
    <row r="46" spans="2:12" ht="6" customHeight="1" thickBot="1">
      <c r="B46"/>
      <c r="G46" s="63"/>
      <c r="H46" s="67"/>
      <c r="I46" s="63"/>
      <c r="J46" s="61"/>
      <c r="K46" s="63"/>
      <c r="L46" s="72"/>
    </row>
    <row r="47" spans="1:12" ht="13.5" thickTop="1">
      <c r="A47"/>
      <c r="B47"/>
      <c r="G47" s="67"/>
      <c r="H47" s="67"/>
      <c r="I47" s="64"/>
      <c r="J47" s="61"/>
      <c r="K47" s="64"/>
      <c r="L47" s="67"/>
    </row>
    <row r="48" spans="1:11" ht="12.75">
      <c r="A48"/>
      <c r="B48"/>
      <c r="I48" s="19"/>
      <c r="J48" s="16"/>
      <c r="K48" s="19"/>
    </row>
    <row r="49" spans="1:11" ht="12.75">
      <c r="A49" s="18" t="s">
        <v>243</v>
      </c>
      <c r="B49"/>
      <c r="I49" s="16"/>
      <c r="J49" s="16"/>
      <c r="K49" s="16"/>
    </row>
    <row r="50" spans="1:11" ht="12.75">
      <c r="A50" t="s">
        <v>244</v>
      </c>
      <c r="B50"/>
      <c r="I50" s="16"/>
      <c r="J50" s="16"/>
      <c r="K50" s="16"/>
    </row>
    <row r="51" spans="1:11" ht="12.75">
      <c r="A51" t="s">
        <v>258</v>
      </c>
      <c r="B51"/>
      <c r="I51" s="16"/>
      <c r="J51" s="16"/>
      <c r="K51" s="16"/>
    </row>
    <row r="52" spans="1:11" ht="12.75">
      <c r="A52"/>
      <c r="B52"/>
      <c r="I52" s="16"/>
      <c r="J52" s="16"/>
      <c r="K52" s="16"/>
    </row>
    <row r="53" spans="1:11" ht="12.75">
      <c r="A53"/>
      <c r="B53"/>
      <c r="I53" s="16"/>
      <c r="J53" s="16"/>
      <c r="K53" s="16"/>
    </row>
    <row r="54" spans="1:11" ht="12.75">
      <c r="A54" s="18"/>
      <c r="B54" s="18"/>
      <c r="C54" s="18"/>
      <c r="D54" s="18"/>
      <c r="E54" s="18"/>
      <c r="F54" s="18"/>
      <c r="G54" s="18"/>
      <c r="H54" s="18"/>
      <c r="I54" s="19"/>
      <c r="J54" s="19"/>
      <c r="K54" s="19"/>
    </row>
    <row r="55" spans="1:11" ht="12.75">
      <c r="A55" s="18"/>
      <c r="B55" s="18"/>
      <c r="C55" s="18"/>
      <c r="D55" s="18"/>
      <c r="E55" s="18"/>
      <c r="F55" s="18"/>
      <c r="G55" s="18"/>
      <c r="H55" s="18"/>
      <c r="I55" s="19"/>
      <c r="J55" s="19"/>
      <c r="K55" s="19"/>
    </row>
    <row r="56" spans="1:11" ht="12.75">
      <c r="A56" s="18"/>
      <c r="B56" s="18"/>
      <c r="C56" s="18"/>
      <c r="D56" s="18"/>
      <c r="E56" s="18"/>
      <c r="F56" s="18"/>
      <c r="G56" s="18"/>
      <c r="H56" s="18"/>
      <c r="I56" s="19"/>
      <c r="J56" s="19"/>
      <c r="K56" s="19"/>
    </row>
    <row r="57" spans="1:11" ht="12.75">
      <c r="A57" s="18"/>
      <c r="B57" s="18"/>
      <c r="C57" s="18"/>
      <c r="D57" s="18"/>
      <c r="E57" s="18"/>
      <c r="F57" s="18"/>
      <c r="G57" s="18"/>
      <c r="H57" s="18"/>
      <c r="I57" s="19"/>
      <c r="J57" s="19"/>
      <c r="K57" s="19"/>
    </row>
    <row r="58" spans="1:11" ht="12.75">
      <c r="A58" s="18"/>
      <c r="B58" s="18"/>
      <c r="C58" s="18"/>
      <c r="D58" s="18"/>
      <c r="E58" s="18"/>
      <c r="F58" s="18"/>
      <c r="G58" s="18"/>
      <c r="H58" s="18"/>
      <c r="I58" s="19"/>
      <c r="J58" s="19"/>
      <c r="K58" s="19"/>
    </row>
    <row r="59" spans="1:11" ht="12.75">
      <c r="A59" s="18"/>
      <c r="B59" s="18"/>
      <c r="C59" s="18"/>
      <c r="D59" s="18"/>
      <c r="E59" s="18"/>
      <c r="F59" s="18"/>
      <c r="G59" s="18"/>
      <c r="H59" s="18"/>
      <c r="I59" s="19"/>
      <c r="J59" s="19"/>
      <c r="K59" s="19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9"/>
      <c r="J60" s="19"/>
      <c r="K60" s="19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9"/>
      <c r="J61" s="19"/>
      <c r="K61" s="19"/>
    </row>
    <row r="62" spans="1:11" ht="12.75">
      <c r="A62"/>
      <c r="B62"/>
      <c r="I62" s="16"/>
      <c r="J62" s="16"/>
      <c r="K62" s="16"/>
    </row>
    <row r="63" spans="1:11" ht="12.75">
      <c r="A63"/>
      <c r="B63"/>
      <c r="I63" s="16"/>
      <c r="J63" s="16"/>
      <c r="K63" s="16"/>
    </row>
    <row r="64" spans="1:11" ht="12.75">
      <c r="A64"/>
      <c r="B64"/>
      <c r="I64" s="16"/>
      <c r="J64" s="16"/>
      <c r="K64" s="16"/>
    </row>
    <row r="65" spans="1:11" ht="12.75">
      <c r="A65"/>
      <c r="B65"/>
      <c r="I65" s="16"/>
      <c r="J65" s="16"/>
      <c r="K65" s="16"/>
    </row>
    <row r="66" spans="1:11" ht="12.75">
      <c r="A66"/>
      <c r="B66"/>
      <c r="I66" s="16"/>
      <c r="J66" s="16"/>
      <c r="K66" s="16"/>
    </row>
    <row r="67" spans="9:11" ht="12.75">
      <c r="I67" s="16"/>
      <c r="J67" s="16"/>
      <c r="K67" s="16"/>
    </row>
    <row r="68" spans="9:11" ht="12.75">
      <c r="I68" s="16"/>
      <c r="J68" s="16"/>
      <c r="K68" s="16"/>
    </row>
    <row r="69" spans="9:11" ht="12.75">
      <c r="I69" s="16"/>
      <c r="J69" s="16"/>
      <c r="K69" s="16"/>
    </row>
    <row r="70" spans="9:11" ht="12.75">
      <c r="I70" s="16"/>
      <c r="J70" s="16"/>
      <c r="K70" s="16"/>
    </row>
    <row r="71" spans="9:11" ht="12.75">
      <c r="I71" s="16"/>
      <c r="J71" s="16"/>
      <c r="K71" s="16"/>
    </row>
    <row r="72" spans="9:11" ht="12.75">
      <c r="I72" s="16"/>
      <c r="J72" s="16"/>
      <c r="K72" s="16"/>
    </row>
    <row r="73" spans="9:11" ht="12.75">
      <c r="I73" s="16"/>
      <c r="J73" s="16"/>
      <c r="K73" s="16"/>
    </row>
    <row r="74" spans="9:11" ht="12.75">
      <c r="I74" s="16"/>
      <c r="J74" s="16"/>
      <c r="K74" s="16"/>
    </row>
    <row r="75" spans="9:11" ht="12.75">
      <c r="I75" s="16"/>
      <c r="J75" s="16"/>
      <c r="K75" s="16"/>
    </row>
    <row r="76" spans="9:11" ht="12.75">
      <c r="I76" s="16"/>
      <c r="J76" s="16"/>
      <c r="K76" s="16"/>
    </row>
    <row r="77" spans="9:11" ht="12.75">
      <c r="I77" s="16"/>
      <c r="J77" s="16"/>
      <c r="K77" s="16"/>
    </row>
    <row r="78" spans="9:11" ht="12.75">
      <c r="I78" s="16"/>
      <c r="J78" s="16"/>
      <c r="K78" s="16"/>
    </row>
    <row r="79" spans="9:11" ht="12.75">
      <c r="I79" s="16"/>
      <c r="J79" s="16"/>
      <c r="K79" s="16"/>
    </row>
    <row r="80" spans="9:11" ht="12.75">
      <c r="I80" s="16"/>
      <c r="J80" s="16"/>
      <c r="K80" s="16"/>
    </row>
    <row r="81" spans="9:11" ht="12.75">
      <c r="I81" s="16"/>
      <c r="J81" s="16"/>
      <c r="K81" s="16"/>
    </row>
    <row r="82" spans="9:11" ht="12.75">
      <c r="I82" s="16"/>
      <c r="J82" s="16"/>
      <c r="K82" s="16"/>
    </row>
    <row r="83" spans="9:11" ht="12.75">
      <c r="I83" s="16"/>
      <c r="J83" s="16"/>
      <c r="K83" s="16"/>
    </row>
    <row r="84" spans="9:11" ht="12.75">
      <c r="I84" s="16"/>
      <c r="J84" s="16"/>
      <c r="K84" s="16"/>
    </row>
    <row r="85" spans="9:11" ht="12.75">
      <c r="I85" s="16"/>
      <c r="J85" s="16"/>
      <c r="K85" s="16"/>
    </row>
    <row r="86" spans="9:11" ht="12.75">
      <c r="I86" s="16"/>
      <c r="J86" s="16"/>
      <c r="K86" s="16"/>
    </row>
    <row r="87" spans="9:11" ht="12.75">
      <c r="I87" s="16"/>
      <c r="J87" s="16"/>
      <c r="K87" s="16"/>
    </row>
    <row r="88" spans="9:11" ht="12.75">
      <c r="I88" s="16"/>
      <c r="J88" s="16"/>
      <c r="K88" s="16"/>
    </row>
    <row r="89" spans="9:11" ht="12.75">
      <c r="I89" s="16"/>
      <c r="J89" s="16"/>
      <c r="K89" s="16"/>
    </row>
    <row r="90" spans="9:11" ht="12.75">
      <c r="I90" s="16"/>
      <c r="J90" s="16"/>
      <c r="K90" s="16"/>
    </row>
    <row r="91" spans="9:11" ht="12.75">
      <c r="I91" s="16"/>
      <c r="J91" s="16"/>
      <c r="K91" s="16"/>
    </row>
    <row r="92" spans="9:11" ht="12.75">
      <c r="I92" s="16"/>
      <c r="J92" s="16"/>
      <c r="K92" s="16"/>
    </row>
    <row r="93" spans="9:11" ht="12.75">
      <c r="I93" s="16"/>
      <c r="J93" s="16"/>
      <c r="K93" s="16"/>
    </row>
    <row r="94" spans="9:11" ht="12.75">
      <c r="I94" s="16"/>
      <c r="J94" s="16"/>
      <c r="K94" s="16"/>
    </row>
    <row r="95" spans="9:11" ht="12.75">
      <c r="I95" s="16"/>
      <c r="J95" s="16"/>
      <c r="K95" s="16"/>
    </row>
    <row r="96" spans="9:11" ht="12.75">
      <c r="I96" s="16"/>
      <c r="J96" s="16"/>
      <c r="K96" s="16"/>
    </row>
    <row r="97" spans="9:11" ht="12.75">
      <c r="I97" s="16"/>
      <c r="J97" s="16"/>
      <c r="K97" s="16"/>
    </row>
    <row r="98" spans="9:11" ht="12.75">
      <c r="I98" s="16"/>
      <c r="J98" s="16"/>
      <c r="K98" s="16"/>
    </row>
    <row r="99" spans="9:11" ht="12.75">
      <c r="I99" s="16"/>
      <c r="J99" s="16"/>
      <c r="K99" s="16"/>
    </row>
    <row r="100" spans="9:11" ht="12.75">
      <c r="I100" s="16"/>
      <c r="J100" s="16"/>
      <c r="K100" s="16"/>
    </row>
    <row r="101" spans="9:11" ht="12.75">
      <c r="I101" s="16"/>
      <c r="J101" s="16"/>
      <c r="K101" s="16"/>
    </row>
    <row r="102" spans="9:11" ht="12.75">
      <c r="I102" s="16"/>
      <c r="J102" s="16"/>
      <c r="K102" s="16"/>
    </row>
    <row r="103" spans="9:11" ht="12.75">
      <c r="I103" s="16"/>
      <c r="J103" s="16"/>
      <c r="K103" s="16"/>
    </row>
    <row r="104" spans="9:11" ht="12.75">
      <c r="I104" s="16"/>
      <c r="J104" s="16"/>
      <c r="K104" s="16"/>
    </row>
    <row r="105" spans="9:11" ht="12.75">
      <c r="I105" s="16"/>
      <c r="J105" s="16"/>
      <c r="K105" s="16"/>
    </row>
    <row r="106" spans="9:11" ht="12.75">
      <c r="I106" s="16"/>
      <c r="J106" s="16"/>
      <c r="K106" s="16"/>
    </row>
    <row r="107" spans="9:11" ht="12.75">
      <c r="I107" s="16"/>
      <c r="J107" s="16"/>
      <c r="K107" s="16"/>
    </row>
    <row r="108" spans="9:11" ht="12.75">
      <c r="I108" s="16"/>
      <c r="J108" s="16"/>
      <c r="K108" s="16"/>
    </row>
    <row r="109" spans="9:11" ht="12.75">
      <c r="I109" s="16"/>
      <c r="J109" s="16"/>
      <c r="K109" s="16"/>
    </row>
    <row r="110" spans="9:11" ht="12.75">
      <c r="I110" s="16"/>
      <c r="J110" s="16"/>
      <c r="K110" s="16"/>
    </row>
    <row r="111" spans="9:11" ht="12.75">
      <c r="I111" s="16"/>
      <c r="J111" s="16"/>
      <c r="K111" s="16"/>
    </row>
    <row r="112" spans="9:11" ht="12.75">
      <c r="I112" s="16"/>
      <c r="J112" s="16"/>
      <c r="K112" s="16"/>
    </row>
    <row r="113" spans="9:11" ht="12.75">
      <c r="I113" s="16"/>
      <c r="J113" s="16"/>
      <c r="K113" s="16"/>
    </row>
    <row r="114" spans="9:11" ht="12.75">
      <c r="I114" s="16"/>
      <c r="J114" s="16"/>
      <c r="K114" s="16"/>
    </row>
    <row r="115" spans="9:11" ht="12.75">
      <c r="I115" s="16"/>
      <c r="J115" s="16"/>
      <c r="K115" s="16"/>
    </row>
    <row r="116" spans="9:11" ht="12.75">
      <c r="I116" s="16"/>
      <c r="J116" s="16"/>
      <c r="K116" s="16"/>
    </row>
    <row r="117" spans="9:11" ht="12.75">
      <c r="I117" s="16"/>
      <c r="J117" s="16"/>
      <c r="K117" s="16"/>
    </row>
    <row r="118" spans="9:11" ht="12.75">
      <c r="I118" s="16"/>
      <c r="J118" s="16"/>
      <c r="K118" s="16"/>
    </row>
    <row r="119" spans="9:11" ht="12.75">
      <c r="I119" s="16"/>
      <c r="J119" s="16"/>
      <c r="K119" s="16"/>
    </row>
    <row r="120" spans="9:11" ht="12.75">
      <c r="I120" s="16"/>
      <c r="J120" s="16"/>
      <c r="K120" s="16"/>
    </row>
    <row r="121" spans="9:11" ht="12.75">
      <c r="I121" s="16"/>
      <c r="J121" s="16"/>
      <c r="K121" s="16"/>
    </row>
    <row r="122" spans="9:11" ht="12.75">
      <c r="I122" s="16"/>
      <c r="J122" s="16"/>
      <c r="K122" s="16"/>
    </row>
    <row r="123" spans="9:11" ht="12.75">
      <c r="I123" s="16"/>
      <c r="J123" s="16"/>
      <c r="K123" s="16"/>
    </row>
    <row r="124" spans="9:11" ht="12.75">
      <c r="I124" s="16"/>
      <c r="J124" s="16"/>
      <c r="K124" s="16"/>
    </row>
    <row r="125" spans="9:11" ht="12.75">
      <c r="I125" s="16"/>
      <c r="J125" s="16"/>
      <c r="K125" s="16"/>
    </row>
    <row r="126" spans="9:11" ht="12.75">
      <c r="I126" s="16"/>
      <c r="J126" s="16"/>
      <c r="K126" s="16"/>
    </row>
    <row r="127" spans="9:11" ht="12.75">
      <c r="I127" s="16"/>
      <c r="J127" s="16"/>
      <c r="K127" s="16"/>
    </row>
    <row r="128" spans="9:11" ht="12.75">
      <c r="I128" s="16"/>
      <c r="J128" s="16"/>
      <c r="K128" s="16"/>
    </row>
    <row r="129" spans="9:11" ht="12.75">
      <c r="I129" s="16"/>
      <c r="J129" s="16"/>
      <c r="K129" s="16"/>
    </row>
    <row r="130" spans="9:11" ht="12.75">
      <c r="I130" s="16"/>
      <c r="J130" s="16"/>
      <c r="K130" s="16"/>
    </row>
    <row r="131" spans="9:11" ht="12.75">
      <c r="I131" s="16"/>
      <c r="J131" s="16"/>
      <c r="K131" s="16"/>
    </row>
    <row r="132" spans="9:11" ht="12.75">
      <c r="I132" s="16"/>
      <c r="J132" s="16"/>
      <c r="K132" s="16"/>
    </row>
    <row r="133" spans="9:11" ht="12.75">
      <c r="I133" s="16"/>
      <c r="J133" s="16"/>
      <c r="K133" s="16"/>
    </row>
    <row r="134" spans="9:11" ht="12.75">
      <c r="I134" s="16"/>
      <c r="J134" s="16"/>
      <c r="K134" s="16"/>
    </row>
    <row r="135" spans="9:11" ht="12.75">
      <c r="I135" s="16"/>
      <c r="J135" s="16"/>
      <c r="K135" s="16"/>
    </row>
    <row r="136" spans="9:11" ht="12.75">
      <c r="I136" s="16"/>
      <c r="J136" s="16"/>
      <c r="K136" s="16"/>
    </row>
    <row r="137" spans="9:11" ht="12.75">
      <c r="I137" s="16"/>
      <c r="J137" s="16"/>
      <c r="K137" s="16"/>
    </row>
    <row r="138" spans="9:11" ht="12.75">
      <c r="I138" s="16"/>
      <c r="J138" s="16"/>
      <c r="K138" s="16"/>
    </row>
    <row r="139" spans="9:11" ht="12.75">
      <c r="I139" s="16"/>
      <c r="J139" s="16"/>
      <c r="K139" s="16"/>
    </row>
    <row r="140" spans="9:11" ht="12.75">
      <c r="I140" s="16"/>
      <c r="J140" s="16"/>
      <c r="K140" s="16"/>
    </row>
    <row r="141" spans="9:11" ht="12.75">
      <c r="I141" s="16"/>
      <c r="J141" s="16"/>
      <c r="K141" s="16"/>
    </row>
    <row r="142" spans="9:11" ht="12.75">
      <c r="I142" s="16"/>
      <c r="J142" s="16"/>
      <c r="K142" s="16"/>
    </row>
    <row r="143" spans="9:11" ht="12.75">
      <c r="I143" s="16"/>
      <c r="J143" s="16"/>
      <c r="K143" s="16"/>
    </row>
    <row r="144" spans="9:11" ht="12.75">
      <c r="I144" s="16"/>
      <c r="J144" s="16"/>
      <c r="K144" s="16"/>
    </row>
    <row r="145" spans="9:11" ht="12.75">
      <c r="I145" s="16"/>
      <c r="J145" s="16"/>
      <c r="K145" s="16"/>
    </row>
    <row r="146" spans="9:11" ht="12.75">
      <c r="I146" s="16"/>
      <c r="J146" s="16"/>
      <c r="K146" s="16"/>
    </row>
    <row r="147" spans="9:11" ht="12.75">
      <c r="I147" s="16"/>
      <c r="J147" s="16"/>
      <c r="K147" s="16"/>
    </row>
    <row r="148" spans="9:11" ht="12.75">
      <c r="I148" s="16"/>
      <c r="J148" s="16"/>
      <c r="K148" s="16"/>
    </row>
    <row r="149" spans="9:11" ht="12.75">
      <c r="I149" s="16"/>
      <c r="J149" s="16"/>
      <c r="K149" s="16"/>
    </row>
    <row r="150" spans="9:11" ht="12.75">
      <c r="I150" s="16"/>
      <c r="J150" s="16"/>
      <c r="K150" s="16"/>
    </row>
    <row r="151" spans="9:11" ht="12.75">
      <c r="I151" s="16"/>
      <c r="J151" s="16"/>
      <c r="K151" s="16"/>
    </row>
    <row r="152" spans="9:11" ht="12.75">
      <c r="I152" s="16"/>
      <c r="J152" s="16"/>
      <c r="K152" s="16"/>
    </row>
    <row r="153" spans="9:11" ht="12.75">
      <c r="I153" s="16"/>
      <c r="J153" s="16"/>
      <c r="K153" s="16"/>
    </row>
    <row r="154" spans="9:11" ht="12.75">
      <c r="I154" s="16"/>
      <c r="J154" s="16"/>
      <c r="K154" s="16"/>
    </row>
    <row r="155" spans="9:11" ht="12.75">
      <c r="I155" s="16"/>
      <c r="J155" s="16"/>
      <c r="K155" s="16"/>
    </row>
    <row r="156" spans="9:11" ht="12.75">
      <c r="I156" s="16"/>
      <c r="J156" s="16"/>
      <c r="K156" s="16"/>
    </row>
    <row r="157" spans="9:11" ht="12.75">
      <c r="I157" s="16"/>
      <c r="J157" s="16"/>
      <c r="K157" s="16"/>
    </row>
    <row r="158" spans="9:11" ht="12.75">
      <c r="I158" s="16"/>
      <c r="J158" s="16"/>
      <c r="K158" s="16"/>
    </row>
    <row r="159" spans="9:11" ht="12.75">
      <c r="I159" s="16"/>
      <c r="J159" s="16"/>
      <c r="K159" s="16"/>
    </row>
    <row r="160" spans="9:11" ht="12.75">
      <c r="I160" s="16"/>
      <c r="J160" s="16"/>
      <c r="K160" s="16"/>
    </row>
    <row r="161" spans="9:11" ht="12.75">
      <c r="I161" s="16"/>
      <c r="J161" s="16"/>
      <c r="K161" s="16"/>
    </row>
    <row r="162" spans="9:11" ht="12.75">
      <c r="I162" s="16"/>
      <c r="J162" s="16"/>
      <c r="K162" s="16"/>
    </row>
    <row r="163" spans="9:11" ht="12.75">
      <c r="I163" s="16"/>
      <c r="J163" s="16"/>
      <c r="K163" s="16"/>
    </row>
    <row r="164" spans="9:11" ht="12.75">
      <c r="I164" s="16"/>
      <c r="J164" s="16"/>
      <c r="K164" s="16"/>
    </row>
    <row r="165" spans="9:11" ht="12.75">
      <c r="I165" s="16"/>
      <c r="J165" s="16"/>
      <c r="K165" s="16"/>
    </row>
    <row r="166" spans="9:11" ht="12.75">
      <c r="I166" s="16"/>
      <c r="J166" s="16"/>
      <c r="K166" s="16"/>
    </row>
    <row r="167" spans="9:11" ht="12.75">
      <c r="I167" s="16"/>
      <c r="J167" s="16"/>
      <c r="K167" s="16"/>
    </row>
    <row r="168" spans="9:11" ht="12.75">
      <c r="I168" s="16"/>
      <c r="J168" s="16"/>
      <c r="K168" s="16"/>
    </row>
    <row r="169" spans="9:11" ht="12.75">
      <c r="I169" s="16"/>
      <c r="J169" s="16"/>
      <c r="K169" s="16"/>
    </row>
    <row r="170" spans="9:11" ht="12.75">
      <c r="I170" s="16"/>
      <c r="J170" s="16"/>
      <c r="K170" s="16"/>
    </row>
    <row r="171" spans="9:11" ht="12.75">
      <c r="I171" s="16"/>
      <c r="J171" s="16"/>
      <c r="K171" s="16"/>
    </row>
    <row r="172" spans="9:11" ht="12.75">
      <c r="I172" s="16"/>
      <c r="J172" s="16"/>
      <c r="K172" s="16"/>
    </row>
    <row r="173" spans="9:11" ht="12.75">
      <c r="I173" s="16"/>
      <c r="J173" s="16"/>
      <c r="K173" s="16"/>
    </row>
    <row r="174" spans="9:11" ht="12.75">
      <c r="I174" s="16"/>
      <c r="J174" s="16"/>
      <c r="K174" s="16"/>
    </row>
    <row r="175" spans="9:11" ht="12.75">
      <c r="I175" s="16"/>
      <c r="J175" s="16"/>
      <c r="K175" s="16"/>
    </row>
    <row r="176" spans="9:11" ht="12.75">
      <c r="I176" s="16"/>
      <c r="J176" s="16"/>
      <c r="K176" s="16"/>
    </row>
    <row r="177" spans="9:11" ht="12.75">
      <c r="I177" s="16"/>
      <c r="J177" s="16"/>
      <c r="K177" s="16"/>
    </row>
    <row r="178" spans="9:11" ht="12.75">
      <c r="I178" s="16"/>
      <c r="J178" s="16"/>
      <c r="K178" s="16"/>
    </row>
    <row r="179" spans="9:11" ht="12.75">
      <c r="I179" s="16"/>
      <c r="J179" s="16"/>
      <c r="K179" s="16"/>
    </row>
    <row r="180" spans="9:11" ht="12.75">
      <c r="I180" s="16"/>
      <c r="J180" s="16"/>
      <c r="K180" s="16"/>
    </row>
    <row r="181" spans="9:11" ht="12.75">
      <c r="I181" s="16"/>
      <c r="J181" s="16"/>
      <c r="K181" s="16"/>
    </row>
    <row r="182" spans="9:11" ht="12.75">
      <c r="I182" s="16"/>
      <c r="J182" s="16"/>
      <c r="K182" s="16"/>
    </row>
    <row r="183" spans="9:11" ht="12.75">
      <c r="I183" s="16"/>
      <c r="J183" s="16"/>
      <c r="K183" s="16"/>
    </row>
    <row r="184" spans="9:11" ht="12.75">
      <c r="I184" s="16"/>
      <c r="J184" s="16"/>
      <c r="K184" s="16"/>
    </row>
    <row r="185" spans="9:11" ht="12.75">
      <c r="I185" s="16"/>
      <c r="J185" s="16"/>
      <c r="K185" s="16"/>
    </row>
    <row r="186" spans="9:11" ht="12.75">
      <c r="I186" s="16"/>
      <c r="J186" s="16"/>
      <c r="K186" s="16"/>
    </row>
    <row r="187" spans="9:11" ht="12.75">
      <c r="I187" s="16"/>
      <c r="J187" s="16"/>
      <c r="K187" s="16"/>
    </row>
    <row r="188" spans="9:11" ht="12.75">
      <c r="I188" s="16"/>
      <c r="J188" s="16"/>
      <c r="K188" s="16"/>
    </row>
    <row r="189" spans="9:11" ht="12.75">
      <c r="I189" s="16"/>
      <c r="J189" s="16"/>
      <c r="K189" s="16"/>
    </row>
    <row r="190" spans="9:11" ht="12.75">
      <c r="I190" s="16"/>
      <c r="J190" s="16"/>
      <c r="K190" s="16"/>
    </row>
    <row r="191" spans="9:11" ht="12.75">
      <c r="I191" s="16"/>
      <c r="J191" s="16"/>
      <c r="K191" s="16"/>
    </row>
    <row r="192" spans="9:11" ht="12.75">
      <c r="I192" s="16"/>
      <c r="J192" s="16"/>
      <c r="K192" s="16"/>
    </row>
    <row r="193" spans="9:11" ht="12.75">
      <c r="I193" s="16"/>
      <c r="J193" s="16"/>
      <c r="K193" s="16"/>
    </row>
    <row r="194" spans="9:11" ht="12.75">
      <c r="I194" s="16"/>
      <c r="J194" s="16"/>
      <c r="K194" s="16"/>
    </row>
    <row r="195" spans="9:11" ht="12.75">
      <c r="I195" s="16"/>
      <c r="J195" s="16"/>
      <c r="K195" s="16"/>
    </row>
    <row r="196" spans="9:11" ht="12.75">
      <c r="I196" s="16"/>
      <c r="J196" s="16"/>
      <c r="K196" s="16"/>
    </row>
    <row r="197" spans="9:11" ht="12.75">
      <c r="I197" s="16"/>
      <c r="J197" s="16"/>
      <c r="K197" s="16"/>
    </row>
    <row r="198" spans="9:11" ht="12.75">
      <c r="I198" s="16"/>
      <c r="J198" s="16"/>
      <c r="K198" s="16"/>
    </row>
    <row r="199" spans="9:11" ht="12.75">
      <c r="I199" s="16"/>
      <c r="J199" s="16"/>
      <c r="K199" s="16"/>
    </row>
    <row r="200" spans="9:11" ht="12.75">
      <c r="I200" s="16"/>
      <c r="J200" s="16"/>
      <c r="K200" s="16"/>
    </row>
    <row r="201" spans="9:11" ht="12.75">
      <c r="I201" s="16"/>
      <c r="J201" s="16"/>
      <c r="K201" s="16"/>
    </row>
  </sheetData>
  <mergeCells count="2">
    <mergeCell ref="K8:L8"/>
    <mergeCell ref="G8:I8"/>
  </mergeCells>
  <printOptions/>
  <pageMargins left="0.67" right="0.4" top="1" bottom="0" header="0.5" footer="0.5"/>
  <pageSetup fitToHeight="1" fitToWidth="1" horizontalDpi="300" verticalDpi="300" orientation="portrait" paperSize="9" scale="92" r:id="rId1"/>
  <headerFooter alignWithMargins="0">
    <oddHeader>&amp;LCompany No.
576121-A
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150"/>
  <sheetViews>
    <sheetView workbookViewId="0" topLeftCell="A1">
      <selection activeCell="P28" sqref="P28"/>
    </sheetView>
  </sheetViews>
  <sheetFormatPr defaultColWidth="9.140625" defaultRowHeight="12.75"/>
  <cols>
    <col min="1" max="1" width="5.00390625" style="10" customWidth="1"/>
    <col min="2" max="2" width="6.140625" style="13" customWidth="1"/>
    <col min="3" max="3" width="5.00390625" style="0" customWidth="1"/>
    <col min="4" max="4" width="3.8515625" style="0" customWidth="1"/>
    <col min="5" max="5" width="8.57421875" style="0" customWidth="1"/>
    <col min="6" max="6" width="1.57421875" style="0" customWidth="1"/>
    <col min="7" max="7" width="10.28125" style="0" bestFit="1" customWidth="1"/>
    <col min="8" max="8" width="1.57421875" style="0" customWidth="1"/>
    <col min="10" max="10" width="1.57421875" style="0" customWidth="1"/>
    <col min="11" max="11" width="9.28125" style="0" customWidth="1"/>
    <col min="12" max="12" width="1.57421875" style="0" customWidth="1"/>
    <col min="13" max="13" width="11.7109375" style="0" customWidth="1"/>
    <col min="14" max="14" width="1.1484375" style="8" customWidth="1"/>
    <col min="15" max="15" width="9.7109375" style="0" customWidth="1"/>
  </cols>
  <sheetData>
    <row r="1" spans="1:15" ht="12.75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"/>
      <c r="O1" s="2"/>
    </row>
    <row r="2" spans="1:15" ht="12.75">
      <c r="A2" s="17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"/>
      <c r="O3" s="2"/>
    </row>
    <row r="4" spans="1:15" ht="12.75">
      <c r="A4" s="2" t="s">
        <v>195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"/>
      <c r="O4" s="2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6"/>
      <c r="O5" s="2"/>
    </row>
    <row r="6" spans="1:15" ht="12.75">
      <c r="A6" s="2" t="s">
        <v>228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6"/>
      <c r="O6" s="2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6"/>
      <c r="O7" s="2"/>
    </row>
    <row r="8" spans="1:15" ht="12.75">
      <c r="A8" s="2"/>
      <c r="B8" s="2"/>
      <c r="C8" s="2"/>
      <c r="D8" s="2"/>
      <c r="E8" s="2"/>
      <c r="F8" s="2"/>
      <c r="G8" s="73" t="s">
        <v>190</v>
      </c>
      <c r="H8" s="73"/>
      <c r="I8" s="73"/>
      <c r="J8" s="2"/>
      <c r="K8" s="73" t="s">
        <v>191</v>
      </c>
      <c r="L8" s="73"/>
      <c r="M8" s="73"/>
      <c r="N8" s="6"/>
      <c r="O8" s="2"/>
    </row>
    <row r="9" spans="1:15" ht="12.75">
      <c r="A9" s="2"/>
      <c r="B9" s="2"/>
      <c r="C9" s="2"/>
      <c r="D9" s="2"/>
      <c r="E9" s="15" t="s">
        <v>4</v>
      </c>
      <c r="F9" s="2"/>
      <c r="G9" s="15" t="s">
        <v>4</v>
      </c>
      <c r="H9" s="2"/>
      <c r="I9" s="15" t="s">
        <v>137</v>
      </c>
      <c r="J9" s="2"/>
      <c r="K9" s="15" t="s">
        <v>5</v>
      </c>
      <c r="L9" s="2"/>
      <c r="M9" s="15" t="s">
        <v>140</v>
      </c>
      <c r="N9" s="6"/>
      <c r="O9" s="2"/>
    </row>
    <row r="10" spans="1:15" ht="12.75">
      <c r="A10" s="2"/>
      <c r="B10" s="2"/>
      <c r="C10" s="2"/>
      <c r="D10" s="2"/>
      <c r="E10" s="15" t="s">
        <v>5</v>
      </c>
      <c r="F10" s="2"/>
      <c r="G10" s="15" t="s">
        <v>136</v>
      </c>
      <c r="H10" s="2"/>
      <c r="I10" s="15" t="s">
        <v>138</v>
      </c>
      <c r="J10" s="2"/>
      <c r="K10" s="15" t="s">
        <v>139</v>
      </c>
      <c r="L10" s="2"/>
      <c r="M10" s="15" t="s">
        <v>141</v>
      </c>
      <c r="N10" s="6"/>
      <c r="O10" s="2" t="s">
        <v>6</v>
      </c>
    </row>
    <row r="11" spans="1:15" ht="12.75">
      <c r="A11" s="29"/>
      <c r="B11"/>
      <c r="E11" s="6" t="s">
        <v>55</v>
      </c>
      <c r="G11" s="6" t="s">
        <v>55</v>
      </c>
      <c r="I11" s="6" t="s">
        <v>55</v>
      </c>
      <c r="J11" s="15"/>
      <c r="K11" s="6" t="s">
        <v>55</v>
      </c>
      <c r="L11" s="15"/>
      <c r="M11" s="6" t="s">
        <v>55</v>
      </c>
      <c r="N11"/>
      <c r="O11" s="6" t="s">
        <v>55</v>
      </c>
    </row>
    <row r="12" spans="1:18" ht="12.75">
      <c r="A12"/>
      <c r="B12"/>
      <c r="E12" s="16"/>
      <c r="F12" s="16"/>
      <c r="G12" s="16"/>
      <c r="H12" s="16"/>
      <c r="I12" s="16"/>
      <c r="J12" s="32"/>
      <c r="K12" s="32"/>
      <c r="L12" s="32"/>
      <c r="M12" s="16"/>
      <c r="N12" s="16"/>
      <c r="O12" s="16"/>
      <c r="P12" s="16"/>
      <c r="Q12" s="16"/>
      <c r="R12" s="16"/>
    </row>
    <row r="13" spans="1:18" ht="12.75" customHeight="1">
      <c r="A13" t="s">
        <v>229</v>
      </c>
      <c r="B13"/>
      <c r="E13" s="52">
        <v>30200</v>
      </c>
      <c r="F13" s="16"/>
      <c r="G13" s="19">
        <v>1945</v>
      </c>
      <c r="H13" s="19"/>
      <c r="I13" s="19">
        <v>2567</v>
      </c>
      <c r="J13" s="32"/>
      <c r="K13" s="32">
        <v>0</v>
      </c>
      <c r="L13" s="32"/>
      <c r="M13" s="32">
        <v>9798</v>
      </c>
      <c r="N13" s="16"/>
      <c r="O13" s="16">
        <f>SUM(E13:M13)</f>
        <v>44510</v>
      </c>
      <c r="P13" s="16"/>
      <c r="Q13" s="16"/>
      <c r="R13" s="16"/>
    </row>
    <row r="14" spans="1:18" ht="12.75">
      <c r="A14"/>
      <c r="B14"/>
      <c r="E14" s="16"/>
      <c r="F14" s="16"/>
      <c r="G14" s="16"/>
      <c r="H14" s="16"/>
      <c r="I14" s="16"/>
      <c r="J14" s="32"/>
      <c r="K14" s="32"/>
      <c r="L14" s="32"/>
      <c r="M14" s="16"/>
      <c r="N14" s="16"/>
      <c r="O14" s="16"/>
      <c r="P14" s="16"/>
      <c r="Q14" s="16"/>
      <c r="R14" s="16"/>
    </row>
    <row r="15" spans="1:18" ht="12.75" customHeight="1">
      <c r="A15" s="10" t="s">
        <v>42</v>
      </c>
      <c r="B15"/>
      <c r="E15" s="16">
        <v>9800</v>
      </c>
      <c r="F15" s="16"/>
      <c r="G15" s="19">
        <v>3920</v>
      </c>
      <c r="H15" s="19"/>
      <c r="I15" s="19">
        <v>0</v>
      </c>
      <c r="J15" s="32"/>
      <c r="K15" s="32">
        <v>0</v>
      </c>
      <c r="L15" s="32"/>
      <c r="M15" s="32">
        <v>0</v>
      </c>
      <c r="N15" s="16"/>
      <c r="O15" s="16">
        <f>SUM(E15:M15)</f>
        <v>13720</v>
      </c>
      <c r="P15" s="16"/>
      <c r="Q15" s="16"/>
      <c r="R15" s="16"/>
    </row>
    <row r="16" spans="1:18" ht="12.75" customHeight="1">
      <c r="A16"/>
      <c r="B16"/>
      <c r="E16" s="16"/>
      <c r="F16" s="16"/>
      <c r="G16" s="16"/>
      <c r="H16" s="16"/>
      <c r="I16" s="16"/>
      <c r="J16" s="32"/>
      <c r="K16" s="34"/>
      <c r="L16" s="34"/>
      <c r="M16" s="34"/>
      <c r="N16" s="19"/>
      <c r="O16" s="19"/>
      <c r="P16" s="16"/>
      <c r="Q16" s="16"/>
      <c r="R16" s="16"/>
    </row>
    <row r="17" spans="1:18" ht="12.75" customHeight="1">
      <c r="A17" t="s">
        <v>142</v>
      </c>
      <c r="B17"/>
      <c r="E17" s="16">
        <v>0</v>
      </c>
      <c r="F17" s="16"/>
      <c r="G17" s="19">
        <v>0</v>
      </c>
      <c r="H17" s="19"/>
      <c r="I17" s="19">
        <v>1050</v>
      </c>
      <c r="J17" s="32"/>
      <c r="K17" s="32">
        <v>0</v>
      </c>
      <c r="L17" s="32"/>
      <c r="M17" s="32">
        <v>0</v>
      </c>
      <c r="N17" s="16"/>
      <c r="O17" s="16">
        <f>SUM(E17:M17)</f>
        <v>1050</v>
      </c>
      <c r="P17" s="16"/>
      <c r="Q17" s="16"/>
      <c r="R17" s="16"/>
    </row>
    <row r="18" spans="1:18" ht="12.75" customHeight="1">
      <c r="A18"/>
      <c r="B18"/>
      <c r="E18" s="16"/>
      <c r="F18" s="16"/>
      <c r="G18" s="16"/>
      <c r="H18" s="16"/>
      <c r="I18" s="16"/>
      <c r="J18" s="32"/>
      <c r="K18" s="34"/>
      <c r="L18" s="34"/>
      <c r="M18" s="34"/>
      <c r="N18" s="19"/>
      <c r="O18" s="19"/>
      <c r="P18" s="16"/>
      <c r="Q18" s="16"/>
      <c r="R18" s="16"/>
    </row>
    <row r="19" spans="1:18" ht="7.5" customHeight="1">
      <c r="A19" t="s">
        <v>143</v>
      </c>
      <c r="B19"/>
      <c r="E19" s="16"/>
      <c r="F19" s="16"/>
      <c r="G19" s="16"/>
      <c r="H19" s="16"/>
      <c r="I19" s="16"/>
      <c r="J19" s="32"/>
      <c r="K19" s="32"/>
      <c r="L19" s="32"/>
      <c r="M19" s="16"/>
      <c r="N19" s="16"/>
      <c r="O19" s="16"/>
      <c r="P19" s="16"/>
      <c r="Q19" s="16"/>
      <c r="R19" s="16"/>
    </row>
    <row r="20" spans="1:18" ht="18" customHeight="1" thickBot="1">
      <c r="A20" t="s">
        <v>245</v>
      </c>
      <c r="B20"/>
      <c r="E20" s="33">
        <f>SUM(E13:E19)</f>
        <v>40000</v>
      </c>
      <c r="F20" s="16"/>
      <c r="G20" s="33">
        <f>SUM(G13:G19)</f>
        <v>5865</v>
      </c>
      <c r="H20" s="16"/>
      <c r="I20" s="33">
        <f>SUM(I13:I19)</f>
        <v>3617</v>
      </c>
      <c r="J20" s="32"/>
      <c r="K20" s="33">
        <f>SUM(K13:K19)</f>
        <v>0</v>
      </c>
      <c r="L20" s="32"/>
      <c r="M20" s="33">
        <f>SUM(M13:M19)</f>
        <v>9798</v>
      </c>
      <c r="N20" s="16"/>
      <c r="O20" s="33">
        <f>SUM(O13:O19)</f>
        <v>59280</v>
      </c>
      <c r="P20" s="16"/>
      <c r="Q20" s="16"/>
      <c r="R20" s="16"/>
    </row>
    <row r="21" spans="1:18" ht="13.5" thickTop="1">
      <c r="A21"/>
      <c r="B21"/>
      <c r="E21" s="16"/>
      <c r="F21" s="16"/>
      <c r="G21" s="16"/>
      <c r="H21" s="16"/>
      <c r="I21" s="16"/>
      <c r="J21" s="32"/>
      <c r="K21" s="32"/>
      <c r="L21" s="32"/>
      <c r="M21" s="16"/>
      <c r="N21" s="16"/>
      <c r="O21" s="16"/>
      <c r="P21" s="16"/>
      <c r="Q21" s="16"/>
      <c r="R21" s="16"/>
    </row>
    <row r="22" spans="1:18" ht="12.75">
      <c r="A22"/>
      <c r="B22"/>
      <c r="E22" s="16"/>
      <c r="F22" s="16"/>
      <c r="G22" s="16"/>
      <c r="H22" s="16"/>
      <c r="I22" s="16"/>
      <c r="J22" s="32"/>
      <c r="K22" s="32"/>
      <c r="L22" s="32"/>
      <c r="M22" s="16"/>
      <c r="N22" s="16"/>
      <c r="O22" s="16"/>
      <c r="P22" s="16"/>
      <c r="Q22" s="16"/>
      <c r="R22" s="16"/>
    </row>
    <row r="23" spans="1:18" ht="12.75">
      <c r="A23"/>
      <c r="B23"/>
      <c r="E23" s="16"/>
      <c r="F23" s="16"/>
      <c r="G23" s="16"/>
      <c r="H23" s="16"/>
      <c r="I23" s="16"/>
      <c r="J23" s="32"/>
      <c r="K23" s="32"/>
      <c r="L23" s="32"/>
      <c r="M23" s="16"/>
      <c r="N23" s="16"/>
      <c r="O23" s="16"/>
      <c r="P23" s="16"/>
      <c r="Q23" s="16"/>
      <c r="R23" s="16"/>
    </row>
    <row r="24" spans="1:18" ht="12.75">
      <c r="A24"/>
      <c r="B2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4" ht="12.75">
      <c r="A25" s="18" t="s">
        <v>259</v>
      </c>
      <c r="B25"/>
      <c r="G25" s="3"/>
      <c r="H25" s="32"/>
      <c r="I25" s="16"/>
      <c r="J25" s="16"/>
      <c r="N25"/>
    </row>
    <row r="26" spans="1:14" ht="12.75">
      <c r="A26" t="s">
        <v>264</v>
      </c>
      <c r="B26"/>
      <c r="G26" s="3"/>
      <c r="H26" s="32"/>
      <c r="I26" s="16"/>
      <c r="J26" s="16"/>
      <c r="N26"/>
    </row>
    <row r="27" spans="1:18" ht="12.75">
      <c r="A27"/>
      <c r="B2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2.75">
      <c r="A28"/>
      <c r="B28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2.75">
      <c r="A29" s="10" t="s">
        <v>260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2.75">
      <c r="A30" s="10" t="s">
        <v>274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2.75">
      <c r="A31" s="10" t="s">
        <v>261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2.75">
      <c r="A32" s="10" t="s">
        <v>262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3:15" ht="12.75">
      <c r="M33" s="16"/>
      <c r="N33" s="16"/>
      <c r="O33" s="16"/>
    </row>
    <row r="34" spans="13:15" ht="12.75">
      <c r="M34" s="16"/>
      <c r="N34" s="16"/>
      <c r="O34" s="16"/>
    </row>
    <row r="35" spans="13:15" ht="12.75">
      <c r="M35" s="16"/>
      <c r="N35" s="16"/>
      <c r="O35" s="16"/>
    </row>
    <row r="36" spans="13:15" ht="12.75">
      <c r="M36" s="16"/>
      <c r="N36" s="16"/>
      <c r="O36" s="16"/>
    </row>
    <row r="37" spans="13:15" ht="12.75">
      <c r="M37" s="16"/>
      <c r="N37" s="16"/>
      <c r="O37" s="16"/>
    </row>
    <row r="38" spans="13:15" ht="12.75">
      <c r="M38" s="16"/>
      <c r="N38" s="16"/>
      <c r="O38" s="16"/>
    </row>
    <row r="39" spans="13:15" ht="12.75">
      <c r="M39" s="16"/>
      <c r="N39" s="16"/>
      <c r="O39" s="16"/>
    </row>
    <row r="40" spans="13:15" ht="12.75">
      <c r="M40" s="16"/>
      <c r="N40" s="16"/>
      <c r="O40" s="16"/>
    </row>
    <row r="41" spans="13:15" ht="12.75">
      <c r="M41" s="16"/>
      <c r="N41" s="16"/>
      <c r="O41" s="16"/>
    </row>
    <row r="42" spans="13:15" ht="12.75">
      <c r="M42" s="16"/>
      <c r="N42" s="16"/>
      <c r="O42" s="16"/>
    </row>
    <row r="43" spans="13:15" ht="12.75">
      <c r="M43" s="16"/>
      <c r="N43" s="16"/>
      <c r="O43" s="16"/>
    </row>
    <row r="44" spans="13:15" ht="12.75">
      <c r="M44" s="16"/>
      <c r="N44" s="16"/>
      <c r="O44" s="16"/>
    </row>
    <row r="45" spans="13:15" ht="12.75">
      <c r="M45" s="16"/>
      <c r="N45" s="16"/>
      <c r="O45" s="16"/>
    </row>
    <row r="46" spans="13:15" ht="12.75">
      <c r="M46" s="16"/>
      <c r="N46" s="16"/>
      <c r="O46" s="16"/>
    </row>
    <row r="47" spans="13:15" ht="12.75">
      <c r="M47" s="16"/>
      <c r="N47" s="16"/>
      <c r="O47" s="16"/>
    </row>
    <row r="48" spans="13:15" ht="12.75">
      <c r="M48" s="16"/>
      <c r="N48" s="16"/>
      <c r="O48" s="16"/>
    </row>
    <row r="49" spans="13:15" ht="12.75">
      <c r="M49" s="16"/>
      <c r="N49" s="16"/>
      <c r="O49" s="16"/>
    </row>
    <row r="50" spans="13:15" ht="12.75">
      <c r="M50" s="16"/>
      <c r="N50" s="16"/>
      <c r="O50" s="16"/>
    </row>
    <row r="51" spans="13:15" ht="12.75">
      <c r="M51" s="16"/>
      <c r="N51" s="16"/>
      <c r="O51" s="16"/>
    </row>
    <row r="52" spans="13:15" ht="12.75">
      <c r="M52" s="16"/>
      <c r="N52" s="16"/>
      <c r="O52" s="16"/>
    </row>
    <row r="53" spans="13:15" ht="12.75">
      <c r="M53" s="16"/>
      <c r="N53" s="16"/>
      <c r="O53" s="16"/>
    </row>
    <row r="54" spans="13:15" ht="12.75">
      <c r="M54" s="16"/>
      <c r="N54" s="16"/>
      <c r="O54" s="16"/>
    </row>
    <row r="55" spans="13:15" ht="12.75">
      <c r="M55" s="16"/>
      <c r="N55" s="16"/>
      <c r="O55" s="16"/>
    </row>
    <row r="56" spans="13:15" ht="12.75">
      <c r="M56" s="16"/>
      <c r="N56" s="16"/>
      <c r="O56" s="16"/>
    </row>
    <row r="57" spans="13:15" ht="12.75">
      <c r="M57" s="16"/>
      <c r="N57" s="16"/>
      <c r="O57" s="16"/>
    </row>
    <row r="58" spans="13:15" ht="12.75">
      <c r="M58" s="16"/>
      <c r="N58" s="16"/>
      <c r="O58" s="16"/>
    </row>
    <row r="59" spans="13:15" ht="12.75">
      <c r="M59" s="16"/>
      <c r="N59" s="16"/>
      <c r="O59" s="16"/>
    </row>
    <row r="60" spans="13:15" ht="12.75">
      <c r="M60" s="16"/>
      <c r="N60" s="16"/>
      <c r="O60" s="16"/>
    </row>
    <row r="61" spans="13:15" ht="12.75">
      <c r="M61" s="16"/>
      <c r="N61" s="16"/>
      <c r="O61" s="16"/>
    </row>
    <row r="62" spans="13:15" ht="12.75">
      <c r="M62" s="16"/>
      <c r="N62" s="16"/>
      <c r="O62" s="16"/>
    </row>
    <row r="63" spans="13:15" ht="12.75">
      <c r="M63" s="16"/>
      <c r="N63" s="16"/>
      <c r="O63" s="16"/>
    </row>
    <row r="64" spans="13:15" ht="12.75">
      <c r="M64" s="16"/>
      <c r="N64" s="16"/>
      <c r="O64" s="16"/>
    </row>
    <row r="65" spans="13:15" ht="12.75">
      <c r="M65" s="16"/>
      <c r="N65" s="16"/>
      <c r="O65" s="16"/>
    </row>
    <row r="66" spans="13:15" ht="12.75">
      <c r="M66" s="16"/>
      <c r="N66" s="16"/>
      <c r="O66" s="16"/>
    </row>
    <row r="67" spans="13:15" ht="12.75">
      <c r="M67" s="16"/>
      <c r="N67" s="16"/>
      <c r="O67" s="16"/>
    </row>
    <row r="68" spans="13:15" ht="12.75">
      <c r="M68" s="16"/>
      <c r="N68" s="16"/>
      <c r="O68" s="16"/>
    </row>
    <row r="69" spans="13:15" ht="12.75">
      <c r="M69" s="16"/>
      <c r="N69" s="16"/>
      <c r="O69" s="16"/>
    </row>
    <row r="70" spans="13:15" ht="12.75">
      <c r="M70" s="16"/>
      <c r="N70" s="16"/>
      <c r="O70" s="16"/>
    </row>
    <row r="71" spans="13:15" ht="12.75">
      <c r="M71" s="16"/>
      <c r="N71" s="16"/>
      <c r="O71" s="16"/>
    </row>
    <row r="72" spans="13:15" ht="12.75">
      <c r="M72" s="16"/>
      <c r="N72" s="16"/>
      <c r="O72" s="16"/>
    </row>
    <row r="73" spans="13:15" ht="12.75">
      <c r="M73" s="16"/>
      <c r="N73" s="16"/>
      <c r="O73" s="16"/>
    </row>
    <row r="74" spans="13:15" ht="12.75">
      <c r="M74" s="16"/>
      <c r="N74" s="16"/>
      <c r="O74" s="16"/>
    </row>
    <row r="75" spans="13:15" ht="12.75">
      <c r="M75" s="16"/>
      <c r="N75" s="16"/>
      <c r="O75" s="16"/>
    </row>
    <row r="76" spans="13:15" ht="12.75">
      <c r="M76" s="16"/>
      <c r="N76" s="16"/>
      <c r="O76" s="16"/>
    </row>
    <row r="77" spans="13:15" ht="12.75">
      <c r="M77" s="16"/>
      <c r="N77" s="16"/>
      <c r="O77" s="16"/>
    </row>
    <row r="78" spans="13:15" ht="12.75">
      <c r="M78" s="16"/>
      <c r="N78" s="16"/>
      <c r="O78" s="16"/>
    </row>
    <row r="79" spans="13:15" ht="12.75">
      <c r="M79" s="16"/>
      <c r="N79" s="16"/>
      <c r="O79" s="16"/>
    </row>
    <row r="80" spans="13:15" ht="12.75">
      <c r="M80" s="16"/>
      <c r="N80" s="16"/>
      <c r="O80" s="16"/>
    </row>
    <row r="81" spans="13:15" ht="12.75">
      <c r="M81" s="16"/>
      <c r="N81" s="16"/>
      <c r="O81" s="16"/>
    </row>
    <row r="82" spans="13:15" ht="12.75">
      <c r="M82" s="16"/>
      <c r="N82" s="16"/>
      <c r="O82" s="16"/>
    </row>
    <row r="83" spans="13:15" ht="12.75">
      <c r="M83" s="16"/>
      <c r="N83" s="16"/>
      <c r="O83" s="16"/>
    </row>
    <row r="84" spans="13:15" ht="12.75">
      <c r="M84" s="16"/>
      <c r="N84" s="16"/>
      <c r="O84" s="16"/>
    </row>
    <row r="85" spans="13:15" ht="12.75">
      <c r="M85" s="16"/>
      <c r="N85" s="16"/>
      <c r="O85" s="16"/>
    </row>
    <row r="86" spans="13:15" ht="12.75">
      <c r="M86" s="16"/>
      <c r="N86" s="16"/>
      <c r="O86" s="16"/>
    </row>
    <row r="87" spans="13:15" ht="12.75">
      <c r="M87" s="16"/>
      <c r="N87" s="16"/>
      <c r="O87" s="16"/>
    </row>
    <row r="88" spans="13:15" ht="12.75">
      <c r="M88" s="16"/>
      <c r="N88" s="16"/>
      <c r="O88" s="16"/>
    </row>
    <row r="89" spans="13:15" ht="12.75">
      <c r="M89" s="16"/>
      <c r="N89" s="16"/>
      <c r="O89" s="16"/>
    </row>
    <row r="90" spans="13:15" ht="12.75">
      <c r="M90" s="16"/>
      <c r="N90" s="16"/>
      <c r="O90" s="16"/>
    </row>
    <row r="91" spans="13:15" ht="12.75">
      <c r="M91" s="16"/>
      <c r="N91" s="16"/>
      <c r="O91" s="16"/>
    </row>
    <row r="92" spans="13:15" ht="12.75">
      <c r="M92" s="16"/>
      <c r="N92" s="16"/>
      <c r="O92" s="16"/>
    </row>
    <row r="93" spans="13:15" ht="12.75">
      <c r="M93" s="16"/>
      <c r="N93" s="16"/>
      <c r="O93" s="16"/>
    </row>
    <row r="94" spans="13:15" ht="12.75">
      <c r="M94" s="16"/>
      <c r="N94" s="16"/>
      <c r="O94" s="16"/>
    </row>
    <row r="95" spans="13:15" ht="12.75">
      <c r="M95" s="16"/>
      <c r="N95" s="16"/>
      <c r="O95" s="16"/>
    </row>
    <row r="96" spans="13:15" ht="12.75">
      <c r="M96" s="16"/>
      <c r="N96" s="16"/>
      <c r="O96" s="16"/>
    </row>
    <row r="97" spans="13:15" ht="12.75">
      <c r="M97" s="16"/>
      <c r="N97" s="16"/>
      <c r="O97" s="16"/>
    </row>
    <row r="98" spans="13:15" ht="12.75">
      <c r="M98" s="16"/>
      <c r="N98" s="16"/>
      <c r="O98" s="16"/>
    </row>
    <row r="99" spans="13:15" ht="12.75">
      <c r="M99" s="16"/>
      <c r="N99" s="16"/>
      <c r="O99" s="16"/>
    </row>
    <row r="100" spans="13:15" ht="12.75">
      <c r="M100" s="16"/>
      <c r="N100" s="16"/>
      <c r="O100" s="16"/>
    </row>
    <row r="101" spans="13:15" ht="12.75">
      <c r="M101" s="16"/>
      <c r="N101" s="16"/>
      <c r="O101" s="16"/>
    </row>
    <row r="102" spans="13:15" ht="12.75">
      <c r="M102" s="16"/>
      <c r="N102" s="16"/>
      <c r="O102" s="16"/>
    </row>
    <row r="103" spans="13:15" ht="12.75">
      <c r="M103" s="16"/>
      <c r="N103" s="16"/>
      <c r="O103" s="16"/>
    </row>
    <row r="104" spans="13:15" ht="12.75">
      <c r="M104" s="16"/>
      <c r="N104" s="16"/>
      <c r="O104" s="16"/>
    </row>
    <row r="105" spans="13:15" ht="12.75">
      <c r="M105" s="16"/>
      <c r="N105" s="16"/>
      <c r="O105" s="16"/>
    </row>
    <row r="106" spans="13:15" ht="12.75">
      <c r="M106" s="16"/>
      <c r="N106" s="16"/>
      <c r="O106" s="16"/>
    </row>
    <row r="107" spans="13:15" ht="12.75">
      <c r="M107" s="16"/>
      <c r="N107" s="16"/>
      <c r="O107" s="16"/>
    </row>
    <row r="108" spans="13:15" ht="12.75">
      <c r="M108" s="16"/>
      <c r="N108" s="16"/>
      <c r="O108" s="16"/>
    </row>
    <row r="109" spans="13:15" ht="12.75">
      <c r="M109" s="16"/>
      <c r="N109" s="16"/>
      <c r="O109" s="16"/>
    </row>
    <row r="110" spans="13:15" ht="12.75">
      <c r="M110" s="16"/>
      <c r="N110" s="16"/>
      <c r="O110" s="16"/>
    </row>
    <row r="111" spans="13:15" ht="12.75">
      <c r="M111" s="16"/>
      <c r="N111" s="16"/>
      <c r="O111" s="16"/>
    </row>
    <row r="112" spans="13:15" ht="12.75">
      <c r="M112" s="16"/>
      <c r="N112" s="16"/>
      <c r="O112" s="16"/>
    </row>
    <row r="113" spans="13:15" ht="12.75">
      <c r="M113" s="16"/>
      <c r="N113" s="16"/>
      <c r="O113" s="16"/>
    </row>
    <row r="114" spans="13:15" ht="12.75">
      <c r="M114" s="16"/>
      <c r="N114" s="16"/>
      <c r="O114" s="16"/>
    </row>
    <row r="115" spans="13:15" ht="12.75">
      <c r="M115" s="16"/>
      <c r="N115" s="16"/>
      <c r="O115" s="16"/>
    </row>
    <row r="116" spans="13:15" ht="12.75">
      <c r="M116" s="16"/>
      <c r="N116" s="16"/>
      <c r="O116" s="16"/>
    </row>
    <row r="117" spans="13:15" ht="12.75">
      <c r="M117" s="16"/>
      <c r="N117" s="16"/>
      <c r="O117" s="16"/>
    </row>
    <row r="118" spans="13:15" ht="12.75">
      <c r="M118" s="16"/>
      <c r="N118" s="16"/>
      <c r="O118" s="16"/>
    </row>
    <row r="119" spans="13:15" ht="12.75">
      <c r="M119" s="16"/>
      <c r="N119" s="16"/>
      <c r="O119" s="16"/>
    </row>
    <row r="120" spans="13:15" ht="12.75">
      <c r="M120" s="16"/>
      <c r="N120" s="16"/>
      <c r="O120" s="16"/>
    </row>
    <row r="121" spans="13:15" ht="12.75">
      <c r="M121" s="16"/>
      <c r="N121" s="16"/>
      <c r="O121" s="16"/>
    </row>
    <row r="122" spans="13:15" ht="12.75">
      <c r="M122" s="16"/>
      <c r="N122" s="16"/>
      <c r="O122" s="16"/>
    </row>
    <row r="123" spans="13:15" ht="12.75">
      <c r="M123" s="16"/>
      <c r="N123" s="16"/>
      <c r="O123" s="16"/>
    </row>
    <row r="124" spans="13:15" ht="12.75">
      <c r="M124" s="16"/>
      <c r="N124" s="16"/>
      <c r="O124" s="16"/>
    </row>
    <row r="125" spans="13:15" ht="12.75">
      <c r="M125" s="16"/>
      <c r="N125" s="16"/>
      <c r="O125" s="16"/>
    </row>
    <row r="126" spans="13:15" ht="12.75">
      <c r="M126" s="16"/>
      <c r="N126" s="16"/>
      <c r="O126" s="16"/>
    </row>
    <row r="127" spans="13:15" ht="12.75">
      <c r="M127" s="16"/>
      <c r="N127" s="16"/>
      <c r="O127" s="16"/>
    </row>
    <row r="128" spans="13:15" ht="12.75">
      <c r="M128" s="16"/>
      <c r="N128" s="16"/>
      <c r="O128" s="16"/>
    </row>
    <row r="129" spans="13:15" ht="12.75">
      <c r="M129" s="16"/>
      <c r="N129" s="16"/>
      <c r="O129" s="16"/>
    </row>
    <row r="130" spans="13:15" ht="12.75">
      <c r="M130" s="16"/>
      <c r="N130" s="16"/>
      <c r="O130" s="16"/>
    </row>
    <row r="131" spans="13:15" ht="12.75">
      <c r="M131" s="16"/>
      <c r="N131" s="16"/>
      <c r="O131" s="16"/>
    </row>
    <row r="132" spans="13:15" ht="12.75">
      <c r="M132" s="16"/>
      <c r="N132" s="16"/>
      <c r="O132" s="16"/>
    </row>
    <row r="133" spans="13:15" ht="12.75">
      <c r="M133" s="16"/>
      <c r="N133" s="16"/>
      <c r="O133" s="16"/>
    </row>
    <row r="134" spans="13:15" ht="12.75">
      <c r="M134" s="16"/>
      <c r="N134" s="16"/>
      <c r="O134" s="16"/>
    </row>
    <row r="135" spans="13:15" ht="12.75">
      <c r="M135" s="16"/>
      <c r="N135" s="16"/>
      <c r="O135" s="16"/>
    </row>
    <row r="136" spans="13:15" ht="12.75">
      <c r="M136" s="16"/>
      <c r="N136" s="16"/>
      <c r="O136" s="16"/>
    </row>
    <row r="137" spans="13:15" ht="12.75">
      <c r="M137" s="16"/>
      <c r="N137" s="16"/>
      <c r="O137" s="16"/>
    </row>
    <row r="138" spans="13:15" ht="12.75">
      <c r="M138" s="16"/>
      <c r="N138" s="16"/>
      <c r="O138" s="16"/>
    </row>
    <row r="139" spans="13:15" ht="12.75">
      <c r="M139" s="16"/>
      <c r="N139" s="16"/>
      <c r="O139" s="16"/>
    </row>
    <row r="140" spans="13:15" ht="12.75">
      <c r="M140" s="16"/>
      <c r="N140" s="16"/>
      <c r="O140" s="16"/>
    </row>
    <row r="141" spans="13:15" ht="12.75">
      <c r="M141" s="16"/>
      <c r="N141" s="16"/>
      <c r="O141" s="16"/>
    </row>
    <row r="142" spans="13:15" ht="12.75">
      <c r="M142" s="16"/>
      <c r="N142" s="16"/>
      <c r="O142" s="16"/>
    </row>
    <row r="143" spans="13:15" ht="12.75">
      <c r="M143" s="16"/>
      <c r="N143" s="16"/>
      <c r="O143" s="16"/>
    </row>
    <row r="144" spans="13:15" ht="12.75">
      <c r="M144" s="16"/>
      <c r="N144" s="16"/>
      <c r="O144" s="16"/>
    </row>
    <row r="145" spans="13:15" ht="12.75">
      <c r="M145" s="16"/>
      <c r="N145" s="16"/>
      <c r="O145" s="16"/>
    </row>
    <row r="146" spans="13:15" ht="12.75">
      <c r="M146" s="16"/>
      <c r="N146" s="16"/>
      <c r="O146" s="16"/>
    </row>
    <row r="147" spans="13:15" ht="12.75">
      <c r="M147" s="16"/>
      <c r="N147" s="16"/>
      <c r="O147" s="16"/>
    </row>
    <row r="148" spans="13:15" ht="12.75">
      <c r="M148" s="16"/>
      <c r="N148" s="16"/>
      <c r="O148" s="16"/>
    </row>
    <row r="149" spans="13:15" ht="12.75">
      <c r="M149" s="16"/>
      <c r="N149" s="16"/>
      <c r="O149" s="16"/>
    </row>
    <row r="150" spans="13:15" ht="12.75">
      <c r="M150" s="16"/>
      <c r="N150" s="16"/>
      <c r="O150" s="16"/>
    </row>
  </sheetData>
  <mergeCells count="2">
    <mergeCell ref="G8:I8"/>
    <mergeCell ref="K8:M8"/>
  </mergeCells>
  <printOptions/>
  <pageMargins left="0.71" right="0.64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63"/>
  <sheetViews>
    <sheetView workbookViewId="0" topLeftCell="A32">
      <selection activeCell="H46" sqref="H46"/>
    </sheetView>
  </sheetViews>
  <sheetFormatPr defaultColWidth="9.140625" defaultRowHeight="12.75"/>
  <cols>
    <col min="1" max="1" width="4.00390625" style="0" customWidth="1"/>
    <col min="2" max="2" width="4.140625" style="0" customWidth="1"/>
    <col min="7" max="7" width="19.00390625" style="0" customWidth="1"/>
    <col min="8" max="8" width="12.7109375" style="54" customWidth="1"/>
    <col min="9" max="9" width="1.7109375" style="16" customWidth="1"/>
    <col min="10" max="10" width="12.7109375" style="16" hidden="1" customWidth="1"/>
  </cols>
  <sheetData>
    <row r="1" spans="1:10" ht="12.75">
      <c r="A1" s="73" t="s">
        <v>22</v>
      </c>
      <c r="B1" s="73"/>
      <c r="C1" s="73"/>
      <c r="D1" s="73"/>
      <c r="E1" s="73"/>
      <c r="F1" s="73"/>
      <c r="G1" s="73"/>
      <c r="H1" s="73"/>
      <c r="I1" s="27"/>
      <c r="J1" s="27"/>
    </row>
    <row r="2" spans="1:10" ht="12.75">
      <c r="A2" s="74" t="s">
        <v>7</v>
      </c>
      <c r="B2" s="74"/>
      <c r="C2" s="74"/>
      <c r="D2" s="74"/>
      <c r="E2" s="74"/>
      <c r="F2" s="74"/>
      <c r="G2" s="74"/>
      <c r="H2" s="74"/>
      <c r="I2" s="27"/>
      <c r="J2" s="27"/>
    </row>
    <row r="3" spans="1:10" ht="12.75">
      <c r="A3" s="17"/>
      <c r="B3" s="17"/>
      <c r="C3" s="2"/>
      <c r="D3" s="2"/>
      <c r="E3" s="2"/>
      <c r="F3" s="2"/>
      <c r="G3" s="2"/>
      <c r="H3" s="56"/>
      <c r="I3" s="27"/>
      <c r="J3" s="27"/>
    </row>
    <row r="4" spans="1:10" ht="12.75">
      <c r="A4" s="39"/>
      <c r="B4" s="17"/>
      <c r="C4" s="2"/>
      <c r="D4" s="2"/>
      <c r="E4" s="2"/>
      <c r="F4" s="2"/>
      <c r="G4" s="2"/>
      <c r="H4" s="56"/>
      <c r="I4" s="27"/>
      <c r="J4" s="27"/>
    </row>
    <row r="5" spans="1:10" ht="12.75">
      <c r="A5" s="2"/>
      <c r="B5" s="2"/>
      <c r="C5" s="2"/>
      <c r="D5" s="2"/>
      <c r="E5" s="2"/>
      <c r="F5" s="2"/>
      <c r="G5" s="2"/>
      <c r="H5" s="56"/>
      <c r="I5" s="27"/>
      <c r="J5" s="27"/>
    </row>
    <row r="6" spans="1:10" ht="12.75">
      <c r="A6" s="73" t="s">
        <v>43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2.75">
      <c r="A7" s="73" t="s">
        <v>230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ht="12.75" customHeight="1">
      <c r="A8" s="2"/>
      <c r="B8" s="2"/>
      <c r="C8" s="2"/>
      <c r="D8" s="2"/>
      <c r="E8" s="2"/>
      <c r="F8" s="2"/>
      <c r="G8" s="2"/>
      <c r="H8" s="57"/>
      <c r="I8" s="27"/>
      <c r="J8" s="27"/>
    </row>
    <row r="9" spans="1:10" ht="12.75" customHeight="1">
      <c r="A9" s="2"/>
      <c r="B9" s="2"/>
      <c r="C9" s="2"/>
      <c r="D9" s="2"/>
      <c r="E9" s="2"/>
      <c r="F9" s="2"/>
      <c r="G9" s="2"/>
      <c r="H9" s="41" t="s">
        <v>231</v>
      </c>
      <c r="I9" s="27"/>
      <c r="J9" s="27" t="s">
        <v>227</v>
      </c>
    </row>
    <row r="10" spans="1:10" ht="12.75" customHeight="1">
      <c r="A10" s="2"/>
      <c r="B10" s="2"/>
      <c r="C10" s="2"/>
      <c r="D10" s="2"/>
      <c r="E10" s="2"/>
      <c r="F10" s="2"/>
      <c r="G10" s="2"/>
      <c r="H10" s="41" t="s">
        <v>232</v>
      </c>
      <c r="I10" s="27"/>
      <c r="J10" s="27"/>
    </row>
    <row r="11" spans="1:10" ht="12.75">
      <c r="A11" s="2"/>
      <c r="B11" s="2"/>
      <c r="C11" s="2"/>
      <c r="D11" s="2"/>
      <c r="E11" s="2"/>
      <c r="F11" s="2"/>
      <c r="G11" s="2"/>
      <c r="H11" s="42" t="s">
        <v>212</v>
      </c>
      <c r="I11" s="9"/>
      <c r="J11" s="28" t="s">
        <v>37</v>
      </c>
    </row>
    <row r="12" spans="8:10" ht="12.75">
      <c r="H12" s="26" t="s">
        <v>55</v>
      </c>
      <c r="J12" s="26" t="s">
        <v>55</v>
      </c>
    </row>
    <row r="13" spans="1:8" ht="12.75">
      <c r="A13" t="s">
        <v>20</v>
      </c>
      <c r="H13" s="16"/>
    </row>
    <row r="14" ht="12.75">
      <c r="H14" s="16"/>
    </row>
    <row r="15" spans="2:10" ht="12.75">
      <c r="B15" t="s">
        <v>77</v>
      </c>
      <c r="H15" s="16">
        <v>1290</v>
      </c>
      <c r="J15" s="16">
        <v>7869</v>
      </c>
    </row>
    <row r="16" ht="12.75" customHeight="1">
      <c r="H16" s="16"/>
    </row>
    <row r="17" spans="2:8" ht="12.75" customHeight="1">
      <c r="B17" t="s">
        <v>78</v>
      </c>
      <c r="H17" s="16"/>
    </row>
    <row r="18" spans="3:10" ht="12.75" customHeight="1">
      <c r="C18" t="s">
        <v>79</v>
      </c>
      <c r="H18" s="16">
        <v>609</v>
      </c>
      <c r="J18" s="16">
        <v>843</v>
      </c>
    </row>
    <row r="19" spans="3:10" ht="12.75" customHeight="1">
      <c r="C19" t="s">
        <v>236</v>
      </c>
      <c r="H19" s="16">
        <v>3</v>
      </c>
      <c r="J19" s="16">
        <v>-15</v>
      </c>
    </row>
    <row r="20" spans="3:10" ht="12.75" customHeight="1">
      <c r="C20" t="s">
        <v>80</v>
      </c>
      <c r="H20" s="16">
        <v>134</v>
      </c>
      <c r="J20" s="16">
        <v>142</v>
      </c>
    </row>
    <row r="21" spans="3:10" ht="12.75" customHeight="1">
      <c r="C21" t="s">
        <v>233</v>
      </c>
      <c r="H21" s="16">
        <v>-53</v>
      </c>
      <c r="J21" s="16">
        <v>-107</v>
      </c>
    </row>
    <row r="22" spans="3:10" ht="12.75" customHeight="1">
      <c r="C22" t="s">
        <v>81</v>
      </c>
      <c r="H22" s="16">
        <v>0</v>
      </c>
      <c r="J22" s="16">
        <v>9</v>
      </c>
    </row>
    <row r="23" spans="3:10" ht="12.75" customHeight="1">
      <c r="C23" t="s">
        <v>82</v>
      </c>
      <c r="H23" s="16">
        <v>0</v>
      </c>
      <c r="J23" s="16">
        <v>-3950</v>
      </c>
    </row>
    <row r="24" spans="3:10" ht="12.75" customHeight="1">
      <c r="C24" t="s">
        <v>83</v>
      </c>
      <c r="H24" s="16">
        <v>0</v>
      </c>
      <c r="J24" s="16">
        <v>0</v>
      </c>
    </row>
    <row r="25" spans="8:10" ht="4.5" customHeight="1">
      <c r="H25" s="20"/>
      <c r="J25" s="20"/>
    </row>
    <row r="26" spans="2:10" ht="18" customHeight="1">
      <c r="B26" t="s">
        <v>84</v>
      </c>
      <c r="H26" s="16">
        <f>SUM(H15:H25)</f>
        <v>1983</v>
      </c>
      <c r="J26" s="16">
        <f>SUM(J15:J25)</f>
        <v>4791</v>
      </c>
    </row>
    <row r="27" ht="12.75" customHeight="1">
      <c r="H27" s="16"/>
    </row>
    <row r="28" spans="2:8" ht="12.75" customHeight="1">
      <c r="B28" t="s">
        <v>85</v>
      </c>
      <c r="H28" s="16"/>
    </row>
    <row r="29" spans="3:10" ht="12.75" customHeight="1">
      <c r="C29" t="s">
        <v>59</v>
      </c>
      <c r="H29" s="16">
        <v>-712</v>
      </c>
      <c r="J29" s="16">
        <v>-2414</v>
      </c>
    </row>
    <row r="30" spans="3:10" ht="12.75" customHeight="1">
      <c r="C30" t="s">
        <v>86</v>
      </c>
      <c r="H30" s="16">
        <v>-756</v>
      </c>
      <c r="J30" s="16">
        <v>3174</v>
      </c>
    </row>
    <row r="31" spans="3:10" ht="12.75" customHeight="1">
      <c r="C31" t="s">
        <v>58</v>
      </c>
      <c r="H31" s="16">
        <v>-273</v>
      </c>
      <c r="J31" s="16">
        <v>-744</v>
      </c>
    </row>
    <row r="32" spans="2:8" ht="12.75" customHeight="1">
      <c r="B32" t="s">
        <v>87</v>
      </c>
      <c r="H32" s="16"/>
    </row>
    <row r="33" spans="3:10" ht="12.75" customHeight="1">
      <c r="C33" t="s">
        <v>62</v>
      </c>
      <c r="H33" s="16">
        <v>830</v>
      </c>
      <c r="J33" s="16">
        <v>485</v>
      </c>
    </row>
    <row r="34" spans="3:10" ht="12.75" customHeight="1">
      <c r="C34" t="s">
        <v>1</v>
      </c>
      <c r="H34" s="16">
        <v>544</v>
      </c>
      <c r="J34" s="16">
        <v>-8273</v>
      </c>
    </row>
    <row r="35" spans="3:10" ht="12.75" customHeight="1">
      <c r="C35" t="s">
        <v>237</v>
      </c>
      <c r="H35" s="16">
        <v>0</v>
      </c>
      <c r="J35" s="16">
        <v>-29</v>
      </c>
    </row>
    <row r="36" spans="8:10" ht="6" customHeight="1">
      <c r="H36" s="20"/>
      <c r="J36" s="20"/>
    </row>
    <row r="37" spans="2:10" ht="18" customHeight="1">
      <c r="B37" t="s">
        <v>192</v>
      </c>
      <c r="H37" s="16">
        <f>SUM(H26:H35)</f>
        <v>1616</v>
      </c>
      <c r="J37" s="16">
        <f>SUM(J26:J35)</f>
        <v>-3010</v>
      </c>
    </row>
    <row r="38" ht="12.75" customHeight="1">
      <c r="H38" s="16"/>
    </row>
    <row r="39" spans="2:10" ht="12.75" customHeight="1">
      <c r="B39" t="s">
        <v>88</v>
      </c>
      <c r="H39" s="16">
        <v>-134</v>
      </c>
      <c r="J39" s="16">
        <v>-142</v>
      </c>
    </row>
    <row r="40" spans="2:10" ht="12.75" customHeight="1">
      <c r="B40" t="s">
        <v>89</v>
      </c>
      <c r="H40" s="16">
        <v>-271</v>
      </c>
      <c r="J40" s="16">
        <v>-996</v>
      </c>
    </row>
    <row r="41" spans="8:10" ht="5.25" customHeight="1">
      <c r="H41" s="20"/>
      <c r="J41" s="20"/>
    </row>
    <row r="42" spans="2:10" ht="17.25" customHeight="1">
      <c r="B42" t="s">
        <v>193</v>
      </c>
      <c r="H42" s="16">
        <f>SUM(H37:H41)</f>
        <v>1211</v>
      </c>
      <c r="J42" s="16">
        <f>SUM(J37:J41)</f>
        <v>-4148</v>
      </c>
    </row>
    <row r="43" ht="12.75" customHeight="1">
      <c r="H43" s="16"/>
    </row>
    <row r="44" spans="1:8" ht="12.75" customHeight="1">
      <c r="A44" t="s">
        <v>90</v>
      </c>
      <c r="H44" s="16"/>
    </row>
    <row r="45" spans="7:8" ht="12.75" customHeight="1">
      <c r="G45" s="19"/>
      <c r="H45" s="16"/>
    </row>
    <row r="46" spans="2:10" ht="12.75" customHeight="1">
      <c r="B46" t="s">
        <v>91</v>
      </c>
      <c r="G46" s="19"/>
      <c r="H46" s="22">
        <v>-12403</v>
      </c>
      <c r="J46" s="22">
        <v>-1090</v>
      </c>
    </row>
    <row r="47" spans="2:10" ht="12.75" customHeight="1">
      <c r="B47" t="s">
        <v>92</v>
      </c>
      <c r="G47" s="19"/>
      <c r="H47" s="23">
        <v>25</v>
      </c>
      <c r="J47" s="23">
        <v>92</v>
      </c>
    </row>
    <row r="48" spans="2:10" ht="12.75" customHeight="1">
      <c r="B48" t="s">
        <v>93</v>
      </c>
      <c r="G48" s="19"/>
      <c r="H48" s="23">
        <v>0</v>
      </c>
      <c r="J48" s="23">
        <v>0</v>
      </c>
    </row>
    <row r="49" spans="2:10" ht="12.75" customHeight="1">
      <c r="B49" t="s">
        <v>94</v>
      </c>
      <c r="G49" s="19"/>
      <c r="H49" s="23">
        <v>-1009</v>
      </c>
      <c r="J49" s="23">
        <v>-744</v>
      </c>
    </row>
    <row r="50" spans="2:10" ht="12.75" customHeight="1">
      <c r="B50" t="s">
        <v>95</v>
      </c>
      <c r="G50" s="19"/>
      <c r="H50" s="23">
        <v>0</v>
      </c>
      <c r="J50" s="23">
        <v>8558</v>
      </c>
    </row>
    <row r="51" spans="7:10" ht="4.5" customHeight="1">
      <c r="G51" s="19"/>
      <c r="H51" s="24"/>
      <c r="J51" s="24"/>
    </row>
    <row r="52" spans="2:10" ht="18" customHeight="1">
      <c r="B52" t="s">
        <v>96</v>
      </c>
      <c r="H52" s="16">
        <f>SUM(H46:H51)</f>
        <v>-13387</v>
      </c>
      <c r="J52" s="16">
        <f>SUM(J46:J51)</f>
        <v>6816</v>
      </c>
    </row>
    <row r="53" ht="12.75" customHeight="1">
      <c r="H53" s="58"/>
    </row>
    <row r="54" ht="12.75" customHeight="1">
      <c r="H54" s="58"/>
    </row>
    <row r="57" ht="12.75">
      <c r="A57" s="35"/>
    </row>
    <row r="63" ht="12.75">
      <c r="A63" s="18"/>
    </row>
  </sheetData>
  <mergeCells count="4">
    <mergeCell ref="A6:J6"/>
    <mergeCell ref="A7:J7"/>
    <mergeCell ref="A1:H1"/>
    <mergeCell ref="A2:H2"/>
  </mergeCells>
  <printOptions/>
  <pageMargins left="0.99" right="0.75" top="1" bottom="0" header="0.5" footer="0.5"/>
  <pageSetup fitToHeight="1" fitToWidth="1" horizontalDpi="600" verticalDpi="600" orientation="portrait" paperSize="9" r:id="rId1"/>
  <headerFooter alignWithMargins="0">
    <oddHeader>&amp;LCompany No.
576121-A
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">
      <selection activeCell="H9" sqref="H9"/>
    </sheetView>
  </sheetViews>
  <sheetFormatPr defaultColWidth="9.140625" defaultRowHeight="12.75"/>
  <cols>
    <col min="1" max="1" width="4.00390625" style="0" customWidth="1"/>
    <col min="2" max="2" width="4.140625" style="0" customWidth="1"/>
    <col min="7" max="7" width="11.421875" style="0" customWidth="1"/>
    <col min="8" max="8" width="12.7109375" style="16" customWidth="1"/>
    <col min="9" max="9" width="1.7109375" style="16" customWidth="1"/>
    <col min="10" max="10" width="12.7109375" style="16" hidden="1" customWidth="1"/>
  </cols>
  <sheetData>
    <row r="1" spans="8:10" ht="12.75">
      <c r="H1" s="26" t="s">
        <v>55</v>
      </c>
      <c r="J1" s="26" t="s">
        <v>55</v>
      </c>
    </row>
    <row r="2" ht="12.75">
      <c r="A2" t="s">
        <v>25</v>
      </c>
    </row>
    <row r="4" spans="2:10" ht="12.75">
      <c r="B4" t="s">
        <v>234</v>
      </c>
      <c r="H4" s="22">
        <v>53</v>
      </c>
      <c r="J4" s="22">
        <v>107</v>
      </c>
    </row>
    <row r="5" spans="2:10" ht="12.75">
      <c r="B5" t="s">
        <v>97</v>
      </c>
      <c r="H5" s="23">
        <v>9800</v>
      </c>
      <c r="J5" s="23">
        <v>10747</v>
      </c>
    </row>
    <row r="6" spans="2:10" ht="12.75">
      <c r="B6" t="s">
        <v>235</v>
      </c>
      <c r="H6" s="23">
        <v>3920</v>
      </c>
      <c r="J6" s="23">
        <v>0</v>
      </c>
    </row>
    <row r="7" spans="2:10" ht="12.75" customHeight="1">
      <c r="B7" t="s">
        <v>98</v>
      </c>
      <c r="H7" s="23">
        <v>0</v>
      </c>
      <c r="J7" s="23">
        <v>0</v>
      </c>
    </row>
    <row r="8" spans="2:10" ht="12.75" customHeight="1">
      <c r="B8" t="s">
        <v>63</v>
      </c>
      <c r="H8" s="23">
        <v>899</v>
      </c>
      <c r="J8" s="23">
        <v>805</v>
      </c>
    </row>
    <row r="9" spans="2:10" ht="12.75" customHeight="1">
      <c r="B9" t="s">
        <v>99</v>
      </c>
      <c r="H9" s="23">
        <f>-387+2</f>
        <v>-385</v>
      </c>
      <c r="J9" s="23">
        <v>-763</v>
      </c>
    </row>
    <row r="10" spans="2:10" ht="12.75" customHeight="1">
      <c r="B10" t="s">
        <v>100</v>
      </c>
      <c r="H10" s="23">
        <v>0</v>
      </c>
      <c r="J10" s="23">
        <v>1000</v>
      </c>
    </row>
    <row r="11" spans="2:10" ht="12.75" customHeight="1">
      <c r="B11" t="s">
        <v>101</v>
      </c>
      <c r="H11" s="23">
        <v>-243</v>
      </c>
      <c r="J11" s="23">
        <v>-283</v>
      </c>
    </row>
    <row r="12" spans="2:10" ht="12.75" customHeight="1">
      <c r="B12" t="s">
        <v>102</v>
      </c>
      <c r="H12" s="23">
        <v>-653</v>
      </c>
      <c r="J12" s="23">
        <v>-120</v>
      </c>
    </row>
    <row r="13" spans="8:10" ht="6" customHeight="1">
      <c r="H13" s="24"/>
      <c r="J13" s="24"/>
    </row>
    <row r="14" spans="2:10" ht="18" customHeight="1">
      <c r="B14" t="s">
        <v>103</v>
      </c>
      <c r="H14" s="20">
        <f>SUM(H4:H13)</f>
        <v>13391</v>
      </c>
      <c r="J14" s="20">
        <f>SUM(J4:J13)</f>
        <v>11493</v>
      </c>
    </row>
    <row r="15" spans="1:10" ht="18" customHeight="1">
      <c r="A15" t="s">
        <v>21</v>
      </c>
      <c r="H15" s="16">
        <f>+H14+4!H52+4!H42</f>
        <v>1215</v>
      </c>
      <c r="J15" s="16">
        <f>+J14+4!J52+4!J42</f>
        <v>14161</v>
      </c>
    </row>
    <row r="17" spans="1:10" ht="12.75">
      <c r="A17" t="s">
        <v>104</v>
      </c>
      <c r="H17" s="16">
        <v>14161</v>
      </c>
      <c r="J17" s="16">
        <v>1</v>
      </c>
    </row>
    <row r="18" ht="6.75" customHeight="1"/>
    <row r="19" spans="1:10" ht="18" customHeight="1" thickBot="1">
      <c r="A19" t="s">
        <v>105</v>
      </c>
      <c r="H19" s="21">
        <f>SUM(H15:H18)</f>
        <v>15376</v>
      </c>
      <c r="J19" s="21">
        <f>SUM(J15:J18)</f>
        <v>14162</v>
      </c>
    </row>
    <row r="20" ht="13.5" thickTop="1"/>
    <row r="22" ht="12.75">
      <c r="A22" t="s">
        <v>106</v>
      </c>
    </row>
    <row r="24" spans="1:10" ht="12.75">
      <c r="A24" t="s">
        <v>94</v>
      </c>
      <c r="H24" s="16">
        <v>10875</v>
      </c>
      <c r="J24" s="16">
        <v>10975</v>
      </c>
    </row>
    <row r="25" spans="1:10" ht="12.75">
      <c r="A25" t="s">
        <v>23</v>
      </c>
      <c r="H25" s="16">
        <v>7224</v>
      </c>
      <c r="J25" s="16">
        <v>6881</v>
      </c>
    </row>
    <row r="26" spans="1:10" ht="12.75">
      <c r="A26" t="s">
        <v>107</v>
      </c>
      <c r="H26" s="16">
        <v>-970</v>
      </c>
      <c r="J26" s="16">
        <v>-2950</v>
      </c>
    </row>
    <row r="27" spans="8:10" ht="5.25" customHeight="1">
      <c r="H27" s="20"/>
      <c r="J27" s="20"/>
    </row>
    <row r="28" spans="8:10" ht="17.25" customHeight="1">
      <c r="H28" s="16">
        <f>SUM(H24:H27)</f>
        <v>17129</v>
      </c>
      <c r="J28" s="16">
        <f>SUM(J24:J27)</f>
        <v>14906</v>
      </c>
    </row>
    <row r="29" ht="12.75" customHeight="1"/>
    <row r="30" spans="1:10" ht="12.75" customHeight="1">
      <c r="A30" t="s">
        <v>108</v>
      </c>
      <c r="H30" s="16">
        <v>-1753</v>
      </c>
      <c r="J30" s="16">
        <v>-744</v>
      </c>
    </row>
    <row r="31" ht="6" customHeight="1"/>
    <row r="32" spans="8:10" ht="18" customHeight="1" thickBot="1">
      <c r="H32" s="21">
        <f>SUM(H28:H31)</f>
        <v>15376</v>
      </c>
      <c r="J32" s="21">
        <f>SUM(J28:J31)</f>
        <v>14162</v>
      </c>
    </row>
    <row r="33" ht="17.25" customHeight="1" thickTop="1">
      <c r="H33" s="19"/>
    </row>
    <row r="35" spans="1:8" ht="12.75">
      <c r="A35" s="18" t="s">
        <v>263</v>
      </c>
      <c r="G35" s="3"/>
      <c r="H35" s="32"/>
    </row>
    <row r="36" spans="1:8" ht="12.75">
      <c r="A36" t="s">
        <v>264</v>
      </c>
      <c r="G36" s="3"/>
      <c r="H36" s="32"/>
    </row>
    <row r="38" ht="12.75">
      <c r="A38" t="s">
        <v>24</v>
      </c>
    </row>
    <row r="40" ht="12.75">
      <c r="A40" s="35" t="s">
        <v>0</v>
      </c>
    </row>
    <row r="42" ht="12.75">
      <c r="A42" t="s">
        <v>255</v>
      </c>
    </row>
    <row r="43" ht="12.75">
      <c r="A43" t="s">
        <v>254</v>
      </c>
    </row>
    <row r="46" spans="1:18" ht="12.75">
      <c r="A46" s="10" t="s">
        <v>265</v>
      </c>
      <c r="B46" s="13"/>
      <c r="E46" s="16"/>
      <c r="F46" s="16"/>
      <c r="G46" s="16"/>
      <c r="K46" s="16"/>
      <c r="L46" s="16"/>
      <c r="M46" s="16"/>
      <c r="N46" s="16"/>
      <c r="O46" s="16"/>
      <c r="P46" s="16"/>
      <c r="Q46" s="16"/>
      <c r="R46" s="16"/>
    </row>
    <row r="47" spans="1:18" ht="12.75">
      <c r="A47" s="10" t="s">
        <v>266</v>
      </c>
      <c r="B47" s="13"/>
      <c r="E47" s="16"/>
      <c r="F47" s="16"/>
      <c r="G47" s="16"/>
      <c r="K47" s="16"/>
      <c r="L47" s="16"/>
      <c r="M47" s="16"/>
      <c r="N47" s="16"/>
      <c r="O47" s="16"/>
      <c r="P47" s="16"/>
      <c r="Q47" s="16"/>
      <c r="R47" s="16"/>
    </row>
    <row r="48" spans="1:18" ht="12.75">
      <c r="A48" s="10" t="s">
        <v>267</v>
      </c>
      <c r="B48" s="13"/>
      <c r="E48" s="16"/>
      <c r="F48" s="16"/>
      <c r="G48" s="16"/>
      <c r="K48" s="16"/>
      <c r="L48" s="16"/>
      <c r="M48" s="16"/>
      <c r="N48" s="16"/>
      <c r="O48" s="16"/>
      <c r="P48" s="16"/>
      <c r="Q48" s="16"/>
      <c r="R48" s="16"/>
    </row>
  </sheetData>
  <printOptions/>
  <pageMargins left="1" right="0.75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85"/>
  <sheetViews>
    <sheetView workbookViewId="0" topLeftCell="A30">
      <selection activeCell="B57" sqref="B57"/>
    </sheetView>
  </sheetViews>
  <sheetFormatPr defaultColWidth="9.140625" defaultRowHeight="12.75"/>
  <cols>
    <col min="1" max="1" width="4.140625" style="0" customWidth="1"/>
    <col min="2" max="3" width="4.421875" style="0" customWidth="1"/>
    <col min="7" max="7" width="13.8515625" style="0" customWidth="1"/>
    <col min="8" max="8" width="11.421875" style="0" customWidth="1"/>
    <col min="9" max="9" width="1.57421875" style="0" customWidth="1"/>
    <col min="10" max="10" width="16.8515625" style="0" customWidth="1"/>
  </cols>
  <sheetData>
    <row r="1" spans="1:10" ht="12.75">
      <c r="A1" s="2" t="s">
        <v>22</v>
      </c>
      <c r="B1" s="2"/>
      <c r="C1" s="2"/>
      <c r="D1" s="2"/>
      <c r="E1" s="2"/>
      <c r="F1" s="2"/>
      <c r="G1" s="2"/>
      <c r="H1" s="2"/>
      <c r="I1" s="6"/>
      <c r="J1" s="1"/>
    </row>
    <row r="2" spans="1:10" ht="12.75">
      <c r="A2" s="4" t="s">
        <v>7</v>
      </c>
      <c r="B2" s="1"/>
      <c r="C2" s="1"/>
      <c r="D2" s="1"/>
      <c r="E2" s="1"/>
      <c r="F2" s="1"/>
      <c r="G2" s="1"/>
      <c r="H2" s="1"/>
      <c r="I2" s="7"/>
      <c r="J2" s="1"/>
    </row>
    <row r="3" spans="1:10" ht="12.75">
      <c r="A3" s="4"/>
      <c r="B3" s="1"/>
      <c r="C3" s="1"/>
      <c r="D3" s="1"/>
      <c r="E3" s="1"/>
      <c r="F3" s="1"/>
      <c r="G3" s="1"/>
      <c r="H3" s="1"/>
      <c r="I3" s="7"/>
      <c r="J3" s="1"/>
    </row>
    <row r="4" spans="1:10" ht="12.75">
      <c r="A4" s="4"/>
      <c r="B4" s="1"/>
      <c r="C4" s="1"/>
      <c r="D4" s="1"/>
      <c r="E4" s="1"/>
      <c r="F4" s="1"/>
      <c r="G4" s="1"/>
      <c r="H4" s="1"/>
      <c r="I4" s="7"/>
      <c r="J4" s="1"/>
    </row>
    <row r="5" spans="1:10" ht="12.75">
      <c r="A5" s="14" t="s">
        <v>214</v>
      </c>
      <c r="B5" s="2"/>
      <c r="C5" s="2"/>
      <c r="D5" s="2"/>
      <c r="E5" s="2"/>
      <c r="F5" s="2"/>
      <c r="G5" s="2"/>
      <c r="H5" s="2"/>
      <c r="I5" s="6"/>
      <c r="J5" s="1"/>
    </row>
    <row r="6" spans="1:10" ht="12.75">
      <c r="A6" s="14"/>
      <c r="B6" s="2"/>
      <c r="C6" s="2"/>
      <c r="D6" s="2"/>
      <c r="E6" s="2"/>
      <c r="F6" s="2"/>
      <c r="G6" s="2"/>
      <c r="H6" s="2"/>
      <c r="I6" s="6"/>
      <c r="J6" s="1"/>
    </row>
    <row r="7" spans="1:9" ht="12.75" customHeight="1">
      <c r="A7" s="10" t="s">
        <v>12</v>
      </c>
      <c r="B7" s="5" t="s">
        <v>28</v>
      </c>
      <c r="C7" s="1"/>
      <c r="D7" s="1"/>
      <c r="E7" s="1"/>
      <c r="F7" s="1"/>
      <c r="G7" s="1"/>
      <c r="H7" s="1"/>
      <c r="I7" s="7"/>
    </row>
    <row r="8" spans="1:9" ht="12.75" customHeight="1">
      <c r="A8" s="4"/>
      <c r="B8" s="1"/>
      <c r="C8" s="1"/>
      <c r="D8" s="1"/>
      <c r="E8" s="1"/>
      <c r="F8" s="1"/>
      <c r="G8" s="1"/>
      <c r="H8" s="1"/>
      <c r="I8" s="7"/>
    </row>
    <row r="9" spans="1:9" ht="12.75" customHeight="1">
      <c r="A9" s="4"/>
      <c r="B9" s="13" t="s">
        <v>29</v>
      </c>
      <c r="C9" s="13"/>
      <c r="D9" s="1"/>
      <c r="E9" s="1"/>
      <c r="F9" s="1"/>
      <c r="G9" s="1"/>
      <c r="H9" s="1"/>
      <c r="I9" s="7"/>
    </row>
    <row r="10" spans="1:9" ht="12.75" customHeight="1">
      <c r="A10" s="4"/>
      <c r="B10" s="13" t="s">
        <v>30</v>
      </c>
      <c r="C10" s="13"/>
      <c r="D10" s="1"/>
      <c r="E10" s="1"/>
      <c r="F10" s="1"/>
      <c r="G10" s="1"/>
      <c r="H10" s="1"/>
      <c r="I10" s="7"/>
    </row>
    <row r="11" spans="1:9" ht="12.75" customHeight="1">
      <c r="A11" s="4"/>
      <c r="B11" s="13" t="s">
        <v>31</v>
      </c>
      <c r="C11" s="13"/>
      <c r="D11" s="1"/>
      <c r="E11" s="1"/>
      <c r="F11" s="1"/>
      <c r="G11" s="1"/>
      <c r="H11" s="1"/>
      <c r="I11" s="7"/>
    </row>
    <row r="12" spans="1:9" ht="12.75" customHeight="1">
      <c r="A12" s="4"/>
      <c r="B12" s="13"/>
      <c r="C12" s="13"/>
      <c r="D12" s="1"/>
      <c r="E12" s="1"/>
      <c r="F12" s="1"/>
      <c r="G12" s="1"/>
      <c r="H12" s="1"/>
      <c r="I12" s="7"/>
    </row>
    <row r="13" spans="1:9" ht="12.75" customHeight="1">
      <c r="A13" s="4"/>
      <c r="B13" s="13" t="s">
        <v>110</v>
      </c>
      <c r="C13" s="13"/>
      <c r="D13" s="1"/>
      <c r="E13" s="1"/>
      <c r="F13" s="1"/>
      <c r="G13" s="1"/>
      <c r="H13" s="1"/>
      <c r="I13" s="7"/>
    </row>
    <row r="14" spans="1:9" ht="12.75" customHeight="1">
      <c r="A14" s="4"/>
      <c r="B14" s="13" t="s">
        <v>201</v>
      </c>
      <c r="C14" s="13"/>
      <c r="D14" s="1"/>
      <c r="E14" s="1"/>
      <c r="F14" s="1"/>
      <c r="G14" s="1"/>
      <c r="H14" s="1"/>
      <c r="I14" s="7"/>
    </row>
    <row r="15" spans="1:9" ht="12.75" customHeight="1">
      <c r="A15" s="4"/>
      <c r="B15" s="13"/>
      <c r="C15" s="13"/>
      <c r="D15" s="1"/>
      <c r="E15" s="1"/>
      <c r="F15" s="1"/>
      <c r="G15" s="1"/>
      <c r="H15" s="1"/>
      <c r="I15" s="7"/>
    </row>
    <row r="16" spans="1:9" ht="12.75" customHeight="1">
      <c r="A16" s="4"/>
      <c r="B16" s="13" t="s">
        <v>111</v>
      </c>
      <c r="C16" s="13"/>
      <c r="D16" s="1"/>
      <c r="E16" s="1"/>
      <c r="F16" s="1"/>
      <c r="G16" s="1"/>
      <c r="H16" s="1"/>
      <c r="I16" s="7"/>
    </row>
    <row r="17" spans="1:9" ht="12.75" customHeight="1">
      <c r="A17" s="4"/>
      <c r="B17" s="13" t="s">
        <v>112</v>
      </c>
      <c r="C17" s="13"/>
      <c r="D17" s="1"/>
      <c r="E17" s="1"/>
      <c r="F17" s="1"/>
      <c r="G17" s="1"/>
      <c r="H17" s="1"/>
      <c r="I17" s="7"/>
    </row>
    <row r="18" spans="1:9" ht="12.75" customHeight="1">
      <c r="A18" s="4"/>
      <c r="B18" s="53" t="s">
        <v>202</v>
      </c>
      <c r="C18" s="13"/>
      <c r="D18" s="1"/>
      <c r="E18" s="1"/>
      <c r="F18" s="1"/>
      <c r="G18" s="1"/>
      <c r="H18" s="1"/>
      <c r="I18" s="7"/>
    </row>
    <row r="19" spans="1:9" ht="12.75" customHeight="1">
      <c r="A19" s="4"/>
      <c r="B19" s="1"/>
      <c r="C19" s="1"/>
      <c r="D19" s="1"/>
      <c r="E19" s="1"/>
      <c r="F19" s="1"/>
      <c r="G19" s="1"/>
      <c r="H19" s="1"/>
      <c r="I19" s="7"/>
    </row>
    <row r="20" spans="1:9" ht="12.75">
      <c r="A20" s="10" t="s">
        <v>13</v>
      </c>
      <c r="B20" s="5" t="s">
        <v>113</v>
      </c>
      <c r="I20" s="8"/>
    </row>
    <row r="21" spans="1:9" ht="12.75">
      <c r="A21" s="10"/>
      <c r="I21" s="8"/>
    </row>
    <row r="22" spans="1:9" ht="12.75">
      <c r="A22" s="10"/>
      <c r="B22" t="s">
        <v>32</v>
      </c>
      <c r="I22" s="8"/>
    </row>
    <row r="23" spans="1:9" ht="12.75">
      <c r="A23" s="10"/>
      <c r="B23" t="s">
        <v>33</v>
      </c>
      <c r="I23" s="8"/>
    </row>
    <row r="24" spans="1:9" ht="12.75">
      <c r="A24" s="10"/>
      <c r="I24" s="8"/>
    </row>
    <row r="25" spans="1:9" ht="12.75">
      <c r="A25" s="10" t="s">
        <v>14</v>
      </c>
      <c r="B25" s="29" t="s">
        <v>146</v>
      </c>
      <c r="I25" s="8"/>
    </row>
    <row r="26" spans="1:9" ht="12.75">
      <c r="A26" s="10"/>
      <c r="I26" s="8"/>
    </row>
    <row r="27" spans="1:9" ht="12.75">
      <c r="A27" s="10"/>
      <c r="B27" t="s">
        <v>215</v>
      </c>
      <c r="I27" s="8"/>
    </row>
    <row r="28" spans="1:9" ht="12.75">
      <c r="A28" s="10"/>
      <c r="B28" t="s">
        <v>216</v>
      </c>
      <c r="I28" s="8"/>
    </row>
    <row r="29" spans="1:9" ht="12.75">
      <c r="A29" s="10"/>
      <c r="B29" t="s">
        <v>268</v>
      </c>
      <c r="I29" s="8"/>
    </row>
    <row r="30" spans="1:9" ht="12.75">
      <c r="A30" s="10"/>
      <c r="B30" t="s">
        <v>269</v>
      </c>
      <c r="I30" s="8"/>
    </row>
    <row r="31" spans="1:9" ht="12.75">
      <c r="A31" s="10"/>
      <c r="B31" t="s">
        <v>270</v>
      </c>
      <c r="I31" s="8"/>
    </row>
    <row r="32" spans="1:9" ht="12.75">
      <c r="A32" s="10"/>
      <c r="I32" s="8"/>
    </row>
    <row r="33" spans="1:9" ht="12.75">
      <c r="A33" s="10" t="s">
        <v>15</v>
      </c>
      <c r="B33" s="11" t="s">
        <v>34</v>
      </c>
      <c r="C33" s="12"/>
      <c r="D33" s="5"/>
      <c r="I33" s="8"/>
    </row>
    <row r="34" spans="1:9" ht="12.75" customHeight="1">
      <c r="A34" s="10"/>
      <c r="B34" s="13"/>
      <c r="I34" s="8"/>
    </row>
    <row r="35" spans="1:9" ht="12.75">
      <c r="A35" s="10"/>
      <c r="B35" s="13" t="s">
        <v>35</v>
      </c>
      <c r="I35" s="8"/>
    </row>
    <row r="36" spans="1:9" ht="12.75">
      <c r="A36" s="10"/>
      <c r="B36" s="13"/>
      <c r="I36" s="8"/>
    </row>
    <row r="37" spans="1:9" ht="12.75">
      <c r="A37" s="10" t="s">
        <v>16</v>
      </c>
      <c r="B37" s="11" t="s">
        <v>36</v>
      </c>
      <c r="C37" s="12"/>
      <c r="I37" s="8"/>
    </row>
    <row r="38" spans="1:9" ht="12.75">
      <c r="A38" s="10"/>
      <c r="B38" s="13"/>
      <c r="I38" s="8"/>
    </row>
    <row r="39" spans="1:9" ht="12.75">
      <c r="A39" s="9"/>
      <c r="B39" s="9" t="s">
        <v>45</v>
      </c>
      <c r="I39" s="8"/>
    </row>
    <row r="40" spans="1:9" ht="12.75">
      <c r="A40" s="9"/>
      <c r="B40" s="9" t="s">
        <v>46</v>
      </c>
      <c r="I40" s="8"/>
    </row>
    <row r="41" spans="1:9" ht="12.75">
      <c r="A41" s="9"/>
      <c r="B41" s="9"/>
      <c r="I41" s="8"/>
    </row>
    <row r="42" spans="1:9" ht="12.75">
      <c r="A42" s="10" t="s">
        <v>17</v>
      </c>
      <c r="B42" s="11" t="s">
        <v>144</v>
      </c>
      <c r="G42" s="29"/>
      <c r="I42" s="8"/>
    </row>
    <row r="43" spans="1:9" ht="12.75">
      <c r="A43" s="10"/>
      <c r="B43" s="9"/>
      <c r="I43" s="8"/>
    </row>
    <row r="44" spans="1:9" ht="12.75">
      <c r="A44" s="10"/>
      <c r="B44" s="9" t="s">
        <v>145</v>
      </c>
      <c r="I44" s="8"/>
    </row>
    <row r="45" spans="1:9" ht="12.75">
      <c r="A45" s="10"/>
      <c r="B45" s="13" t="s">
        <v>203</v>
      </c>
      <c r="I45" s="8"/>
    </row>
    <row r="46" spans="1:9" ht="12.75">
      <c r="A46" s="10"/>
      <c r="B46" s="9" t="s">
        <v>204</v>
      </c>
      <c r="I46" s="8"/>
    </row>
    <row r="47" spans="1:9" ht="12.75">
      <c r="A47" s="10"/>
      <c r="B47" s="9"/>
      <c r="I47" s="8"/>
    </row>
    <row r="48" spans="1:9" ht="12.75">
      <c r="A48" s="10"/>
      <c r="B48" s="9"/>
      <c r="C48" s="51" t="s">
        <v>165</v>
      </c>
      <c r="D48" t="s">
        <v>166</v>
      </c>
      <c r="I48" s="8"/>
    </row>
    <row r="49" spans="1:9" ht="12.75">
      <c r="A49" s="10"/>
      <c r="B49" s="9"/>
      <c r="D49" t="s">
        <v>167</v>
      </c>
      <c r="I49" s="8"/>
    </row>
    <row r="50" spans="1:9" ht="12.75">
      <c r="A50" s="10"/>
      <c r="B50" s="9"/>
      <c r="I50" s="8"/>
    </row>
    <row r="51" spans="1:9" ht="12.75">
      <c r="A51" s="10"/>
      <c r="B51" s="9"/>
      <c r="C51" s="51" t="s">
        <v>165</v>
      </c>
      <c r="D51" t="s">
        <v>168</v>
      </c>
      <c r="I51" s="8"/>
    </row>
    <row r="52" spans="1:9" ht="12.75">
      <c r="A52" s="10"/>
      <c r="B52" s="9"/>
      <c r="C52" s="51"/>
      <c r="I52" s="8"/>
    </row>
    <row r="53" spans="2:4" ht="12.75">
      <c r="B53" s="9"/>
      <c r="C53" s="51" t="s">
        <v>165</v>
      </c>
      <c r="D53" t="s">
        <v>197</v>
      </c>
    </row>
    <row r="54" spans="2:4" ht="12.75">
      <c r="B54" s="9"/>
      <c r="D54" t="s">
        <v>196</v>
      </c>
    </row>
    <row r="55" ht="12.75">
      <c r="B55" s="9"/>
    </row>
    <row r="56" ht="12.75">
      <c r="B56" s="9" t="s">
        <v>271</v>
      </c>
    </row>
    <row r="57" ht="12.75">
      <c r="B57" s="9"/>
    </row>
    <row r="61" spans="1:9" ht="12.75">
      <c r="A61" s="10"/>
      <c r="B61" s="13"/>
      <c r="I61" s="8"/>
    </row>
    <row r="72" spans="1:10" ht="12.75" customHeight="1">
      <c r="A72" s="10"/>
      <c r="B72" s="13"/>
      <c r="I72" s="8"/>
      <c r="J72" s="25"/>
    </row>
    <row r="73" ht="12.75">
      <c r="I73" s="8"/>
    </row>
    <row r="74" ht="12.75">
      <c r="I74" s="8"/>
    </row>
    <row r="75" ht="12.75">
      <c r="I75" s="8"/>
    </row>
    <row r="76" ht="12.75">
      <c r="I76" s="8"/>
    </row>
    <row r="77" ht="12.75">
      <c r="I77" s="8"/>
    </row>
    <row r="78" ht="12.75">
      <c r="I78" s="8"/>
    </row>
    <row r="79" ht="12.75">
      <c r="I79" s="8"/>
    </row>
    <row r="80" ht="12.75">
      <c r="I80" s="8"/>
    </row>
    <row r="81" ht="12.75">
      <c r="H81" s="8"/>
    </row>
    <row r="82" ht="12.75">
      <c r="H82" s="8"/>
    </row>
    <row r="83" ht="12.75">
      <c r="H83" s="8"/>
    </row>
    <row r="84" ht="12.75">
      <c r="H84" s="8"/>
    </row>
    <row r="85" ht="12.75">
      <c r="H85" s="8"/>
    </row>
  </sheetData>
  <printOptions/>
  <pageMargins left="0.89" right="0.75" top="0.88" bottom="0" header="0.5" footer="0.5"/>
  <pageSetup fitToHeight="1" fitToWidth="1" horizontalDpi="180" verticalDpi="180" orientation="portrait" paperSize="9" r:id="rId1"/>
  <headerFooter alignWithMargins="0">
    <oddHeader>&amp;LCompany No.
576121-A&amp;C&amp;A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M45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6.57421875" style="0" customWidth="1"/>
    <col min="9" max="9" width="12.7109375" style="0" customWidth="1"/>
    <col min="10" max="10" width="1.7109375" style="0" customWidth="1"/>
    <col min="11" max="11" width="12.57421875" style="0" customWidth="1"/>
    <col min="12" max="12" width="1.7109375" style="0" customWidth="1"/>
    <col min="13" max="13" width="12.140625" style="0" hidden="1" customWidth="1"/>
  </cols>
  <sheetData>
    <row r="1" ht="12.75">
      <c r="A1" s="11" t="s">
        <v>44</v>
      </c>
    </row>
    <row r="5" spans="1:13" ht="12.75">
      <c r="A5" s="9" t="s">
        <v>18</v>
      </c>
      <c r="B5" s="31" t="s">
        <v>47</v>
      </c>
      <c r="D5" s="18"/>
      <c r="E5" s="18"/>
      <c r="F5" s="18"/>
      <c r="G5" s="18"/>
      <c r="H5" s="18"/>
      <c r="I5" s="18"/>
      <c r="J5" s="18"/>
      <c r="K5" s="19"/>
      <c r="L5" s="18"/>
      <c r="M5" s="49" t="s">
        <v>227</v>
      </c>
    </row>
    <row r="6" spans="2:13" ht="12.75">
      <c r="B6" s="38"/>
      <c r="C6" s="18"/>
      <c r="D6" s="18"/>
      <c r="E6" s="18"/>
      <c r="F6" s="18"/>
      <c r="G6" s="18"/>
      <c r="H6" s="18"/>
      <c r="I6" s="49"/>
      <c r="J6" s="18"/>
      <c r="K6" s="49" t="s">
        <v>147</v>
      </c>
      <c r="L6" s="18"/>
      <c r="M6" s="49" t="s">
        <v>149</v>
      </c>
    </row>
    <row r="7" spans="2:13" ht="12.75" customHeight="1">
      <c r="B7" s="38"/>
      <c r="C7" s="18"/>
      <c r="D7" s="18"/>
      <c r="E7" s="18"/>
      <c r="F7" s="18"/>
      <c r="G7" s="18"/>
      <c r="H7" s="18"/>
      <c r="I7" s="49"/>
      <c r="J7" s="18"/>
      <c r="K7" s="49" t="s">
        <v>148</v>
      </c>
      <c r="L7" s="18"/>
      <c r="M7" s="49" t="s">
        <v>148</v>
      </c>
    </row>
    <row r="8" spans="9:13" ht="12.75" customHeight="1">
      <c r="I8" s="49"/>
      <c r="K8" s="50" t="s">
        <v>212</v>
      </c>
      <c r="M8" s="50" t="s">
        <v>37</v>
      </c>
    </row>
    <row r="9" spans="9:13" ht="12.75" customHeight="1">
      <c r="I9" s="49"/>
      <c r="K9" s="50" t="s">
        <v>55</v>
      </c>
      <c r="M9" s="50" t="s">
        <v>55</v>
      </c>
    </row>
    <row r="10" spans="2:13" ht="12.75" customHeight="1">
      <c r="B10" s="31" t="s">
        <v>150</v>
      </c>
      <c r="I10" s="19"/>
      <c r="K10" s="16"/>
      <c r="M10" s="16"/>
    </row>
    <row r="11" spans="9:13" ht="12.75" customHeight="1">
      <c r="I11" s="19"/>
      <c r="K11" s="16"/>
      <c r="M11" s="16"/>
    </row>
    <row r="12" spans="3:13" ht="12.75" customHeight="1">
      <c r="C12" t="s">
        <v>151</v>
      </c>
      <c r="I12" s="19"/>
      <c r="K12" s="16">
        <v>11625</v>
      </c>
      <c r="M12" s="16">
        <v>42871</v>
      </c>
    </row>
    <row r="13" spans="3:13" ht="12.75" customHeight="1">
      <c r="C13" t="s">
        <v>152</v>
      </c>
      <c r="I13" s="19"/>
      <c r="K13" s="16">
        <v>97</v>
      </c>
      <c r="M13" s="16">
        <v>2284</v>
      </c>
    </row>
    <row r="14" spans="3:13" ht="12.75" customHeight="1">
      <c r="C14" t="s">
        <v>153</v>
      </c>
      <c r="I14" s="19"/>
      <c r="K14" s="16">
        <v>2120</v>
      </c>
      <c r="M14" s="16">
        <v>8039</v>
      </c>
    </row>
    <row r="15" spans="3:13" ht="12.75" customHeight="1">
      <c r="C15" t="s">
        <v>154</v>
      </c>
      <c r="I15" s="19"/>
      <c r="K15" s="16">
        <v>1112</v>
      </c>
      <c r="M15" s="16">
        <v>3621</v>
      </c>
    </row>
    <row r="16" spans="3:13" ht="12.75" customHeight="1">
      <c r="C16" t="s">
        <v>155</v>
      </c>
      <c r="I16" s="19"/>
      <c r="K16" s="16">
        <v>52</v>
      </c>
      <c r="M16" s="16">
        <v>195</v>
      </c>
    </row>
    <row r="17" spans="3:13" ht="12.75" customHeight="1">
      <c r="C17" t="s">
        <v>156</v>
      </c>
      <c r="I17" s="19"/>
      <c r="K17" s="16">
        <v>2097</v>
      </c>
      <c r="M17" s="16">
        <v>9103</v>
      </c>
    </row>
    <row r="18" spans="3:13" ht="12.75" customHeight="1">
      <c r="C18" t="s">
        <v>238</v>
      </c>
      <c r="I18" s="19"/>
      <c r="K18" s="16">
        <v>358</v>
      </c>
      <c r="M18" s="16">
        <v>360</v>
      </c>
    </row>
    <row r="19" spans="9:13" ht="6" customHeight="1">
      <c r="I19" s="19"/>
      <c r="K19" s="20"/>
      <c r="M19" s="20"/>
    </row>
    <row r="20" spans="9:13" ht="18" customHeight="1">
      <c r="I20" s="19"/>
      <c r="K20" s="16">
        <v>17461</v>
      </c>
      <c r="M20" s="16">
        <f>SUM(M12:M18)</f>
        <v>66473</v>
      </c>
    </row>
    <row r="21" spans="3:13" ht="12.75" customHeight="1">
      <c r="C21" t="s">
        <v>157</v>
      </c>
      <c r="I21" s="19"/>
      <c r="K21" s="16">
        <v>-1331</v>
      </c>
      <c r="M21" s="16">
        <v>-1656</v>
      </c>
    </row>
    <row r="22" spans="9:13" ht="4.5" customHeight="1">
      <c r="I22" s="19"/>
      <c r="K22" s="16"/>
      <c r="M22" s="16"/>
    </row>
    <row r="23" spans="3:13" ht="18" customHeight="1" thickBot="1">
      <c r="C23" t="s">
        <v>158</v>
      </c>
      <c r="I23" s="19"/>
      <c r="K23" s="21">
        <v>16130</v>
      </c>
      <c r="M23" s="21">
        <f>SUM(M20:M22)</f>
        <v>64817</v>
      </c>
    </row>
    <row r="24" spans="9:13" ht="12.75" customHeight="1" thickTop="1">
      <c r="I24" s="19"/>
      <c r="K24" s="16"/>
      <c r="M24" s="16"/>
    </row>
    <row r="25" spans="2:13" ht="12.75" customHeight="1">
      <c r="B25" s="31" t="s">
        <v>159</v>
      </c>
      <c r="I25" s="19"/>
      <c r="K25" s="16"/>
      <c r="M25" s="16"/>
    </row>
    <row r="26" spans="9:13" ht="12.75" customHeight="1">
      <c r="I26" s="19"/>
      <c r="K26" s="16"/>
      <c r="M26" s="16"/>
    </row>
    <row r="27" spans="3:13" ht="12.75" customHeight="1">
      <c r="C27" t="s">
        <v>151</v>
      </c>
      <c r="I27" s="19"/>
      <c r="K27" s="16">
        <v>1114</v>
      </c>
      <c r="M27" s="16">
        <v>13552</v>
      </c>
    </row>
    <row r="28" spans="3:13" ht="12.75" customHeight="1">
      <c r="C28" t="s">
        <v>152</v>
      </c>
      <c r="I28" s="19"/>
      <c r="K28" s="16">
        <v>-45</v>
      </c>
      <c r="M28" s="16">
        <v>548</v>
      </c>
    </row>
    <row r="29" spans="3:13" ht="12.75" customHeight="1">
      <c r="C29" t="s">
        <v>153</v>
      </c>
      <c r="I29" s="19"/>
      <c r="K29" s="16">
        <v>48</v>
      </c>
      <c r="M29" s="16">
        <v>272</v>
      </c>
    </row>
    <row r="30" spans="3:13" ht="12.75" customHeight="1">
      <c r="C30" t="s">
        <v>154</v>
      </c>
      <c r="I30" s="19"/>
      <c r="K30" s="16">
        <v>-26</v>
      </c>
      <c r="M30" s="16">
        <v>-282</v>
      </c>
    </row>
    <row r="31" spans="3:13" ht="12.75" customHeight="1">
      <c r="C31" t="s">
        <v>155</v>
      </c>
      <c r="I31" s="19"/>
      <c r="K31" s="16">
        <v>5</v>
      </c>
      <c r="M31" s="16">
        <v>-15</v>
      </c>
    </row>
    <row r="32" spans="3:13" ht="12.75" customHeight="1">
      <c r="C32" t="s">
        <v>156</v>
      </c>
      <c r="I32" s="19"/>
      <c r="K32" s="16">
        <v>-164</v>
      </c>
      <c r="M32" s="16">
        <v>539</v>
      </c>
    </row>
    <row r="33" spans="3:13" ht="12.75" customHeight="1">
      <c r="C33" t="s">
        <v>238</v>
      </c>
      <c r="I33" s="19"/>
      <c r="K33" s="16">
        <v>-65</v>
      </c>
      <c r="M33" s="16">
        <v>30</v>
      </c>
    </row>
    <row r="34" spans="9:13" ht="7.5" customHeight="1">
      <c r="I34" s="19"/>
      <c r="K34" s="20"/>
      <c r="M34" s="20"/>
    </row>
    <row r="35" spans="9:13" ht="18" customHeight="1">
      <c r="I35" s="19"/>
      <c r="K35" s="16">
        <v>867</v>
      </c>
      <c r="M35" s="16">
        <f>SUM(M27:M34)</f>
        <v>14644</v>
      </c>
    </row>
    <row r="36" spans="3:13" ht="12.75" customHeight="1">
      <c r="C36" t="s">
        <v>157</v>
      </c>
      <c r="I36" s="19"/>
      <c r="K36" s="16">
        <v>102</v>
      </c>
      <c r="M36" s="16">
        <v>-8031</v>
      </c>
    </row>
    <row r="37" spans="3:13" ht="12.75" customHeight="1">
      <c r="C37" t="s">
        <v>160</v>
      </c>
      <c r="I37" s="19"/>
      <c r="K37" s="16">
        <v>0</v>
      </c>
      <c r="M37" s="16">
        <v>0</v>
      </c>
    </row>
    <row r="38" spans="3:13" ht="12.75" customHeight="1">
      <c r="C38" t="s">
        <v>162</v>
      </c>
      <c r="I38" s="19"/>
      <c r="K38" s="16">
        <v>0</v>
      </c>
      <c r="M38" s="16">
        <v>0</v>
      </c>
    </row>
    <row r="39" spans="9:13" ht="6.75" customHeight="1">
      <c r="I39" s="19"/>
      <c r="K39" s="16"/>
      <c r="M39" s="16"/>
    </row>
    <row r="40" spans="3:13" ht="18" customHeight="1" thickBot="1">
      <c r="C40" t="s">
        <v>161</v>
      </c>
      <c r="I40" s="19"/>
      <c r="K40" s="21">
        <v>969</v>
      </c>
      <c r="M40" s="21">
        <f>SUM(M35:M39)</f>
        <v>6613</v>
      </c>
    </row>
    <row r="41" spans="11:13" ht="12.75" customHeight="1" thickTop="1">
      <c r="K41" s="16"/>
      <c r="M41" s="16"/>
    </row>
    <row r="42" spans="1:2" ht="12.75">
      <c r="A42" s="9" t="s">
        <v>19</v>
      </c>
      <c r="B42" s="31" t="s">
        <v>48</v>
      </c>
    </row>
    <row r="44" ht="12.75">
      <c r="B44" s="9" t="s">
        <v>163</v>
      </c>
    </row>
    <row r="45" ht="12.75">
      <c r="B45" s="9" t="s">
        <v>205</v>
      </c>
    </row>
  </sheetData>
  <printOptions/>
  <pageMargins left="1" right="0.75" top="1" bottom="0" header="0.5" footer="0.5"/>
  <pageSetup fitToHeight="1" fitToWidth="1" horizontalDpi="300" verticalDpi="300" orientation="portrait" paperSize="9" r:id="rId1"/>
  <headerFooter alignWithMargins="0">
    <oddHeader>&amp;LCompany No.
576121-A&amp;C&amp;A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37" sqref="A37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3.8515625" style="0" customWidth="1"/>
    <col min="4" max="4" width="15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0" customWidth="1"/>
    <col min="11" max="11" width="1.7109375" style="0" customWidth="1"/>
    <col min="12" max="12" width="12.140625" style="0" customWidth="1"/>
  </cols>
  <sheetData>
    <row r="1" spans="1:2" ht="12.75">
      <c r="A1" s="9" t="s">
        <v>27</v>
      </c>
      <c r="B1" s="31" t="s">
        <v>164</v>
      </c>
    </row>
    <row r="2" ht="12.75">
      <c r="B2" s="31"/>
    </row>
    <row r="3" ht="12.75">
      <c r="B3" s="9" t="s">
        <v>206</v>
      </c>
    </row>
    <row r="4" ht="12.75">
      <c r="B4" s="9" t="s">
        <v>207</v>
      </c>
    </row>
    <row r="7" spans="1:2" ht="12.75">
      <c r="A7" s="9" t="s">
        <v>49</v>
      </c>
      <c r="B7" s="31" t="s">
        <v>51</v>
      </c>
    </row>
    <row r="9" ht="12.75">
      <c r="B9" s="9" t="s">
        <v>114</v>
      </c>
    </row>
    <row r="10" ht="12.75">
      <c r="B10" s="9" t="s">
        <v>115</v>
      </c>
    </row>
    <row r="13" spans="1:2" ht="12.75">
      <c r="A13" s="9" t="s">
        <v>50</v>
      </c>
      <c r="B13" s="31" t="s">
        <v>53</v>
      </c>
    </row>
    <row r="15" ht="12.75">
      <c r="B15" s="9" t="s">
        <v>54</v>
      </c>
    </row>
    <row r="16" ht="12.75">
      <c r="B16" s="9" t="s">
        <v>208</v>
      </c>
    </row>
    <row r="18" spans="3:12" ht="12.75">
      <c r="C18" s="9"/>
      <c r="L18" s="16"/>
    </row>
    <row r="19" spans="1:12" ht="12.75">
      <c r="A19" s="9" t="s">
        <v>52</v>
      </c>
      <c r="B19" s="31" t="s">
        <v>116</v>
      </c>
      <c r="C19" s="9"/>
      <c r="L19" s="16"/>
    </row>
    <row r="20" spans="2:12" ht="12.75">
      <c r="B20" s="31"/>
      <c r="C20" s="9"/>
      <c r="L20" s="16"/>
    </row>
    <row r="21" spans="3:12" ht="12.75">
      <c r="C21" s="9"/>
      <c r="L21" s="16"/>
    </row>
    <row r="22" spans="2:3" ht="12.75">
      <c r="B22" s="9" t="s">
        <v>117</v>
      </c>
      <c r="C22" s="9"/>
    </row>
    <row r="23" spans="2:3" ht="12.75">
      <c r="B23" s="9" t="s">
        <v>118</v>
      </c>
      <c r="C23" s="9"/>
    </row>
  </sheetData>
  <printOptions/>
  <pageMargins left="1" right="0.75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65">
      <selection activeCell="A71" sqref="A71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3.8515625" style="0" customWidth="1"/>
    <col min="4" max="4" width="15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5.00390625" style="0" customWidth="1"/>
    <col min="11" max="11" width="1.7109375" style="0" customWidth="1"/>
    <col min="12" max="12" width="14.7109375" style="0" customWidth="1"/>
  </cols>
  <sheetData>
    <row r="1" spans="1:12" ht="12.75">
      <c r="A1" s="73" t="s">
        <v>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2.75">
      <c r="A2" s="75" t="s">
        <v>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0" ht="12.75">
      <c r="A3" s="4"/>
      <c r="B3" s="1"/>
      <c r="C3" s="1"/>
      <c r="D3" s="1"/>
      <c r="E3" s="1"/>
      <c r="F3" s="1"/>
      <c r="G3" s="1"/>
      <c r="H3" s="1"/>
      <c r="I3" s="7"/>
      <c r="J3" s="1"/>
    </row>
    <row r="4" spans="1:10" ht="12.75">
      <c r="A4" s="4"/>
      <c r="B4" s="1"/>
      <c r="C4" s="1"/>
      <c r="D4" s="1"/>
      <c r="E4" s="1"/>
      <c r="F4" s="1"/>
      <c r="G4" s="1"/>
      <c r="H4" s="1"/>
      <c r="I4" s="7"/>
      <c r="J4" s="1"/>
    </row>
    <row r="5" spans="1:12" ht="12.75">
      <c r="A5" s="76" t="s">
        <v>276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2.75">
      <c r="A6" s="76" t="s">
        <v>277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8:12" ht="12.75">
      <c r="H8" s="16"/>
      <c r="I8" s="16"/>
      <c r="J8" s="16"/>
      <c r="K8" s="16"/>
      <c r="L8" s="16"/>
    </row>
    <row r="9" spans="1:12" ht="12.75">
      <c r="A9" s="9" t="s">
        <v>12</v>
      </c>
      <c r="B9" s="31" t="s">
        <v>120</v>
      </c>
      <c r="H9" s="16"/>
      <c r="I9" s="16"/>
      <c r="J9" s="16"/>
      <c r="K9" s="16"/>
      <c r="L9" s="16"/>
    </row>
    <row r="10" spans="8:12" ht="12.75">
      <c r="H10" s="16"/>
      <c r="I10" s="16"/>
      <c r="J10" s="16"/>
      <c r="K10" s="16"/>
      <c r="L10" s="16"/>
    </row>
    <row r="11" spans="2:12" ht="12.75">
      <c r="B11" s="9" t="s">
        <v>246</v>
      </c>
      <c r="H11" s="16"/>
      <c r="I11" s="16"/>
      <c r="J11" s="16"/>
      <c r="K11" s="16"/>
      <c r="L11" s="16"/>
    </row>
    <row r="12" ht="12.75">
      <c r="B12" s="9" t="s">
        <v>247</v>
      </c>
    </row>
    <row r="14" ht="12.75">
      <c r="B14" s="9" t="s">
        <v>272</v>
      </c>
    </row>
    <row r="15" ht="12.75">
      <c r="B15" s="9" t="s">
        <v>273</v>
      </c>
    </row>
    <row r="17" spans="1:2" ht="12.75">
      <c r="A17" s="9" t="s">
        <v>13</v>
      </c>
      <c r="B17" s="31" t="s">
        <v>177</v>
      </c>
    </row>
    <row r="19" ht="12.75">
      <c r="B19" s="9" t="s">
        <v>275</v>
      </c>
    </row>
    <row r="20" ht="12.75">
      <c r="B20" s="9" t="s">
        <v>248</v>
      </c>
    </row>
    <row r="21" ht="12.75">
      <c r="B21" s="9" t="s">
        <v>249</v>
      </c>
    </row>
    <row r="23" spans="1:2" ht="12.75">
      <c r="A23" s="9" t="s">
        <v>14</v>
      </c>
      <c r="B23" s="31" t="s">
        <v>198</v>
      </c>
    </row>
    <row r="25" ht="12.75">
      <c r="B25" s="9" t="s">
        <v>213</v>
      </c>
    </row>
    <row r="26" ht="12.75">
      <c r="B26" s="9" t="s">
        <v>250</v>
      </c>
    </row>
    <row r="28" ht="12.75">
      <c r="B28" s="9" t="s">
        <v>199</v>
      </c>
    </row>
    <row r="29" ht="12.75">
      <c r="B29" s="9" t="s">
        <v>200</v>
      </c>
    </row>
    <row r="31" spans="1:2" ht="12.75">
      <c r="A31" s="31" t="s">
        <v>15</v>
      </c>
      <c r="B31" s="31" t="s">
        <v>217</v>
      </c>
    </row>
    <row r="33" ht="12.75">
      <c r="B33" s="9" t="s">
        <v>218</v>
      </c>
    </row>
    <row r="34" ht="12.75">
      <c r="B34" s="9" t="s">
        <v>219</v>
      </c>
    </row>
    <row r="36" spans="1:2" ht="12.75">
      <c r="A36" s="9" t="s">
        <v>16</v>
      </c>
      <c r="B36" s="31" t="s">
        <v>26</v>
      </c>
    </row>
    <row r="37" spans="10:12" ht="12.75">
      <c r="J37" s="43" t="s">
        <v>239</v>
      </c>
      <c r="L37" s="43" t="s">
        <v>239</v>
      </c>
    </row>
    <row r="38" spans="10:12" ht="12.75">
      <c r="J38" s="43" t="s">
        <v>212</v>
      </c>
      <c r="L38" s="43" t="s">
        <v>212</v>
      </c>
    </row>
    <row r="39" spans="10:12" ht="12.75">
      <c r="J39" s="43" t="s">
        <v>55</v>
      </c>
      <c r="L39" s="43" t="s">
        <v>55</v>
      </c>
    </row>
    <row r="40" spans="10:12" ht="12.75">
      <c r="J40" s="61"/>
      <c r="K40" s="61"/>
      <c r="L40" s="61"/>
    </row>
    <row r="41" spans="2:12" ht="12.75">
      <c r="B41" s="9" t="s">
        <v>251</v>
      </c>
      <c r="J41" s="61">
        <v>321</v>
      </c>
      <c r="K41" s="61"/>
      <c r="L41" s="61">
        <v>321</v>
      </c>
    </row>
    <row r="42" spans="10:12" ht="6" customHeight="1" thickBot="1">
      <c r="J42" s="63"/>
      <c r="K42" s="61"/>
      <c r="L42" s="63"/>
    </row>
    <row r="43" spans="10:12" ht="13.5" thickTop="1">
      <c r="J43" s="61"/>
      <c r="K43" s="61"/>
      <c r="L43" s="61"/>
    </row>
    <row r="44" spans="2:12" ht="12.75">
      <c r="B44" s="9" t="s">
        <v>178</v>
      </c>
      <c r="J44" s="16"/>
      <c r="K44" s="16"/>
      <c r="L44" s="16"/>
    </row>
    <row r="45" ht="12.75">
      <c r="B45" s="9" t="s">
        <v>179</v>
      </c>
    </row>
  </sheetData>
  <mergeCells count="4">
    <mergeCell ref="A1:L1"/>
    <mergeCell ref="A2:L2"/>
    <mergeCell ref="A5:L5"/>
    <mergeCell ref="A6:L6"/>
  </mergeCells>
  <printOptions/>
  <pageMargins left="0.8" right="0.56" top="1" bottom="0" header="0.5" footer="0.5"/>
  <pageSetup horizontalDpi="600" verticalDpi="600" orientation="portrait" paperSize="9" r:id="rId1"/>
  <headerFooter alignWithMargins="0">
    <oddHeader>&amp;LCompany No.
576121-A&amp;C&amp;A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Regent Management Services Sdn. Bhd.</cp:lastModifiedBy>
  <cp:lastPrinted>2004-05-27T08:07:35Z</cp:lastPrinted>
  <dcterms:created xsi:type="dcterms:W3CDTF">2000-02-23T08:18:39Z</dcterms:created>
  <dcterms:modified xsi:type="dcterms:W3CDTF">2004-05-27T08:08:41Z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