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4200" windowWidth="15330" windowHeight="3900" activeTab="3"/>
  </bookViews>
  <sheets>
    <sheet name="Income" sheetId="1" r:id="rId1"/>
    <sheet name="Balance" sheetId="2" r:id="rId2"/>
    <sheet name="Equity" sheetId="3" r:id="rId3"/>
    <sheet name="Cashflow" sheetId="4" r:id="rId4"/>
  </sheets>
  <definedNames/>
  <calcPr fullCalcOnLoad="1"/>
</workbook>
</file>

<file path=xl/sharedStrings.xml><?xml version="1.0" encoding="utf-8"?>
<sst xmlns="http://schemas.openxmlformats.org/spreadsheetml/2006/main" count="170" uniqueCount="134">
  <si>
    <t>RM'000</t>
  </si>
  <si>
    <t>Revenue</t>
  </si>
  <si>
    <t>Capital</t>
  </si>
  <si>
    <t>Total</t>
  </si>
  <si>
    <t xml:space="preserve"> </t>
  </si>
  <si>
    <t>Inventories</t>
  </si>
  <si>
    <t>Cash and bank balances</t>
  </si>
  <si>
    <t>Share capital</t>
  </si>
  <si>
    <t>Interest income</t>
  </si>
  <si>
    <t>Interest paid</t>
  </si>
  <si>
    <t>Interest received</t>
  </si>
  <si>
    <t>Purchase of property, plant and equipment</t>
  </si>
  <si>
    <t>CASH AND CASH EQUIVALENTS AT BEGINNING OF THE PERIOD</t>
  </si>
  <si>
    <t>CASH AND CASH EQUIVALENTS AT END OF THE PERIOD</t>
  </si>
  <si>
    <t>Negative</t>
  </si>
  <si>
    <t>Goodwill</t>
  </si>
  <si>
    <t>Retained profits</t>
  </si>
  <si>
    <t>Interest expense</t>
  </si>
  <si>
    <t>Proceeds from disposal of property, plant and equipment</t>
  </si>
  <si>
    <t>Short term deposits with licensed banks</t>
  </si>
  <si>
    <t>Profits</t>
  </si>
  <si>
    <t>Dividend</t>
  </si>
  <si>
    <t>Finance Costs</t>
  </si>
  <si>
    <t>Bank overdraft</t>
  </si>
  <si>
    <t xml:space="preserve">Current </t>
  </si>
  <si>
    <t>Preceding Year</t>
  </si>
  <si>
    <t>Corresponding</t>
  </si>
  <si>
    <t>Period</t>
  </si>
  <si>
    <t>To-date</t>
  </si>
  <si>
    <t>Year</t>
  </si>
  <si>
    <t>Individual Quarter</t>
  </si>
  <si>
    <t>Cumulative Quarter</t>
  </si>
  <si>
    <t>Current</t>
  </si>
  <si>
    <t>Quarter</t>
  </si>
  <si>
    <t>(Audited)</t>
  </si>
  <si>
    <t>Amortisation of concession rights</t>
  </si>
  <si>
    <t>Cost of sales</t>
  </si>
  <si>
    <t>Gross profit</t>
  </si>
  <si>
    <t>Other income</t>
  </si>
  <si>
    <t>Administrative expenses</t>
  </si>
  <si>
    <t>Other expenses</t>
  </si>
  <si>
    <t>(Unaudited)</t>
  </si>
  <si>
    <t>Non-current assets</t>
  </si>
  <si>
    <t>Current assets</t>
  </si>
  <si>
    <t>Current liabilities</t>
  </si>
  <si>
    <t>Net assets per share (RM)</t>
  </si>
  <si>
    <t>ASSETS</t>
  </si>
  <si>
    <t>EQUITY AND LIABILITIES</t>
  </si>
  <si>
    <t>LIABILITIES</t>
  </si>
  <si>
    <t>Non-current liabilities</t>
  </si>
  <si>
    <t>Total liabilities</t>
  </si>
  <si>
    <t>TOTAL EQUITY AND LIABILITIES</t>
  </si>
  <si>
    <t>Equity</t>
  </si>
  <si>
    <t>Adjustments for:</t>
  </si>
  <si>
    <t>Payment for concession rights</t>
  </si>
  <si>
    <t>Financial Year End</t>
  </si>
  <si>
    <t>As at Preceeding</t>
  </si>
  <si>
    <t>As at End of</t>
  </si>
  <si>
    <t>Current Quarter</t>
  </si>
  <si>
    <t xml:space="preserve">SERN KOU RESOURCES BERHAD </t>
  </si>
  <si>
    <t>(Company No.519103-X)</t>
  </si>
  <si>
    <t xml:space="preserve">UNAUDITED CONDENSED CONSOLIDATED STATEMENT OF CHANGES IN EQUITY </t>
  </si>
  <si>
    <t>CASH AND CASH EQUIVALENTS COMPRISE:-</t>
  </si>
  <si>
    <t>Goodwill on consolidation</t>
  </si>
  <si>
    <t>Property, plant &amp; equipment</t>
  </si>
  <si>
    <t>Retained</t>
  </si>
  <si>
    <t>Share</t>
  </si>
  <si>
    <t>CASH FLOWS FROM/ (FOR) OPERATING ACTIVITIES</t>
  </si>
  <si>
    <t>Depreciation of property, plant &amp; equipment</t>
  </si>
  <si>
    <t>CASH FLOWS (FOR)/ FROM FINANCING ACTIVITIES</t>
  </si>
  <si>
    <t>Repayment of term loan</t>
  </si>
  <si>
    <t>UNAUDITED CONDENSED CONSOLIDATED STATEMENT OF COMPREHENSIVE INCOME</t>
  </si>
  <si>
    <t xml:space="preserve">UNAUDITED CONDENSED CONSOLIDATED STATEMENT OF FINANCIAL POSITION </t>
  </si>
  <si>
    <t>Concession rights</t>
  </si>
  <si>
    <t>The unaudited Condensed Consolidated Statement of Changes in Equity should be read in conjunction with the audited Financial Statements for year ended 31 December 2009 and the accompanying explanatory notes attached to the interim financial statements.</t>
  </si>
  <si>
    <t>Profit/ (Loss) before taxation</t>
  </si>
  <si>
    <t>Income tax expense</t>
  </si>
  <si>
    <t>Basic earning/ (loss) per share (sen)</t>
  </si>
  <si>
    <t>Profit/ (Loss) after taxation 
for the period</t>
  </si>
  <si>
    <t>Total non-current assets</t>
  </si>
  <si>
    <t>Total current assets</t>
  </si>
  <si>
    <t>Total assets</t>
  </si>
  <si>
    <t>Current Tax assets</t>
  </si>
  <si>
    <t>Total Equity</t>
  </si>
  <si>
    <t>Deferred tax liabilities</t>
  </si>
  <si>
    <t>Loans and borrowings</t>
  </si>
  <si>
    <t>Total non-current liabilities</t>
  </si>
  <si>
    <t>Current tax assets</t>
  </si>
  <si>
    <t>Total current liabilities</t>
  </si>
  <si>
    <t>Trade receivables</t>
  </si>
  <si>
    <t>Other receivables, deposits
  and prepayments</t>
  </si>
  <si>
    <t>Trade payables</t>
  </si>
  <si>
    <t>Other payables and accruals</t>
  </si>
  <si>
    <t>UNAUDITED CONDENSED CONSOLIDATED STATEMENT OF CASH FLOW</t>
  </si>
  <si>
    <t>Profit/ (Loss) before tax</t>
  </si>
  <si>
    <t>Loss/(Gain) on disposal of property, plant &amp; machinery</t>
  </si>
  <si>
    <t>(Increase)/ Decrease in trade &amp; other receivables</t>
  </si>
  <si>
    <t>Cash (For)/From Operations</t>
  </si>
  <si>
    <t>Net drawdown in/ (Repayment of) bankers' acceptances</t>
  </si>
  <si>
    <t>NET DECREASE IN CASH AND CASH EQUIVALENTS</t>
  </si>
  <si>
    <t>CASH FLOWS (FOR)/ FROM INVESTING ACTIVITIES</t>
  </si>
  <si>
    <t>Net Cash (For)/ From Operating Activities</t>
  </si>
  <si>
    <t>Derivative financial assets</t>
  </si>
  <si>
    <t>Continuing operations</t>
  </si>
  <si>
    <t>Distribution costs</t>
  </si>
  <si>
    <t>Operating profit</t>
  </si>
  <si>
    <t>-owners of the Company</t>
  </si>
  <si>
    <t>Total comprehensive income/ (loss) 
  attributable to:</t>
  </si>
  <si>
    <t>Total Comprehensive income/ (loss) for the 
  period, net of tax</t>
  </si>
  <si>
    <t>Other Comprehensive income for the 
  period, net of tax</t>
  </si>
  <si>
    <t>Earning/ (loss) per share for profit
  attributable to the owners of the company</t>
  </si>
  <si>
    <t>Total comprehensive income for the period</t>
  </si>
  <si>
    <t>Balance at 1 January 2010</t>
  </si>
  <si>
    <t>Balance at 1 January 2009</t>
  </si>
  <si>
    <t>(Restated)</t>
  </si>
  <si>
    <t>The unaudited Condensed Statement of Financial Position should be read in conjunction with the audited Financial Statements for year ended 31 December 2009 and the accompanying explanatory notes attached to the interim financial statements.</t>
  </si>
  <si>
    <t>Gain on forward currency contracts</t>
  </si>
  <si>
    <t>The unaudited Condensed Statement of Cash Flow should be read in conjunction with the audited Financial Statements for year ended 31 December 2009 and the accompanying explanatory notes attached to the interim financial statements.</t>
  </si>
  <si>
    <t>Total comprehensive loss for the period</t>
  </si>
  <si>
    <t>Operating profit before working capital changes</t>
  </si>
  <si>
    <t>Net drawdown in/ (repayment of) hire purchase obligations</t>
  </si>
  <si>
    <t>THIRD QUARTER ENDED 30 SEPTEMBER 2010</t>
  </si>
  <si>
    <t>FOR THE QUARTER ENDED 30 SEPTEMBER 2010</t>
  </si>
  <si>
    <t>AS AT 30 SEPTEMBER 2010</t>
  </si>
  <si>
    <t>For the period ended 30 September 2010</t>
  </si>
  <si>
    <t>Balance at 30 September 2010</t>
  </si>
  <si>
    <t>For the period ended 30 September 2009</t>
  </si>
  <si>
    <t>Balance at 30 September 2009</t>
  </si>
  <si>
    <t>Income tax (paid)/ refund</t>
  </si>
  <si>
    <t>Property, plant &amp; machinery written off</t>
  </si>
  <si>
    <t>Decrease in inventories</t>
  </si>
  <si>
    <t>Decrease in trade &amp; other payables</t>
  </si>
  <si>
    <t>Net Cash For Investing Activities</t>
  </si>
  <si>
    <t>Net Cash For Financing Activities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</si>
</sst>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 #,##0.0_-;_-* &quot;-&quot;??_-;_-@_-"/>
    <numFmt numFmtId="173" formatCode="_-* #,##0_-;\-* #,##0_-;_-* &quot;-&quot;??_-;_-@_-"/>
    <numFmt numFmtId="174" formatCode="_(* #,##0_);_(* \(#,##0\);_(* &quot;-&quot;??_);_(@_)"/>
    <numFmt numFmtId="175" formatCode="_(* #,##0.0_);_(* \(#,##0.0\);_(* &quot;-&quot;??_);_(@_)"/>
    <numFmt numFmtId="176" formatCode="_(* #,##0.0_);_(* \(#,##0.0\);_(* &quot;-&quot;_);_(@_)"/>
    <numFmt numFmtId="177" formatCode="_(* #,##0.00_);_(* \(#,##0.00\);_(* &quot;-&quot;_);_(@_)"/>
    <numFmt numFmtId="178" formatCode="_(* #,##0.000_);_(* \(#,##0.000\);_(* &quot;-&quot;??_);_(@_)"/>
    <numFmt numFmtId="179" formatCode="_(* #,##0.0000_);_(* \(#,##0.0000\);_(* &quot;-&quot;??_);_(@_)"/>
    <numFmt numFmtId="180" formatCode="_(* #,##0.00000_);_(* \(#,##0.00000\);_(* &quot;-&quot;??_);_(@_)"/>
    <numFmt numFmtId="181" formatCode="_(* #,##0.000000_);_(* \(#,##0.000000\);_(* &quot;-&quot;??_);_(@_)"/>
    <numFmt numFmtId="182" formatCode="[$-409]dddd\,\ mmmm\ dd\,\ yyyy"/>
    <numFmt numFmtId="183" formatCode="[$-409]d\-mmm\-yy;@"/>
  </numFmts>
  <fonts count="16">
    <font>
      <sz val="10"/>
      <name val="Arial"/>
      <family val="0"/>
    </font>
    <font>
      <b/>
      <sz val="10"/>
      <name val="Bookman Old Style"/>
      <family val="1"/>
    </font>
    <font>
      <sz val="10"/>
      <name val="Bookman Old Style"/>
      <family val="1"/>
    </font>
    <font>
      <b/>
      <sz val="9"/>
      <name val="Bookman Old Style"/>
      <family val="1"/>
    </font>
    <font>
      <sz val="9"/>
      <name val="Bookman Old Style"/>
      <family val="1"/>
    </font>
    <font>
      <u val="single"/>
      <sz val="10"/>
      <color indexed="12"/>
      <name val="Arial"/>
      <family val="0"/>
    </font>
    <font>
      <u val="single"/>
      <sz val="10"/>
      <color indexed="36"/>
      <name val="Arial"/>
      <family val="0"/>
    </font>
    <font>
      <b/>
      <i/>
      <sz val="9"/>
      <name val="Bookman Old Style"/>
      <family val="1"/>
    </font>
    <font>
      <b/>
      <u val="single"/>
      <sz val="9"/>
      <name val="Bookman Old Style"/>
      <family val="1"/>
    </font>
    <font>
      <sz val="8"/>
      <name val="Times New Roman"/>
      <family val="1"/>
    </font>
    <font>
      <sz val="8"/>
      <name val="Bookman Old Style"/>
      <family val="1"/>
    </font>
    <font>
      <b/>
      <sz val="10"/>
      <name val="Arial"/>
      <family val="0"/>
    </font>
    <font>
      <i/>
      <sz val="9"/>
      <name val="Bookman Old Style"/>
      <family val="1"/>
    </font>
    <font>
      <i/>
      <sz val="10"/>
      <name val="Bookman Old Style"/>
      <family val="1"/>
    </font>
    <font>
      <i/>
      <sz val="9"/>
      <name val="Arial"/>
      <family val="0"/>
    </font>
    <font>
      <i/>
      <sz val="10"/>
      <name val="Arial"/>
      <family val="0"/>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41" fontId="1" fillId="0" borderId="0" xfId="15" applyNumberFormat="1" applyFont="1" applyBorder="1" applyAlignment="1">
      <alignment/>
    </xf>
    <xf numFmtId="41" fontId="2" fillId="0" borderId="0" xfId="15" applyNumberFormat="1" applyFont="1" applyBorder="1" applyAlignment="1">
      <alignment/>
    </xf>
    <xf numFmtId="41" fontId="3" fillId="0" borderId="0" xfId="15" applyNumberFormat="1" applyFont="1" applyBorder="1" applyAlignment="1">
      <alignment horizontal="right"/>
    </xf>
    <xf numFmtId="41" fontId="3" fillId="0" borderId="0" xfId="15" applyNumberFormat="1" applyFont="1" applyBorder="1" applyAlignment="1">
      <alignment horizontal="center"/>
    </xf>
    <xf numFmtId="15" fontId="3" fillId="0" borderId="0" xfId="15" applyNumberFormat="1" applyFont="1" applyBorder="1" applyAlignment="1">
      <alignment horizontal="right"/>
    </xf>
    <xf numFmtId="41" fontId="4" fillId="0" borderId="0" xfId="15" applyNumberFormat="1" applyFont="1" applyBorder="1" applyAlignment="1">
      <alignment horizontal="right"/>
    </xf>
    <xf numFmtId="41" fontId="4" fillId="0" borderId="0" xfId="15" applyNumberFormat="1" applyFont="1" applyBorder="1" applyAlignment="1">
      <alignment/>
    </xf>
    <xf numFmtId="41" fontId="4" fillId="0" borderId="0" xfId="15" applyNumberFormat="1" applyFont="1" applyBorder="1" applyAlignment="1">
      <alignment horizontal="center"/>
    </xf>
    <xf numFmtId="41" fontId="3" fillId="0" borderId="0" xfId="15" applyNumberFormat="1" applyFont="1" applyBorder="1" applyAlignment="1">
      <alignment/>
    </xf>
    <xf numFmtId="41" fontId="4" fillId="0" borderId="0" xfId="15" applyNumberFormat="1" applyFont="1" applyBorder="1" applyAlignment="1" quotePrefix="1">
      <alignment horizontal="right"/>
    </xf>
    <xf numFmtId="41" fontId="2" fillId="0" borderId="0" xfId="0" applyNumberFormat="1" applyFont="1" applyBorder="1" applyAlignment="1">
      <alignment/>
    </xf>
    <xf numFmtId="41" fontId="4" fillId="0" borderId="0" xfId="0" applyNumberFormat="1" applyFont="1" applyBorder="1" applyAlignment="1">
      <alignment/>
    </xf>
    <xf numFmtId="41" fontId="3" fillId="0" borderId="0" xfId="0" applyNumberFormat="1" applyFont="1" applyBorder="1" applyAlignment="1">
      <alignment/>
    </xf>
    <xf numFmtId="183" fontId="3" fillId="0" borderId="0" xfId="15" applyNumberFormat="1" applyFont="1" applyBorder="1" applyAlignment="1">
      <alignment horizontal="right"/>
    </xf>
    <xf numFmtId="41" fontId="2" fillId="0" borderId="0" xfId="0" applyNumberFormat="1" applyFont="1" applyFill="1" applyAlignment="1">
      <alignment/>
    </xf>
    <xf numFmtId="41" fontId="2" fillId="0" borderId="0" xfId="0" applyNumberFormat="1" applyFont="1" applyAlignment="1">
      <alignment/>
    </xf>
    <xf numFmtId="41" fontId="3" fillId="0" borderId="0" xfId="0" applyNumberFormat="1" applyFont="1" applyFill="1" applyAlignment="1">
      <alignment/>
    </xf>
    <xf numFmtId="41" fontId="4" fillId="0" borderId="0" xfId="0" applyNumberFormat="1" applyFont="1" applyFill="1" applyAlignment="1">
      <alignment/>
    </xf>
    <xf numFmtId="41" fontId="8" fillId="0" borderId="0" xfId="0" applyNumberFormat="1" applyFont="1" applyFill="1" applyAlignment="1">
      <alignment/>
    </xf>
    <xf numFmtId="41" fontId="4" fillId="0" borderId="0" xfId="15" applyNumberFormat="1" applyFont="1" applyFill="1" applyAlignment="1">
      <alignment/>
    </xf>
    <xf numFmtId="41" fontId="4" fillId="0" borderId="0" xfId="0" applyNumberFormat="1" applyFont="1" applyAlignment="1">
      <alignment/>
    </xf>
    <xf numFmtId="41" fontId="4" fillId="0" borderId="1" xfId="15" applyNumberFormat="1" applyFont="1" applyFill="1" applyBorder="1" applyAlignment="1">
      <alignment/>
    </xf>
    <xf numFmtId="41" fontId="4" fillId="0" borderId="0" xfId="15" applyNumberFormat="1" applyFont="1" applyFill="1" applyBorder="1" applyAlignment="1">
      <alignment/>
    </xf>
    <xf numFmtId="41" fontId="4" fillId="0" borderId="2" xfId="15" applyNumberFormat="1" applyFont="1" applyFill="1" applyBorder="1" applyAlignment="1">
      <alignment/>
    </xf>
    <xf numFmtId="41" fontId="3" fillId="0" borderId="0" xfId="0" applyNumberFormat="1" applyFont="1" applyFill="1" applyAlignment="1">
      <alignment horizontal="right"/>
    </xf>
    <xf numFmtId="41" fontId="4" fillId="0" borderId="0" xfId="0" applyNumberFormat="1" applyFont="1" applyFill="1" applyBorder="1" applyAlignment="1">
      <alignment/>
    </xf>
    <xf numFmtId="41" fontId="4" fillId="0" borderId="0" xfId="0" applyNumberFormat="1" applyFont="1" applyFill="1" applyAlignment="1">
      <alignment horizontal="right"/>
    </xf>
    <xf numFmtId="41" fontId="4" fillId="0" borderId="0" xfId="15" applyNumberFormat="1" applyFont="1" applyFill="1" applyAlignment="1">
      <alignment horizontal="left"/>
    </xf>
    <xf numFmtId="171" fontId="4" fillId="0" borderId="0" xfId="15" applyFont="1" applyFill="1" applyAlignment="1">
      <alignment/>
    </xf>
    <xf numFmtId="41" fontId="4" fillId="0" borderId="0" xfId="0" applyNumberFormat="1" applyFont="1" applyFill="1" applyAlignment="1" quotePrefix="1">
      <alignment/>
    </xf>
    <xf numFmtId="41" fontId="4" fillId="0" borderId="2" xfId="0" applyNumberFormat="1" applyFont="1" applyFill="1" applyBorder="1" applyAlignment="1">
      <alignment/>
    </xf>
    <xf numFmtId="41" fontId="1" fillId="0" borderId="0" xfId="15" applyNumberFormat="1" applyFont="1" applyAlignment="1">
      <alignment/>
    </xf>
    <xf numFmtId="41" fontId="2" fillId="0" borderId="0" xfId="15" applyNumberFormat="1" applyFont="1" applyAlignment="1">
      <alignment/>
    </xf>
    <xf numFmtId="41" fontId="1" fillId="0" borderId="0" xfId="15" applyNumberFormat="1" applyFont="1" applyFill="1" applyAlignment="1">
      <alignment/>
    </xf>
    <xf numFmtId="41" fontId="4" fillId="0" borderId="0" xfId="15" applyNumberFormat="1" applyFont="1" applyAlignment="1">
      <alignment/>
    </xf>
    <xf numFmtId="41" fontId="3" fillId="0" borderId="0" xfId="15" applyNumberFormat="1" applyFont="1" applyAlignment="1">
      <alignment horizontal="center"/>
    </xf>
    <xf numFmtId="41" fontId="3" fillId="0" borderId="0" xfId="15" applyNumberFormat="1" applyFont="1" applyAlignment="1">
      <alignment/>
    </xf>
    <xf numFmtId="41" fontId="8" fillId="0" borderId="0" xfId="15" applyNumberFormat="1" applyFont="1" applyAlignment="1" quotePrefix="1">
      <alignment/>
    </xf>
    <xf numFmtId="41" fontId="10" fillId="0" borderId="0" xfId="15" applyNumberFormat="1" applyFont="1" applyAlignment="1">
      <alignment/>
    </xf>
    <xf numFmtId="41" fontId="9" fillId="0" borderId="0" xfId="15" applyNumberFormat="1" applyFont="1" applyAlignment="1">
      <alignment horizontal="right"/>
    </xf>
    <xf numFmtId="41" fontId="4" fillId="0" borderId="0" xfId="15" applyNumberFormat="1" applyFont="1" applyAlignment="1" quotePrefix="1">
      <alignment/>
    </xf>
    <xf numFmtId="41" fontId="4" fillId="0" borderId="1" xfId="15" applyNumberFormat="1" applyFont="1" applyBorder="1" applyAlignment="1" quotePrefix="1">
      <alignment/>
    </xf>
    <xf numFmtId="41" fontId="4" fillId="0" borderId="1" xfId="15" applyNumberFormat="1" applyFont="1" applyBorder="1" applyAlignment="1">
      <alignment/>
    </xf>
    <xf numFmtId="49" fontId="3" fillId="0" borderId="0" xfId="0" applyNumberFormat="1" applyFont="1" applyFill="1" applyAlignment="1">
      <alignment horizontal="right"/>
    </xf>
    <xf numFmtId="41" fontId="4" fillId="0" borderId="0" xfId="15" applyNumberFormat="1" applyFont="1" applyFill="1" applyBorder="1" applyAlignment="1" quotePrefix="1">
      <alignment horizontal="right"/>
    </xf>
    <xf numFmtId="41" fontId="2" fillId="0" borderId="0" xfId="15" applyNumberFormat="1" applyFont="1" applyFill="1" applyAlignment="1">
      <alignment/>
    </xf>
    <xf numFmtId="15" fontId="3" fillId="0" borderId="0" xfId="15" applyNumberFormat="1" applyFont="1" applyFill="1" applyBorder="1" applyAlignment="1">
      <alignment horizontal="right"/>
    </xf>
    <xf numFmtId="41" fontId="2" fillId="0" borderId="0" xfId="15" applyNumberFormat="1" applyFont="1" applyFill="1" applyBorder="1" applyAlignment="1">
      <alignment/>
    </xf>
    <xf numFmtId="41" fontId="10" fillId="0" borderId="0" xfId="15" applyNumberFormat="1" applyFont="1" applyAlignment="1">
      <alignment horizontal="left" vertical="center"/>
    </xf>
    <xf numFmtId="41" fontId="7" fillId="0" borderId="0" xfId="15" applyNumberFormat="1" applyFont="1" applyBorder="1" applyAlignment="1">
      <alignment horizontal="right"/>
    </xf>
    <xf numFmtId="0" fontId="1" fillId="0" borderId="0" xfId="15" applyNumberFormat="1" applyFont="1" applyAlignment="1">
      <alignment horizontal="right"/>
    </xf>
    <xf numFmtId="0" fontId="4" fillId="0" borderId="0" xfId="15" applyNumberFormat="1" applyFont="1" applyAlignment="1">
      <alignment horizontal="right"/>
    </xf>
    <xf numFmtId="41" fontId="4" fillId="0" borderId="0" xfId="15" applyNumberFormat="1" applyFont="1" applyBorder="1" applyAlignment="1" quotePrefix="1">
      <alignment horizontal="left"/>
    </xf>
    <xf numFmtId="41" fontId="3" fillId="0" borderId="0" xfId="15" applyNumberFormat="1" applyFont="1" applyBorder="1" applyAlignment="1" quotePrefix="1">
      <alignment horizontal="right"/>
    </xf>
    <xf numFmtId="41" fontId="2" fillId="0" borderId="1" xfId="15" applyNumberFormat="1" applyFont="1" applyBorder="1" applyAlignment="1">
      <alignment/>
    </xf>
    <xf numFmtId="41" fontId="4" fillId="0" borderId="3" xfId="15" applyNumberFormat="1" applyFont="1" applyBorder="1" applyAlignment="1">
      <alignment/>
    </xf>
    <xf numFmtId="41" fontId="2" fillId="0" borderId="3" xfId="15" applyNumberFormat="1" applyFont="1" applyBorder="1" applyAlignment="1">
      <alignment/>
    </xf>
    <xf numFmtId="0" fontId="0" fillId="0" borderId="0" xfId="0" applyAlignment="1">
      <alignment vertical="top" wrapText="1"/>
    </xf>
    <xf numFmtId="41" fontId="4" fillId="0" borderId="4" xfId="15" applyNumberFormat="1" applyFont="1" applyBorder="1" applyAlignment="1">
      <alignment vertical="center"/>
    </xf>
    <xf numFmtId="41" fontId="4" fillId="0" borderId="0" xfId="15" applyNumberFormat="1" applyFont="1" applyBorder="1" applyAlignment="1">
      <alignment vertical="center"/>
    </xf>
    <xf numFmtId="41" fontId="4" fillId="0" borderId="5" xfId="15" applyNumberFormat="1" applyFont="1" applyBorder="1" applyAlignment="1">
      <alignment vertical="center"/>
    </xf>
    <xf numFmtId="41" fontId="4" fillId="0" borderId="0" xfId="0" applyNumberFormat="1" applyFont="1" applyBorder="1" applyAlignment="1">
      <alignment vertical="top" wrapText="1"/>
    </xf>
    <xf numFmtId="41" fontId="4" fillId="0" borderId="3" xfId="15" applyNumberFormat="1" applyFont="1" applyBorder="1" applyAlignment="1">
      <alignment vertical="center"/>
    </xf>
    <xf numFmtId="177" fontId="4" fillId="0" borderId="3" xfId="15" applyNumberFormat="1" applyFont="1" applyBorder="1" applyAlignment="1">
      <alignment vertical="center"/>
    </xf>
    <xf numFmtId="41" fontId="3" fillId="0" borderId="0" xfId="0" applyNumberFormat="1" applyFont="1" applyBorder="1" applyAlignment="1">
      <alignment vertical="center"/>
    </xf>
    <xf numFmtId="41" fontId="4" fillId="0" borderId="0" xfId="0" applyNumberFormat="1" applyFont="1" applyBorder="1" applyAlignment="1">
      <alignment vertical="center"/>
    </xf>
    <xf numFmtId="41" fontId="2" fillId="0" borderId="0" xfId="0" applyNumberFormat="1" applyFont="1" applyBorder="1" applyAlignment="1">
      <alignment vertical="center"/>
    </xf>
    <xf numFmtId="41" fontId="2" fillId="0" borderId="0" xfId="15" applyNumberFormat="1" applyFont="1" applyBorder="1" applyAlignment="1">
      <alignment vertical="center"/>
    </xf>
    <xf numFmtId="41" fontId="4" fillId="0" borderId="3" xfId="15" applyNumberFormat="1" applyFont="1" applyBorder="1" applyAlignment="1" quotePrefix="1">
      <alignment/>
    </xf>
    <xf numFmtId="41" fontId="3" fillId="0" borderId="0" xfId="15" applyNumberFormat="1" applyFont="1" applyBorder="1" applyAlignment="1">
      <alignment vertical="center"/>
    </xf>
    <xf numFmtId="41" fontId="3" fillId="0" borderId="0" xfId="15" applyNumberFormat="1" applyFont="1" applyBorder="1" applyAlignment="1">
      <alignment horizontal="center" vertical="center"/>
    </xf>
    <xf numFmtId="41" fontId="1" fillId="0" borderId="0" xfId="15" applyNumberFormat="1" applyFont="1" applyBorder="1" applyAlignment="1">
      <alignment vertical="center"/>
    </xf>
    <xf numFmtId="41" fontId="4" fillId="0" borderId="0" xfId="15" applyNumberFormat="1" applyFont="1" applyBorder="1" applyAlignment="1" quotePrefix="1">
      <alignment/>
    </xf>
    <xf numFmtId="41" fontId="3" fillId="0" borderId="0" xfId="15" applyNumberFormat="1" applyFont="1" applyBorder="1" applyAlignment="1" quotePrefix="1">
      <alignment horizontal="right" vertical="center"/>
    </xf>
    <xf numFmtId="41" fontId="4" fillId="0" borderId="1" xfId="15" applyNumberFormat="1" applyFont="1" applyBorder="1" applyAlignment="1">
      <alignment vertical="center"/>
    </xf>
    <xf numFmtId="41" fontId="4" fillId="0" borderId="0" xfId="15" applyNumberFormat="1" applyFont="1" applyBorder="1" applyAlignment="1" quotePrefix="1">
      <alignment horizontal="right" vertical="center"/>
    </xf>
    <xf numFmtId="41" fontId="4" fillId="0" borderId="3" xfId="15" applyNumberFormat="1" applyFont="1" applyBorder="1" applyAlignment="1">
      <alignment/>
    </xf>
    <xf numFmtId="41" fontId="4" fillId="0" borderId="0" xfId="15" applyNumberFormat="1" applyFont="1" applyBorder="1" applyAlignment="1">
      <alignment/>
    </xf>
    <xf numFmtId="177" fontId="4" fillId="0" borderId="0" xfId="15" applyNumberFormat="1" applyFont="1" applyBorder="1" applyAlignment="1">
      <alignment/>
    </xf>
    <xf numFmtId="41" fontId="3" fillId="0" borderId="0" xfId="15" applyNumberFormat="1" applyFont="1" applyBorder="1" applyAlignment="1">
      <alignment/>
    </xf>
    <xf numFmtId="41" fontId="1" fillId="0" borderId="0" xfId="15" applyNumberFormat="1" applyFont="1" applyBorder="1" applyAlignment="1">
      <alignment horizontal="right"/>
    </xf>
    <xf numFmtId="49" fontId="1" fillId="0" borderId="0" xfId="15" applyNumberFormat="1" applyFont="1" applyBorder="1" applyAlignment="1">
      <alignment horizontal="center" wrapText="1"/>
    </xf>
    <xf numFmtId="49" fontId="0" fillId="0" borderId="0" xfId="0" applyNumberFormat="1" applyAlignment="1">
      <alignment horizontal="center" wrapText="1"/>
    </xf>
    <xf numFmtId="41" fontId="3" fillId="0" borderId="0" xfId="15" applyNumberFormat="1" applyFont="1" applyBorder="1" applyAlignment="1">
      <alignment vertical="top" wrapText="1"/>
    </xf>
    <xf numFmtId="0" fontId="0" fillId="0" borderId="0" xfId="0" applyAlignment="1">
      <alignment vertical="top" wrapText="1"/>
    </xf>
    <xf numFmtId="41" fontId="3" fillId="0" borderId="0" xfId="15" applyNumberFormat="1" applyFont="1" applyBorder="1" applyAlignment="1">
      <alignment horizontal="left" vertical="top" wrapText="1"/>
    </xf>
    <xf numFmtId="0" fontId="11" fillId="0" borderId="0" xfId="0" applyFont="1" applyAlignment="1">
      <alignment horizontal="left" vertical="top" wrapText="1"/>
    </xf>
    <xf numFmtId="49" fontId="1" fillId="0" borderId="0" xfId="0" applyNumberFormat="1" applyFont="1" applyBorder="1" applyAlignment="1">
      <alignment horizontal="center" wrapText="1"/>
    </xf>
    <xf numFmtId="49" fontId="1" fillId="0" borderId="0" xfId="0" applyNumberFormat="1" applyFont="1" applyFill="1" applyBorder="1" applyAlignment="1">
      <alignment horizontal="center" wrapText="1"/>
    </xf>
    <xf numFmtId="49" fontId="12" fillId="0" borderId="0" xfId="15" applyNumberFormat="1" applyFont="1" applyBorder="1" applyAlignment="1">
      <alignment horizontal="left" wrapText="1"/>
    </xf>
    <xf numFmtId="49" fontId="15" fillId="0" borderId="0" xfId="0" applyNumberFormat="1" applyFont="1" applyAlignment="1">
      <alignment horizontal="left" wrapText="1"/>
    </xf>
    <xf numFmtId="41" fontId="4" fillId="0" borderId="0" xfId="0" applyNumberFormat="1" applyFont="1" applyBorder="1" applyAlignment="1">
      <alignment vertical="top" wrapText="1"/>
    </xf>
    <xf numFmtId="41" fontId="3" fillId="0" borderId="0" xfId="0" applyNumberFormat="1" applyFont="1" applyBorder="1" applyAlignment="1">
      <alignment vertical="center" wrapText="1"/>
    </xf>
    <xf numFmtId="0" fontId="11" fillId="0" borderId="0" xfId="0" applyFont="1" applyAlignment="1">
      <alignment vertical="center" wrapText="1"/>
    </xf>
    <xf numFmtId="49" fontId="1" fillId="0" borderId="0" xfId="15" applyNumberFormat="1" applyFont="1" applyAlignment="1">
      <alignment horizontal="center" wrapText="1"/>
    </xf>
    <xf numFmtId="49" fontId="2" fillId="0" borderId="0" xfId="0" applyNumberFormat="1" applyFont="1" applyAlignment="1">
      <alignment horizontal="center" wrapText="1"/>
    </xf>
    <xf numFmtId="49" fontId="12" fillId="0" borderId="0" xfId="15" applyNumberFormat="1" applyFont="1" applyBorder="1" applyAlignment="1">
      <alignment horizontal="justify" wrapText="1"/>
    </xf>
    <xf numFmtId="49" fontId="13" fillId="0" borderId="0" xfId="0" applyNumberFormat="1" applyFont="1" applyAlignment="1">
      <alignment horizontal="justify" wrapText="1"/>
    </xf>
    <xf numFmtId="0" fontId="11" fillId="0" borderId="0" xfId="0" applyFont="1" applyAlignment="1">
      <alignment horizontal="center" wrapText="1"/>
    </xf>
    <xf numFmtId="49" fontId="1" fillId="0" borderId="0" xfId="0" applyNumberFormat="1" applyFont="1" applyFill="1" applyAlignment="1">
      <alignment horizontal="center" wrapText="1"/>
    </xf>
    <xf numFmtId="41" fontId="1" fillId="0" borderId="0" xfId="0" applyNumberFormat="1" applyFont="1" applyFill="1" applyAlignment="1">
      <alignment horizontal="center" wrapText="1"/>
    </xf>
    <xf numFmtId="0" fontId="2" fillId="0" borderId="0" xfId="0" applyFont="1" applyAlignment="1">
      <alignment horizontal="center" wrapText="1"/>
    </xf>
    <xf numFmtId="49" fontId="14" fillId="0" borderId="0" xfId="0" applyNumberFormat="1" applyFont="1" applyAlignment="1">
      <alignment horizontal="justify"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60</xdr:row>
      <xdr:rowOff>66675</xdr:rowOff>
    </xdr:from>
    <xdr:to>
      <xdr:col>7</xdr:col>
      <xdr:colOff>0</xdr:colOff>
      <xdr:row>63</xdr:row>
      <xdr:rowOff>133350</xdr:rowOff>
    </xdr:to>
    <xdr:sp>
      <xdr:nvSpPr>
        <xdr:cNvPr id="1" name="TextBox 1"/>
        <xdr:cNvSpPr txBox="1">
          <a:spLocks noChangeArrowheads="1"/>
        </xdr:cNvSpPr>
      </xdr:nvSpPr>
      <xdr:spPr>
        <a:xfrm>
          <a:off x="19050" y="9944100"/>
          <a:ext cx="6886575" cy="666750"/>
        </a:xfrm>
        <a:prstGeom prst="rect">
          <a:avLst/>
        </a:prstGeom>
        <a:solidFill>
          <a:srgbClr val="FFFFFF"/>
        </a:solidFill>
        <a:ln w="9525" cmpd="sng">
          <a:noFill/>
        </a:ln>
      </xdr:spPr>
      <xdr:txBody>
        <a:bodyPr vertOverflow="clip" wrap="square"/>
        <a:p>
          <a:pPr algn="l">
            <a:defRPr/>
          </a:pPr>
          <a:r>
            <a:rPr lang="en-US" cap="none" sz="900" b="0" i="1" u="none" baseline="0"/>
            <a:t>The unaudited Condensed Consolidated Statement of Comprehensive Income should be read in conjunction with the Audited Financial Statements for year ended 31 December 2009 and the accompanying explanatory notes attached to the interim financial statements.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60"/>
  <sheetViews>
    <sheetView workbookViewId="0" topLeftCell="A25">
      <selection activeCell="D35" sqref="D35"/>
    </sheetView>
  </sheetViews>
  <sheetFormatPr defaultColWidth="9.140625" defaultRowHeight="15.75" customHeight="1"/>
  <cols>
    <col min="1" max="1" width="8.7109375" style="2" customWidth="1"/>
    <col min="2" max="2" width="10.7109375" style="2" customWidth="1"/>
    <col min="3" max="3" width="23.8515625" style="2" customWidth="1"/>
    <col min="4" max="4" width="14.00390625" style="2" customWidth="1"/>
    <col min="5" max="5" width="16.140625" style="2" bestFit="1" customWidth="1"/>
    <col min="6" max="6" width="14.00390625" style="2" customWidth="1"/>
    <col min="7" max="7" width="16.140625" style="2" bestFit="1" customWidth="1"/>
    <col min="8" max="8" width="0.71875" style="2" customWidth="1"/>
    <col min="9" max="16384" width="9.140625" style="2" customWidth="1"/>
  </cols>
  <sheetData>
    <row r="1" s="33" customFormat="1" ht="15">
      <c r="A1" s="37" t="s">
        <v>59</v>
      </c>
    </row>
    <row r="2" spans="1:11" s="33" customFormat="1" ht="9.75" customHeight="1">
      <c r="A2" s="49" t="s">
        <v>60</v>
      </c>
      <c r="K2" s="40"/>
    </row>
    <row r="3" s="33" customFormat="1" ht="15" customHeight="1">
      <c r="A3" s="35" t="s">
        <v>121</v>
      </c>
    </row>
    <row r="5" spans="1:7" ht="15.75" customHeight="1">
      <c r="A5" s="82" t="s">
        <v>71</v>
      </c>
      <c r="B5" s="83"/>
      <c r="C5" s="83"/>
      <c r="D5" s="83"/>
      <c r="E5" s="83"/>
      <c r="F5" s="83"/>
      <c r="G5" s="83"/>
    </row>
    <row r="6" spans="1:7" ht="15.75" customHeight="1">
      <c r="A6" s="82" t="s">
        <v>122</v>
      </c>
      <c r="B6" s="83"/>
      <c r="C6" s="83"/>
      <c r="D6" s="83"/>
      <c r="E6" s="83"/>
      <c r="F6" s="83"/>
      <c r="G6" s="83"/>
    </row>
    <row r="7" ht="15.75" customHeight="1">
      <c r="A7" s="1"/>
    </row>
    <row r="8" spans="4:7" ht="15.75" customHeight="1">
      <c r="D8" s="81" t="s">
        <v>30</v>
      </c>
      <c r="E8" s="81"/>
      <c r="F8" s="81" t="s">
        <v>31</v>
      </c>
      <c r="G8" s="81"/>
    </row>
    <row r="9" spans="4:7" ht="15.75" customHeight="1">
      <c r="D9" s="3" t="s">
        <v>32</v>
      </c>
      <c r="E9" s="3" t="s">
        <v>25</v>
      </c>
      <c r="F9" s="3" t="s">
        <v>32</v>
      </c>
      <c r="G9" s="3" t="s">
        <v>25</v>
      </c>
    </row>
    <row r="10" spans="4:7" ht="15.75" customHeight="1">
      <c r="D10" s="3" t="s">
        <v>29</v>
      </c>
      <c r="E10" s="3" t="s">
        <v>26</v>
      </c>
      <c r="F10" s="3" t="s">
        <v>29</v>
      </c>
      <c r="G10" s="3" t="s">
        <v>26</v>
      </c>
    </row>
    <row r="11" spans="4:7" ht="15.75" customHeight="1">
      <c r="D11" s="3" t="s">
        <v>33</v>
      </c>
      <c r="E11" s="3" t="s">
        <v>33</v>
      </c>
      <c r="F11" s="3" t="s">
        <v>28</v>
      </c>
      <c r="G11" s="3" t="s">
        <v>27</v>
      </c>
    </row>
    <row r="12" spans="4:7" ht="15.75" customHeight="1">
      <c r="D12" s="5">
        <v>40451</v>
      </c>
      <c r="E12" s="5">
        <v>40086</v>
      </c>
      <c r="F12" s="5">
        <v>40451</v>
      </c>
      <c r="G12" s="5">
        <v>40086</v>
      </c>
    </row>
    <row r="13" spans="1:7" ht="15.75" customHeight="1">
      <c r="A13" s="7"/>
      <c r="B13" s="7"/>
      <c r="C13" s="7"/>
      <c r="D13" s="6" t="s">
        <v>0</v>
      </c>
      <c r="E13" s="6" t="s">
        <v>0</v>
      </c>
      <c r="F13" s="6" t="s">
        <v>0</v>
      </c>
      <c r="G13" s="6" t="s">
        <v>0</v>
      </c>
    </row>
    <row r="14" spans="1:7" ht="15.75" customHeight="1">
      <c r="A14" s="9" t="s">
        <v>103</v>
      </c>
      <c r="B14" s="7"/>
      <c r="C14" s="7"/>
      <c r="D14" s="7"/>
      <c r="E14" s="7"/>
      <c r="F14" s="7"/>
      <c r="G14" s="7"/>
    </row>
    <row r="15" spans="1:7" ht="15.75" customHeight="1">
      <c r="A15" s="7" t="s">
        <v>1</v>
      </c>
      <c r="B15" s="7"/>
      <c r="C15" s="7"/>
      <c r="D15" s="7">
        <v>27618</v>
      </c>
      <c r="E15" s="60">
        <v>25028</v>
      </c>
      <c r="F15" s="7">
        <v>87276</v>
      </c>
      <c r="G15" s="7">
        <v>67578</v>
      </c>
    </row>
    <row r="16" spans="1:7" ht="15.75" customHeight="1">
      <c r="A16" s="7"/>
      <c r="B16" s="7"/>
      <c r="C16" s="7"/>
      <c r="D16" s="7"/>
      <c r="E16" s="60"/>
      <c r="F16" s="7"/>
      <c r="G16" s="7"/>
    </row>
    <row r="17" spans="1:7" ht="15.75" customHeight="1">
      <c r="A17" s="7" t="s">
        <v>36</v>
      </c>
      <c r="B17" s="7"/>
      <c r="C17" s="7"/>
      <c r="D17" s="7">
        <f>-24456+288</f>
        <v>-24168</v>
      </c>
      <c r="E17" s="60">
        <v>-21687</v>
      </c>
      <c r="F17" s="7">
        <v>-76455</v>
      </c>
      <c r="G17" s="7">
        <v>-60842</v>
      </c>
    </row>
    <row r="18" spans="1:8" ht="3.75" customHeight="1">
      <c r="A18" s="7"/>
      <c r="B18" s="7"/>
      <c r="C18" s="7"/>
      <c r="D18" s="43"/>
      <c r="E18" s="75"/>
      <c r="F18" s="43"/>
      <c r="G18" s="43"/>
      <c r="H18" s="55"/>
    </row>
    <row r="19" spans="1:7" ht="3.75" customHeight="1">
      <c r="A19" s="7"/>
      <c r="B19" s="7"/>
      <c r="C19" s="7"/>
      <c r="D19" s="10"/>
      <c r="E19" s="76"/>
      <c r="F19" s="10"/>
      <c r="G19" s="10"/>
    </row>
    <row r="20" spans="1:7" s="1" customFormat="1" ht="15.75" customHeight="1">
      <c r="A20" s="9" t="s">
        <v>37</v>
      </c>
      <c r="B20" s="9"/>
      <c r="C20" s="9"/>
      <c r="D20" s="7">
        <f>D17+D15</f>
        <v>3450</v>
      </c>
      <c r="E20" s="60">
        <f>E17+E15</f>
        <v>3341</v>
      </c>
      <c r="F20" s="7">
        <f>F17+F15</f>
        <v>10821</v>
      </c>
      <c r="G20" s="7">
        <f>G17+G15</f>
        <v>6736</v>
      </c>
    </row>
    <row r="21" spans="1:7" ht="8.25" customHeight="1">
      <c r="A21" s="7"/>
      <c r="B21" s="7"/>
      <c r="C21" s="7"/>
      <c r="D21" s="7"/>
      <c r="E21" s="60"/>
      <c r="F21" s="7"/>
      <c r="G21" s="7"/>
    </row>
    <row r="22" spans="1:7" s="68" customFormat="1" ht="19.5" customHeight="1">
      <c r="A22" s="60" t="s">
        <v>38</v>
      </c>
      <c r="B22" s="60"/>
      <c r="C22" s="60"/>
      <c r="D22" s="60">
        <v>62</v>
      </c>
      <c r="E22" s="60">
        <v>76</v>
      </c>
      <c r="F22" s="60">
        <v>624</v>
      </c>
      <c r="G22" s="60">
        <v>764</v>
      </c>
    </row>
    <row r="23" spans="1:7" s="68" customFormat="1" ht="19.5" customHeight="1">
      <c r="A23" s="60" t="s">
        <v>104</v>
      </c>
      <c r="B23" s="60"/>
      <c r="C23" s="60"/>
      <c r="D23" s="60">
        <v>-1163</v>
      </c>
      <c r="E23" s="60">
        <v>-1247</v>
      </c>
      <c r="F23" s="60">
        <v>-3535</v>
      </c>
      <c r="G23" s="60">
        <v>-3615</v>
      </c>
    </row>
    <row r="24" spans="1:7" s="68" customFormat="1" ht="19.5" customHeight="1">
      <c r="A24" s="60" t="s">
        <v>39</v>
      </c>
      <c r="B24" s="60"/>
      <c r="C24" s="60"/>
      <c r="D24" s="60">
        <v>-1148</v>
      </c>
      <c r="E24" s="60">
        <v>-1288</v>
      </c>
      <c r="F24" s="60">
        <v>-3442</v>
      </c>
      <c r="G24" s="60">
        <v>-3911</v>
      </c>
    </row>
    <row r="25" spans="1:7" s="68" customFormat="1" ht="19.5" customHeight="1">
      <c r="A25" s="60" t="s">
        <v>40</v>
      </c>
      <c r="B25" s="60"/>
      <c r="C25" s="60"/>
      <c r="D25" s="60">
        <v>-244</v>
      </c>
      <c r="E25" s="60">
        <v>-108</v>
      </c>
      <c r="F25" s="60">
        <v>-416</v>
      </c>
      <c r="G25" s="60">
        <v>-426</v>
      </c>
    </row>
    <row r="26" spans="1:8" ht="3.75" customHeight="1">
      <c r="A26" s="7"/>
      <c r="B26" s="7"/>
      <c r="C26" s="7"/>
      <c r="D26" s="43"/>
      <c r="E26" s="75"/>
      <c r="F26" s="43"/>
      <c r="G26" s="43"/>
      <c r="H26" s="55"/>
    </row>
    <row r="27" spans="1:7" ht="3.75" customHeight="1">
      <c r="A27" s="7"/>
      <c r="B27" s="7"/>
      <c r="C27" s="7"/>
      <c r="D27" s="10"/>
      <c r="E27" s="76"/>
      <c r="F27" s="10"/>
      <c r="G27" s="10"/>
    </row>
    <row r="28" spans="1:7" s="68" customFormat="1" ht="19.5" customHeight="1">
      <c r="A28" s="70" t="s">
        <v>105</v>
      </c>
      <c r="B28" s="60"/>
      <c r="C28" s="60"/>
      <c r="D28" s="60">
        <f>D20+SUM(D22:D25)</f>
        <v>957</v>
      </c>
      <c r="E28" s="60">
        <f>E20+SUM(E22:E25)</f>
        <v>774</v>
      </c>
      <c r="F28" s="60">
        <f>F20+SUM(F22:F25)</f>
        <v>4052</v>
      </c>
      <c r="G28" s="60">
        <f>G20+SUM(G22:G25)</f>
        <v>-452</v>
      </c>
    </row>
    <row r="29" spans="1:7" s="68" customFormat="1" ht="8.25" customHeight="1">
      <c r="A29" s="70"/>
      <c r="B29" s="60"/>
      <c r="C29" s="60"/>
      <c r="D29" s="60"/>
      <c r="E29" s="60"/>
      <c r="F29" s="60"/>
      <c r="G29" s="60"/>
    </row>
    <row r="30" spans="1:7" s="68" customFormat="1" ht="19.5" customHeight="1">
      <c r="A30" s="60" t="s">
        <v>22</v>
      </c>
      <c r="B30" s="60"/>
      <c r="C30" s="60"/>
      <c r="D30" s="60">
        <v>-331</v>
      </c>
      <c r="E30" s="60">
        <v>-109</v>
      </c>
      <c r="F30" s="60">
        <v>-905</v>
      </c>
      <c r="G30" s="60">
        <v>-382</v>
      </c>
    </row>
    <row r="31" spans="1:8" ht="3.75" customHeight="1">
      <c r="A31" s="7"/>
      <c r="B31" s="7"/>
      <c r="C31" s="7"/>
      <c r="D31" s="43"/>
      <c r="E31" s="75"/>
      <c r="F31" s="43"/>
      <c r="G31" s="43"/>
      <c r="H31" s="55"/>
    </row>
    <row r="32" spans="1:7" ht="3.75" customHeight="1">
      <c r="A32" s="7"/>
      <c r="B32" s="7"/>
      <c r="C32" s="7"/>
      <c r="D32" s="10"/>
      <c r="E32" s="76"/>
      <c r="F32" s="10"/>
      <c r="G32" s="10"/>
    </row>
    <row r="33" spans="1:7" s="72" customFormat="1" ht="19.5" customHeight="1">
      <c r="A33" s="70" t="s">
        <v>75</v>
      </c>
      <c r="B33" s="70"/>
      <c r="C33" s="70"/>
      <c r="D33" s="71">
        <f>D28+D30</f>
        <v>626</v>
      </c>
      <c r="E33" s="71">
        <f>E28+E30</f>
        <v>665</v>
      </c>
      <c r="F33" s="71">
        <f>F28+F30</f>
        <v>3147</v>
      </c>
      <c r="G33" s="71">
        <f>G28+G30</f>
        <v>-834</v>
      </c>
    </row>
    <row r="34" spans="1:7" s="72" customFormat="1" ht="8.25" customHeight="1">
      <c r="A34" s="70"/>
      <c r="B34" s="70"/>
      <c r="C34" s="70"/>
      <c r="D34" s="71"/>
      <c r="E34" s="71"/>
      <c r="F34" s="71"/>
      <c r="G34" s="71"/>
    </row>
    <row r="35" spans="1:7" s="68" customFormat="1" ht="19.5" customHeight="1">
      <c r="A35" s="60" t="s">
        <v>76</v>
      </c>
      <c r="B35" s="60"/>
      <c r="C35" s="60"/>
      <c r="D35" s="60">
        <f>-185-113</f>
        <v>-298</v>
      </c>
      <c r="E35" s="60">
        <v>-75</v>
      </c>
      <c r="F35" s="60">
        <f>-295-252</f>
        <v>-547</v>
      </c>
      <c r="G35" s="60">
        <v>-274</v>
      </c>
    </row>
    <row r="36" spans="1:8" ht="3.75" customHeight="1">
      <c r="A36" s="7"/>
      <c r="B36" s="7"/>
      <c r="C36" s="7"/>
      <c r="D36" s="43"/>
      <c r="E36" s="75"/>
      <c r="F36" s="43"/>
      <c r="G36" s="43"/>
      <c r="H36" s="55"/>
    </row>
    <row r="37" spans="1:7" ht="3.75" customHeight="1">
      <c r="A37" s="7"/>
      <c r="B37" s="7"/>
      <c r="C37" s="7"/>
      <c r="D37" s="53"/>
      <c r="E37" s="76"/>
      <c r="F37" s="10"/>
      <c r="G37" s="10"/>
    </row>
    <row r="38" spans="1:7" s="1" customFormat="1" ht="25.5" customHeight="1">
      <c r="A38" s="84" t="s">
        <v>78</v>
      </c>
      <c r="B38" s="85"/>
      <c r="C38" s="85"/>
      <c r="D38" s="80">
        <f>D33+D35</f>
        <v>328</v>
      </c>
      <c r="E38" s="80">
        <f>E33+E35</f>
        <v>590</v>
      </c>
      <c r="F38" s="80">
        <f>F33+F35</f>
        <v>2600</v>
      </c>
      <c r="G38" s="80">
        <f>G33+G35</f>
        <v>-1108</v>
      </c>
    </row>
    <row r="39" spans="1:8" ht="3.75" customHeight="1">
      <c r="A39" s="7"/>
      <c r="B39" s="7"/>
      <c r="C39" s="7"/>
      <c r="D39" s="43"/>
      <c r="E39" s="43"/>
      <c r="F39" s="43"/>
      <c r="G39" s="43"/>
      <c r="H39" s="55"/>
    </row>
    <row r="40" spans="1:7" ht="3.75" customHeight="1">
      <c r="A40" s="7"/>
      <c r="B40" s="7"/>
      <c r="C40" s="7"/>
      <c r="D40" s="53"/>
      <c r="E40" s="10"/>
      <c r="F40" s="10"/>
      <c r="G40" s="10"/>
    </row>
    <row r="41" spans="1:7" ht="15.75" customHeight="1">
      <c r="A41" s="7"/>
      <c r="B41" s="7"/>
      <c r="C41" s="7"/>
      <c r="D41" s="10"/>
      <c r="E41" s="10"/>
      <c r="F41" s="10"/>
      <c r="G41" s="10"/>
    </row>
    <row r="42" spans="1:7" s="1" customFormat="1" ht="25.5" customHeight="1">
      <c r="A42" s="84" t="s">
        <v>109</v>
      </c>
      <c r="B42" s="84"/>
      <c r="C42" s="84"/>
      <c r="D42" s="74">
        <v>0</v>
      </c>
      <c r="E42" s="74">
        <v>0</v>
      </c>
      <c r="F42" s="74">
        <v>0</v>
      </c>
      <c r="G42" s="74">
        <v>0</v>
      </c>
    </row>
    <row r="43" spans="1:8" ht="3.75" customHeight="1">
      <c r="A43" s="7"/>
      <c r="B43" s="7"/>
      <c r="C43" s="7"/>
      <c r="D43" s="43"/>
      <c r="E43" s="43"/>
      <c r="F43" s="43"/>
      <c r="G43" s="43"/>
      <c r="H43" s="55"/>
    </row>
    <row r="44" spans="1:7" ht="3.75" customHeight="1">
      <c r="A44" s="7"/>
      <c r="B44" s="7"/>
      <c r="C44" s="7"/>
      <c r="D44" s="53"/>
      <c r="E44" s="10"/>
      <c r="F44" s="10"/>
      <c r="G44" s="10"/>
    </row>
    <row r="45" spans="1:7" s="1" customFormat="1" ht="25.5" customHeight="1">
      <c r="A45" s="84" t="s">
        <v>108</v>
      </c>
      <c r="B45" s="85"/>
      <c r="C45" s="85"/>
      <c r="D45" s="54">
        <f>D38+D42</f>
        <v>328</v>
      </c>
      <c r="E45" s="54">
        <f>E38+E42</f>
        <v>590</v>
      </c>
      <c r="F45" s="54">
        <f>F38+F42</f>
        <v>2600</v>
      </c>
      <c r="G45" s="54">
        <f>G38+G42</f>
        <v>-1108</v>
      </c>
    </row>
    <row r="46" spans="1:8" ht="3.75" customHeight="1" thickBot="1">
      <c r="A46" s="7"/>
      <c r="B46" s="7"/>
      <c r="C46" s="7"/>
      <c r="D46" s="77"/>
      <c r="E46" s="77"/>
      <c r="F46" s="77"/>
      <c r="G46" s="77"/>
      <c r="H46" s="57"/>
    </row>
    <row r="47" spans="1:7" ht="3.75" customHeight="1">
      <c r="A47" s="7"/>
      <c r="B47" s="7"/>
      <c r="C47" s="7"/>
      <c r="D47" s="53"/>
      <c r="E47" s="10"/>
      <c r="F47" s="10"/>
      <c r="G47" s="10"/>
    </row>
    <row r="48" spans="2:7" ht="15.75" customHeight="1">
      <c r="B48" s="7"/>
      <c r="C48" s="7"/>
      <c r="D48" s="78"/>
      <c r="E48" s="78"/>
      <c r="F48" s="78"/>
      <c r="G48" s="78"/>
    </row>
    <row r="49" spans="1:7" ht="24" customHeight="1">
      <c r="A49" s="86" t="s">
        <v>107</v>
      </c>
      <c r="B49" s="87"/>
      <c r="C49" s="87"/>
      <c r="D49" s="78"/>
      <c r="E49" s="78"/>
      <c r="F49" s="78"/>
      <c r="G49" s="78"/>
    </row>
    <row r="50" spans="1:7" s="1" customFormat="1" ht="15.75" customHeight="1">
      <c r="A50" s="73" t="s">
        <v>106</v>
      </c>
      <c r="B50" s="9"/>
      <c r="C50" s="9"/>
      <c r="D50" s="78">
        <f>D45</f>
        <v>328</v>
      </c>
      <c r="E50" s="78">
        <f>E45</f>
        <v>590</v>
      </c>
      <c r="F50" s="78">
        <f>F45</f>
        <v>2600</v>
      </c>
      <c r="G50" s="78">
        <f>G45</f>
        <v>-1108</v>
      </c>
    </row>
    <row r="51" spans="1:8" ht="3.75" customHeight="1" thickBot="1">
      <c r="A51" s="7"/>
      <c r="B51" s="7"/>
      <c r="C51" s="7"/>
      <c r="D51" s="77"/>
      <c r="E51" s="77"/>
      <c r="F51" s="77"/>
      <c r="G51" s="77"/>
      <c r="H51" s="57"/>
    </row>
    <row r="52" spans="1:7" ht="3.75" customHeight="1">
      <c r="A52" s="7"/>
      <c r="B52" s="7"/>
      <c r="C52" s="7"/>
      <c r="D52" s="53"/>
      <c r="E52" s="10"/>
      <c r="F52" s="10"/>
      <c r="G52" s="10"/>
    </row>
    <row r="53" spans="1:7" ht="15.75" customHeight="1">
      <c r="A53" s="7"/>
      <c r="B53" s="7"/>
      <c r="C53" s="7"/>
      <c r="D53" s="78"/>
      <c r="E53" s="78"/>
      <c r="F53" s="78"/>
      <c r="G53" s="78"/>
    </row>
    <row r="54" spans="1:7" ht="27" customHeight="1">
      <c r="A54" s="86" t="s">
        <v>110</v>
      </c>
      <c r="B54" s="87"/>
      <c r="C54" s="87"/>
      <c r="D54" s="78"/>
      <c r="E54" s="78"/>
      <c r="F54" s="78"/>
      <c r="G54" s="78"/>
    </row>
    <row r="55" spans="1:7" s="1" customFormat="1" ht="15.75" customHeight="1">
      <c r="A55" s="7" t="s">
        <v>77</v>
      </c>
      <c r="B55" s="9"/>
      <c r="C55" s="9"/>
      <c r="D55" s="79">
        <f>D45*1000/120000000*100</f>
        <v>0.2733333333333333</v>
      </c>
      <c r="E55" s="79">
        <f>E45*1000/120000000*100</f>
        <v>0.49166666666666664</v>
      </c>
      <c r="F55" s="79">
        <f>F45*1000/120000000*100</f>
        <v>2.166666666666667</v>
      </c>
      <c r="G55" s="79">
        <f>G45*1000/120000000*100</f>
        <v>-0.9233333333333333</v>
      </c>
    </row>
    <row r="56" spans="1:8" ht="3.75" customHeight="1" thickBot="1">
      <c r="A56" s="7"/>
      <c r="B56" s="7"/>
      <c r="C56" s="7"/>
      <c r="D56" s="56"/>
      <c r="E56" s="56"/>
      <c r="F56" s="56"/>
      <c r="G56" s="56"/>
      <c r="H56" s="57"/>
    </row>
    <row r="57" spans="1:7" ht="3.75" customHeight="1">
      <c r="A57" s="7"/>
      <c r="B57" s="7"/>
      <c r="C57" s="7"/>
      <c r="D57" s="53"/>
      <c r="E57" s="10"/>
      <c r="F57" s="10"/>
      <c r="G57" s="10"/>
    </row>
    <row r="58" spans="1:7" ht="15.75" customHeight="1">
      <c r="A58" s="7"/>
      <c r="B58" s="7"/>
      <c r="C58" s="7"/>
      <c r="D58" s="10"/>
      <c r="E58" s="10"/>
      <c r="F58" s="10"/>
      <c r="G58" s="10"/>
    </row>
    <row r="59" spans="1:7" ht="15.75" customHeight="1">
      <c r="A59" s="7"/>
      <c r="B59" s="7"/>
      <c r="C59" s="7"/>
      <c r="D59" s="7"/>
      <c r="E59" s="7"/>
      <c r="F59" s="7"/>
      <c r="G59" s="7"/>
    </row>
    <row r="60" spans="1:7" ht="15.75" customHeight="1">
      <c r="A60" s="7"/>
      <c r="B60" s="7"/>
      <c r="C60" s="7"/>
      <c r="D60" s="7"/>
      <c r="E60" s="7"/>
      <c r="F60" s="7"/>
      <c r="G60" s="7"/>
    </row>
  </sheetData>
  <sheetProtection/>
  <mergeCells count="9">
    <mergeCell ref="A38:C38"/>
    <mergeCell ref="A42:C42"/>
    <mergeCell ref="A45:C45"/>
    <mergeCell ref="A54:C54"/>
    <mergeCell ref="A49:C49"/>
    <mergeCell ref="D8:E8"/>
    <mergeCell ref="F8:G8"/>
    <mergeCell ref="A5:G5"/>
    <mergeCell ref="A6:G6"/>
  </mergeCells>
  <printOptions/>
  <pageMargins left="0.7" right="0.24" top="0.5" bottom="0.5" header="0.5" footer="0.25"/>
  <pageSetup horizontalDpi="600" verticalDpi="600" orientation="portrait" paperSize="9" scale="85" r:id="rId2"/>
  <headerFooter alignWithMargins="0">
    <oddFooter>&amp;C&amp;"Bookman Old Style,Regular"&amp;9&amp;[-1-</oddFooter>
  </headerFooter>
  <drawing r:id="rId1"/>
</worksheet>
</file>

<file path=xl/worksheets/sheet2.xml><?xml version="1.0" encoding="utf-8"?>
<worksheet xmlns="http://schemas.openxmlformats.org/spreadsheetml/2006/main" xmlns:r="http://schemas.openxmlformats.org/officeDocument/2006/relationships">
  <dimension ref="A1:L56"/>
  <sheetViews>
    <sheetView workbookViewId="0" topLeftCell="A13">
      <pane xSplit="3" topLeftCell="D1" activePane="topRight" state="frozen"/>
      <selection pane="topLeft" activeCell="A40" sqref="A40"/>
      <selection pane="topRight" activeCell="F25" sqref="F25"/>
    </sheetView>
  </sheetViews>
  <sheetFormatPr defaultColWidth="9.140625" defaultRowHeight="15.75" customHeight="1"/>
  <cols>
    <col min="1" max="3" width="9.140625" style="11" customWidth="1"/>
    <col min="4" max="4" width="8.421875" style="11" customWidth="1"/>
    <col min="5" max="5" width="14.57421875" style="11" customWidth="1"/>
    <col min="6" max="7" width="20.57421875" style="2" customWidth="1"/>
    <col min="8" max="16384" width="9.140625" style="11" customWidth="1"/>
  </cols>
  <sheetData>
    <row r="1" s="33" customFormat="1" ht="15">
      <c r="A1" s="37" t="s">
        <v>59</v>
      </c>
    </row>
    <row r="2" spans="1:12" s="33" customFormat="1" ht="9.75" customHeight="1">
      <c r="A2" s="49" t="s">
        <v>60</v>
      </c>
      <c r="L2" s="40"/>
    </row>
    <row r="3" s="33" customFormat="1" ht="15" customHeight="1">
      <c r="A3" s="35" t="str">
        <f>Income!A3</f>
        <v>THIRD QUARTER ENDED 30 SEPTEMBER 2010</v>
      </c>
    </row>
    <row r="4" ht="15"/>
    <row r="5" spans="1:7" ht="15">
      <c r="A5" s="88" t="s">
        <v>72</v>
      </c>
      <c r="B5" s="83"/>
      <c r="C5" s="83"/>
      <c r="D5" s="83"/>
      <c r="E5" s="83"/>
      <c r="F5" s="83"/>
      <c r="G5" s="83"/>
    </row>
    <row r="6" spans="1:7" ht="15">
      <c r="A6" s="89" t="s">
        <v>123</v>
      </c>
      <c r="B6" s="83"/>
      <c r="C6" s="83"/>
      <c r="D6" s="83"/>
      <c r="E6" s="83"/>
      <c r="F6" s="83"/>
      <c r="G6" s="83"/>
    </row>
    <row r="7" spans="1:7" ht="15">
      <c r="A7" s="12"/>
      <c r="B7" s="12"/>
      <c r="C7" s="12"/>
      <c r="D7" s="12"/>
      <c r="E7" s="12"/>
      <c r="F7" s="3" t="s">
        <v>57</v>
      </c>
      <c r="G7" s="3" t="s">
        <v>56</v>
      </c>
    </row>
    <row r="8" spans="1:7" ht="15">
      <c r="A8" s="12"/>
      <c r="B8" s="12"/>
      <c r="C8" s="12"/>
      <c r="D8" s="12"/>
      <c r="E8" s="12"/>
      <c r="F8" s="3" t="s">
        <v>58</v>
      </c>
      <c r="G8" s="3" t="s">
        <v>55</v>
      </c>
    </row>
    <row r="9" spans="1:7" ht="15">
      <c r="A9" s="12"/>
      <c r="B9" s="12"/>
      <c r="C9" s="12"/>
      <c r="D9" s="12"/>
      <c r="E9" s="12"/>
      <c r="F9" s="5">
        <v>40451</v>
      </c>
      <c r="G9" s="14">
        <v>40178</v>
      </c>
    </row>
    <row r="10" spans="6:7" ht="15">
      <c r="F10" s="3" t="s">
        <v>41</v>
      </c>
      <c r="G10" s="3" t="s">
        <v>34</v>
      </c>
    </row>
    <row r="11" spans="6:7" ht="15">
      <c r="F11" s="3"/>
      <c r="G11" s="3" t="s">
        <v>114</v>
      </c>
    </row>
    <row r="12" spans="1:7" ht="15">
      <c r="A12" s="12"/>
      <c r="B12" s="12"/>
      <c r="C12" s="12"/>
      <c r="D12" s="12"/>
      <c r="E12" s="12"/>
      <c r="F12" s="3" t="s">
        <v>0</v>
      </c>
      <c r="G12" s="3" t="s">
        <v>0</v>
      </c>
    </row>
    <row r="13" spans="1:7" ht="15">
      <c r="A13" s="13" t="s">
        <v>46</v>
      </c>
      <c r="B13" s="12"/>
      <c r="C13" s="12"/>
      <c r="D13" s="12"/>
      <c r="E13" s="12"/>
      <c r="F13" s="3"/>
      <c r="G13" s="50"/>
    </row>
    <row r="14" spans="1:7" ht="15">
      <c r="A14" s="13" t="s">
        <v>42</v>
      </c>
      <c r="B14" s="12"/>
      <c r="C14" s="12"/>
      <c r="D14" s="12"/>
      <c r="E14" s="12"/>
      <c r="F14" s="7"/>
      <c r="G14" s="7"/>
    </row>
    <row r="15" spans="1:7" ht="15">
      <c r="A15" s="12" t="s">
        <v>64</v>
      </c>
      <c r="B15" s="12"/>
      <c r="C15" s="12"/>
      <c r="D15" s="12"/>
      <c r="E15" s="12"/>
      <c r="F15" s="7">
        <v>36646</v>
      </c>
      <c r="G15" s="8">
        <f>31951+4558</f>
        <v>36509</v>
      </c>
    </row>
    <row r="16" spans="1:7" ht="15">
      <c r="A16" s="12" t="s">
        <v>63</v>
      </c>
      <c r="B16" s="12"/>
      <c r="C16" s="12"/>
      <c r="D16" s="12"/>
      <c r="E16" s="12"/>
      <c r="F16" s="7">
        <v>451</v>
      </c>
      <c r="G16" s="8">
        <v>451</v>
      </c>
    </row>
    <row r="17" spans="1:7" s="67" customFormat="1" ht="16.5" customHeight="1">
      <c r="A17" s="65" t="s">
        <v>79</v>
      </c>
      <c r="B17" s="66"/>
      <c r="C17" s="66"/>
      <c r="D17" s="66"/>
      <c r="E17" s="66"/>
      <c r="F17" s="59">
        <f>SUM(F15:F16)</f>
        <v>37097</v>
      </c>
      <c r="G17" s="59">
        <f>SUM(G15:G16)</f>
        <v>36960</v>
      </c>
    </row>
    <row r="18" spans="1:7" ht="15">
      <c r="A18" s="12"/>
      <c r="B18" s="12"/>
      <c r="C18" s="12"/>
      <c r="D18" s="12"/>
      <c r="E18" s="12"/>
      <c r="F18" s="10"/>
      <c r="G18" s="10"/>
    </row>
    <row r="19" spans="1:7" ht="15">
      <c r="A19" s="13" t="s">
        <v>43</v>
      </c>
      <c r="B19" s="12"/>
      <c r="C19" s="12"/>
      <c r="D19" s="12"/>
      <c r="E19" s="12"/>
      <c r="F19" s="7"/>
      <c r="G19" s="7"/>
    </row>
    <row r="20" spans="1:7" ht="15">
      <c r="A20" s="12" t="s">
        <v>5</v>
      </c>
      <c r="B20" s="12"/>
      <c r="C20" s="12"/>
      <c r="D20" s="12"/>
      <c r="E20" s="12"/>
      <c r="F20" s="7">
        <v>11161</v>
      </c>
      <c r="G20" s="8">
        <v>11403</v>
      </c>
    </row>
    <row r="21" spans="1:7" ht="15">
      <c r="A21" s="12" t="s">
        <v>73</v>
      </c>
      <c r="B21" s="12"/>
      <c r="C21" s="12"/>
      <c r="D21" s="12"/>
      <c r="E21" s="12"/>
      <c r="F21" s="7">
        <f>5905+3700</f>
        <v>9605</v>
      </c>
      <c r="G21" s="8">
        <v>3286</v>
      </c>
    </row>
    <row r="22" spans="1:7" ht="15">
      <c r="A22" s="12" t="s">
        <v>102</v>
      </c>
      <c r="B22" s="12"/>
      <c r="C22" s="12"/>
      <c r="D22" s="12"/>
      <c r="E22" s="12"/>
      <c r="F22" s="7">
        <v>103</v>
      </c>
      <c r="G22" s="8">
        <v>0</v>
      </c>
    </row>
    <row r="23" spans="1:7" ht="15">
      <c r="A23" s="12" t="s">
        <v>89</v>
      </c>
      <c r="B23" s="12"/>
      <c r="C23" s="12"/>
      <c r="D23" s="12"/>
      <c r="E23" s="12"/>
      <c r="F23" s="7">
        <v>18903</v>
      </c>
      <c r="G23" s="8">
        <v>14079</v>
      </c>
    </row>
    <row r="24" spans="1:7" ht="27" customHeight="1">
      <c r="A24" s="92" t="s">
        <v>90</v>
      </c>
      <c r="B24" s="85"/>
      <c r="C24" s="85"/>
      <c r="D24" s="12"/>
      <c r="E24" s="12"/>
      <c r="F24" s="7">
        <f>12547-3700</f>
        <v>8847</v>
      </c>
      <c r="G24" s="8">
        <v>10060</v>
      </c>
    </row>
    <row r="25" spans="1:7" ht="15">
      <c r="A25" s="12" t="s">
        <v>82</v>
      </c>
      <c r="B25" s="12"/>
      <c r="C25" s="12"/>
      <c r="D25" s="12"/>
      <c r="E25" s="12"/>
      <c r="F25" s="7">
        <f>1108-60</f>
        <v>1048</v>
      </c>
      <c r="G25" s="8">
        <v>892</v>
      </c>
    </row>
    <row r="26" spans="1:7" ht="15">
      <c r="A26" s="12" t="s">
        <v>19</v>
      </c>
      <c r="B26" s="12"/>
      <c r="C26" s="12"/>
      <c r="D26" s="12"/>
      <c r="E26" s="12"/>
      <c r="F26" s="7">
        <v>418</v>
      </c>
      <c r="G26" s="8">
        <v>14220</v>
      </c>
    </row>
    <row r="27" spans="1:7" ht="15">
      <c r="A27" s="12" t="s">
        <v>6</v>
      </c>
      <c r="B27" s="12"/>
      <c r="C27" s="12"/>
      <c r="D27" s="12"/>
      <c r="E27" s="12"/>
      <c r="F27" s="7">
        <v>8042</v>
      </c>
      <c r="G27" s="8">
        <v>3536</v>
      </c>
    </row>
    <row r="28" spans="1:7" s="67" customFormat="1" ht="16.5" customHeight="1">
      <c r="A28" s="65" t="s">
        <v>80</v>
      </c>
      <c r="B28" s="66"/>
      <c r="C28" s="66"/>
      <c r="D28" s="66"/>
      <c r="E28" s="66"/>
      <c r="F28" s="59">
        <f>SUM(F20:F27)</f>
        <v>58127</v>
      </c>
      <c r="G28" s="59">
        <f>SUM(G20:G27)</f>
        <v>57476</v>
      </c>
    </row>
    <row r="29" spans="1:7" s="67" customFormat="1" ht="16.5" customHeight="1" thickBot="1">
      <c r="A29" s="65" t="s">
        <v>81</v>
      </c>
      <c r="B29" s="66"/>
      <c r="C29" s="66"/>
      <c r="D29" s="66"/>
      <c r="E29" s="66"/>
      <c r="F29" s="61">
        <f>F28+F17</f>
        <v>95224</v>
      </c>
      <c r="G29" s="61">
        <f>G28+G17</f>
        <v>94436</v>
      </c>
    </row>
    <row r="30" spans="1:7" ht="15">
      <c r="A30" s="13"/>
      <c r="B30" s="12"/>
      <c r="C30" s="12"/>
      <c r="D30" s="12"/>
      <c r="E30" s="12"/>
      <c r="F30" s="60"/>
      <c r="G30" s="60"/>
    </row>
    <row r="31" spans="1:7" ht="15">
      <c r="A31" s="13"/>
      <c r="B31" s="12"/>
      <c r="C31" s="12"/>
      <c r="D31" s="12"/>
      <c r="E31" s="12"/>
      <c r="F31" s="60"/>
      <c r="G31" s="60"/>
    </row>
    <row r="32" spans="1:7" ht="15">
      <c r="A32" s="13" t="s">
        <v>47</v>
      </c>
      <c r="B32" s="12"/>
      <c r="C32" s="12"/>
      <c r="D32" s="12"/>
      <c r="E32" s="12"/>
      <c r="F32" s="7"/>
      <c r="G32" s="7"/>
    </row>
    <row r="33" spans="1:7" ht="15">
      <c r="A33" s="13" t="s">
        <v>52</v>
      </c>
      <c r="B33" s="12"/>
      <c r="C33" s="12"/>
      <c r="D33" s="12"/>
      <c r="E33" s="12"/>
      <c r="F33" s="7"/>
      <c r="G33" s="7"/>
    </row>
    <row r="34" spans="1:7" ht="15">
      <c r="A34" s="12" t="s">
        <v>7</v>
      </c>
      <c r="B34" s="12"/>
      <c r="C34" s="12"/>
      <c r="D34" s="12"/>
      <c r="E34" s="12"/>
      <c r="F34" s="7">
        <v>60000</v>
      </c>
      <c r="G34" s="8">
        <v>60000</v>
      </c>
    </row>
    <row r="35" spans="1:7" ht="15">
      <c r="A35" s="12" t="s">
        <v>16</v>
      </c>
      <c r="B35" s="12"/>
      <c r="C35" s="12"/>
      <c r="D35" s="12"/>
      <c r="E35" s="12"/>
      <c r="F35" s="7">
        <f>Equity!F20</f>
        <v>10632</v>
      </c>
      <c r="G35" s="8">
        <v>8032</v>
      </c>
    </row>
    <row r="36" spans="1:7" s="67" customFormat="1" ht="16.5" customHeight="1">
      <c r="A36" s="93" t="s">
        <v>83</v>
      </c>
      <c r="B36" s="94"/>
      <c r="C36" s="94"/>
      <c r="D36" s="94"/>
      <c r="E36" s="66"/>
      <c r="F36" s="59">
        <f>SUM(F34:F35)</f>
        <v>70632</v>
      </c>
      <c r="G36" s="59">
        <f>SUM(G34:G35)</f>
        <v>68032</v>
      </c>
    </row>
    <row r="37" spans="1:7" ht="15">
      <c r="A37" s="62"/>
      <c r="B37" s="58"/>
      <c r="C37" s="58"/>
      <c r="D37" s="58"/>
      <c r="E37" s="12"/>
      <c r="F37" s="60"/>
      <c r="G37" s="60"/>
    </row>
    <row r="38" spans="1:7" ht="15">
      <c r="A38" s="13" t="s">
        <v>48</v>
      </c>
      <c r="B38" s="12"/>
      <c r="C38" s="12"/>
      <c r="D38" s="12"/>
      <c r="E38" s="12"/>
      <c r="F38" s="7"/>
      <c r="G38" s="7"/>
    </row>
    <row r="39" spans="1:7" ht="15">
      <c r="A39" s="13" t="s">
        <v>49</v>
      </c>
      <c r="B39" s="12"/>
      <c r="C39" s="12"/>
      <c r="D39" s="12"/>
      <c r="E39" s="12"/>
      <c r="F39" s="7"/>
      <c r="G39" s="7"/>
    </row>
    <row r="40" spans="1:7" ht="15">
      <c r="A40" s="12" t="s">
        <v>85</v>
      </c>
      <c r="B40" s="12"/>
      <c r="C40" s="12"/>
      <c r="D40" s="12"/>
      <c r="E40" s="12"/>
      <c r="F40" s="7">
        <v>904</v>
      </c>
      <c r="G40" s="8">
        <v>1381</v>
      </c>
    </row>
    <row r="41" spans="1:7" ht="15">
      <c r="A41" s="12" t="s">
        <v>84</v>
      </c>
      <c r="B41" s="12"/>
      <c r="C41" s="12"/>
      <c r="D41" s="12"/>
      <c r="E41" s="12"/>
      <c r="F41" s="7">
        <v>1785</v>
      </c>
      <c r="G41" s="8">
        <v>1490</v>
      </c>
    </row>
    <row r="42" spans="1:7" s="67" customFormat="1" ht="16.5" customHeight="1">
      <c r="A42" s="65" t="s">
        <v>86</v>
      </c>
      <c r="B42" s="66"/>
      <c r="C42" s="66"/>
      <c r="D42" s="66"/>
      <c r="E42" s="66"/>
      <c r="F42" s="59">
        <f>SUM(F40:F41)</f>
        <v>2689</v>
      </c>
      <c r="G42" s="59">
        <f>SUM(G40:G41)</f>
        <v>2871</v>
      </c>
    </row>
    <row r="43" spans="1:7" ht="15.75" customHeight="1">
      <c r="A43" s="12"/>
      <c r="B43" s="12"/>
      <c r="C43" s="12"/>
      <c r="D43" s="12"/>
      <c r="E43" s="12"/>
      <c r="F43" s="60"/>
      <c r="G43" s="60"/>
    </row>
    <row r="44" spans="1:7" ht="15.75" customHeight="1">
      <c r="A44" s="13" t="s">
        <v>44</v>
      </c>
      <c r="B44" s="12"/>
      <c r="C44" s="12"/>
      <c r="D44" s="12"/>
      <c r="E44" s="12"/>
      <c r="F44" s="7"/>
      <c r="G44" s="7"/>
    </row>
    <row r="45" spans="1:7" ht="15">
      <c r="A45" s="12" t="s">
        <v>85</v>
      </c>
      <c r="B45" s="12"/>
      <c r="C45" s="12"/>
      <c r="D45" s="12"/>
      <c r="E45" s="12"/>
      <c r="F45" s="7">
        <v>17354</v>
      </c>
      <c r="G45" s="8">
        <v>17469</v>
      </c>
    </row>
    <row r="46" spans="1:7" ht="15" hidden="1">
      <c r="A46" s="12" t="s">
        <v>87</v>
      </c>
      <c r="B46" s="12"/>
      <c r="C46" s="12"/>
      <c r="D46" s="12"/>
      <c r="E46" s="12"/>
      <c r="F46" s="7">
        <v>0</v>
      </c>
      <c r="G46" s="8">
        <v>0</v>
      </c>
    </row>
    <row r="47" spans="1:7" ht="15">
      <c r="A47" s="12" t="s">
        <v>91</v>
      </c>
      <c r="B47" s="12"/>
      <c r="C47" s="12"/>
      <c r="D47" s="12"/>
      <c r="E47" s="12"/>
      <c r="F47" s="7">
        <v>2456</v>
      </c>
      <c r="G47" s="8">
        <v>2796</v>
      </c>
    </row>
    <row r="48" spans="1:7" ht="15">
      <c r="A48" s="12" t="s">
        <v>92</v>
      </c>
      <c r="B48" s="12"/>
      <c r="C48" s="12"/>
      <c r="D48" s="12"/>
      <c r="E48" s="12"/>
      <c r="F48" s="7">
        <v>2093</v>
      </c>
      <c r="G48" s="8">
        <v>3268</v>
      </c>
    </row>
    <row r="49" spans="1:7" ht="15" hidden="1">
      <c r="A49" s="12" t="s">
        <v>23</v>
      </c>
      <c r="B49" s="12"/>
      <c r="C49" s="12"/>
      <c r="D49" s="12"/>
      <c r="E49" s="12"/>
      <c r="F49" s="7">
        <v>0</v>
      </c>
      <c r="G49" s="8">
        <v>0</v>
      </c>
    </row>
    <row r="50" spans="1:7" s="67" customFormat="1" ht="16.5" customHeight="1">
      <c r="A50" s="65" t="s">
        <v>88</v>
      </c>
      <c r="B50" s="66"/>
      <c r="C50" s="66"/>
      <c r="D50" s="66"/>
      <c r="E50" s="66"/>
      <c r="F50" s="59">
        <f>SUM(F45:F49)</f>
        <v>21903</v>
      </c>
      <c r="G50" s="59">
        <f>SUM(G45:G49)</f>
        <v>23533</v>
      </c>
    </row>
    <row r="51" spans="1:7" s="67" customFormat="1" ht="16.5" customHeight="1">
      <c r="A51" s="65" t="s">
        <v>50</v>
      </c>
      <c r="B51" s="66"/>
      <c r="C51" s="66"/>
      <c r="D51" s="66"/>
      <c r="E51" s="66"/>
      <c r="F51" s="59">
        <f>F50+F42</f>
        <v>24592</v>
      </c>
      <c r="G51" s="59">
        <f>G50+G42</f>
        <v>26404</v>
      </c>
    </row>
    <row r="52" spans="1:7" s="67" customFormat="1" ht="16.5" customHeight="1" thickBot="1">
      <c r="A52" s="65" t="s">
        <v>51</v>
      </c>
      <c r="B52" s="66"/>
      <c r="C52" s="66"/>
      <c r="D52" s="66"/>
      <c r="E52" s="66"/>
      <c r="F52" s="63">
        <f>+F51+F36</f>
        <v>95224</v>
      </c>
      <c r="G52" s="63">
        <f>+G51+G36</f>
        <v>94436</v>
      </c>
    </row>
    <row r="53" spans="1:7" ht="15">
      <c r="A53" s="12"/>
      <c r="B53" s="12"/>
      <c r="C53" s="12"/>
      <c r="D53" s="12"/>
      <c r="E53" s="12"/>
      <c r="F53" s="10"/>
      <c r="G53" s="10"/>
    </row>
    <row r="54" spans="1:7" s="67" customFormat="1" ht="16.5" customHeight="1" thickBot="1">
      <c r="A54" s="66" t="s">
        <v>45</v>
      </c>
      <c r="B54" s="66"/>
      <c r="C54" s="66"/>
      <c r="D54" s="66"/>
      <c r="E54" s="66"/>
      <c r="F54" s="64">
        <f>(F29-F51)/120000</f>
        <v>0.5886</v>
      </c>
      <c r="G54" s="64">
        <f>(G29-G51)/120000</f>
        <v>0.5669333333333333</v>
      </c>
    </row>
    <row r="55" s="2" customFormat="1" ht="15.75" customHeight="1"/>
    <row r="56" spans="1:7" s="2" customFormat="1" ht="42.75" customHeight="1">
      <c r="A56" s="90" t="s">
        <v>115</v>
      </c>
      <c r="B56" s="91"/>
      <c r="C56" s="91"/>
      <c r="D56" s="91"/>
      <c r="E56" s="91"/>
      <c r="F56" s="91"/>
      <c r="G56" s="91"/>
    </row>
    <row r="57" s="2" customFormat="1" ht="15.75" customHeight="1"/>
  </sheetData>
  <mergeCells count="5">
    <mergeCell ref="A5:G5"/>
    <mergeCell ref="A6:G6"/>
    <mergeCell ref="A56:G56"/>
    <mergeCell ref="A24:C24"/>
    <mergeCell ref="A36:D36"/>
  </mergeCells>
  <printOptions/>
  <pageMargins left="0.75" right="0.23" top="0.34" bottom="0.48" header="0.24" footer="0.29"/>
  <pageSetup horizontalDpi="600" verticalDpi="600" orientation="portrait" paperSize="9" scale="85" r:id="rId1"/>
  <headerFooter alignWithMargins="0">
    <oddFooter>&amp;C&amp;"Bookman Old Style,Regular"&amp;9&amp;[-2-</oddFooter>
  </headerFooter>
</worksheet>
</file>

<file path=xl/worksheets/sheet3.xml><?xml version="1.0" encoding="utf-8"?>
<worksheet xmlns="http://schemas.openxmlformats.org/spreadsheetml/2006/main" xmlns:r="http://schemas.openxmlformats.org/officeDocument/2006/relationships">
  <dimension ref="A1:L52"/>
  <sheetViews>
    <sheetView workbookViewId="0" topLeftCell="A1">
      <selection activeCell="F17" sqref="F17"/>
    </sheetView>
  </sheetViews>
  <sheetFormatPr defaultColWidth="9.140625" defaultRowHeight="15" customHeight="1"/>
  <cols>
    <col min="1" max="3" width="12.7109375" style="33" customWidth="1"/>
    <col min="4" max="4" width="13.28125" style="33" customWidth="1"/>
    <col min="5" max="5" width="1.7109375" style="33" customWidth="1"/>
    <col min="6" max="6" width="13.28125" style="33" customWidth="1"/>
    <col min="7" max="7" width="1.7109375" style="33" customWidth="1"/>
    <col min="8" max="8" width="11.57421875" style="33" hidden="1" customWidth="1"/>
    <col min="9" max="9" width="1.7109375" style="33" hidden="1" customWidth="1"/>
    <col min="10" max="10" width="11.57421875" style="33" hidden="1" customWidth="1"/>
    <col min="11" max="11" width="1.7109375" style="33" customWidth="1"/>
    <col min="12" max="12" width="13.28125" style="33" customWidth="1"/>
    <col min="13" max="16384" width="12.7109375" style="33" customWidth="1"/>
  </cols>
  <sheetData>
    <row r="1" ht="15">
      <c r="A1" s="37" t="s">
        <v>59</v>
      </c>
    </row>
    <row r="2" spans="1:12" ht="9.75" customHeight="1">
      <c r="A2" s="49" t="s">
        <v>60</v>
      </c>
      <c r="L2" s="40"/>
    </row>
    <row r="3" ht="15" customHeight="1">
      <c r="A3" s="35" t="str">
        <f>Income!A3</f>
        <v>THIRD QUARTER ENDED 30 SEPTEMBER 2010</v>
      </c>
    </row>
    <row r="4" ht="15" customHeight="1">
      <c r="A4" s="39"/>
    </row>
    <row r="5" spans="1:12" ht="15">
      <c r="A5" s="95" t="s">
        <v>61</v>
      </c>
      <c r="B5" s="96"/>
      <c r="C5" s="96"/>
      <c r="D5" s="96"/>
      <c r="E5" s="96"/>
      <c r="F5" s="96"/>
      <c r="G5" s="96"/>
      <c r="H5" s="96"/>
      <c r="I5" s="96"/>
      <c r="J5" s="96"/>
      <c r="K5" s="96"/>
      <c r="L5" s="96"/>
    </row>
    <row r="6" spans="1:12" ht="15" customHeight="1">
      <c r="A6" s="95" t="str">
        <f>Income!A6</f>
        <v>FOR THE QUARTER ENDED 30 SEPTEMBER 2010</v>
      </c>
      <c r="B6" s="99"/>
      <c r="C6" s="99"/>
      <c r="D6" s="99"/>
      <c r="E6" s="99"/>
      <c r="F6" s="99"/>
      <c r="G6" s="99"/>
      <c r="H6" s="99"/>
      <c r="I6" s="99"/>
      <c r="J6" s="99"/>
      <c r="K6" s="99"/>
      <c r="L6" s="99"/>
    </row>
    <row r="7" ht="15" customHeight="1">
      <c r="A7" s="34"/>
    </row>
    <row r="8" spans="1:12" ht="15" customHeight="1">
      <c r="A8" s="35"/>
      <c r="B8" s="35"/>
      <c r="C8" s="35"/>
      <c r="D8" s="51" t="s">
        <v>66</v>
      </c>
      <c r="E8" s="51"/>
      <c r="F8" s="51" t="s">
        <v>65</v>
      </c>
      <c r="G8" s="51"/>
      <c r="H8" s="51"/>
      <c r="I8" s="51"/>
      <c r="J8" s="51" t="s">
        <v>14</v>
      </c>
      <c r="K8" s="51"/>
      <c r="L8" s="51"/>
    </row>
    <row r="9" spans="1:12" ht="15" customHeight="1">
      <c r="A9" s="35"/>
      <c r="B9" s="35"/>
      <c r="C9" s="35"/>
      <c r="D9" s="51" t="s">
        <v>2</v>
      </c>
      <c r="E9" s="51"/>
      <c r="F9" s="51" t="s">
        <v>20</v>
      </c>
      <c r="G9" s="51"/>
      <c r="H9" s="51" t="s">
        <v>21</v>
      </c>
      <c r="I9" s="51"/>
      <c r="J9" s="51" t="s">
        <v>15</v>
      </c>
      <c r="K9" s="51"/>
      <c r="L9" s="51" t="s">
        <v>3</v>
      </c>
    </row>
    <row r="10" spans="1:12" ht="15" customHeight="1">
      <c r="A10" s="38"/>
      <c r="B10" s="35"/>
      <c r="C10" s="35"/>
      <c r="D10" s="52" t="s">
        <v>0</v>
      </c>
      <c r="E10" s="52"/>
      <c r="F10" s="52" t="s">
        <v>0</v>
      </c>
      <c r="G10" s="52"/>
      <c r="H10" s="52" t="s">
        <v>0</v>
      </c>
      <c r="I10" s="52"/>
      <c r="J10" s="52" t="s">
        <v>0</v>
      </c>
      <c r="K10" s="52"/>
      <c r="L10" s="52" t="s">
        <v>0</v>
      </c>
    </row>
    <row r="11" spans="1:12" ht="15" customHeight="1">
      <c r="A11" s="38"/>
      <c r="B11" s="35"/>
      <c r="C11" s="35"/>
      <c r="D11" s="36"/>
      <c r="E11" s="37"/>
      <c r="F11" s="36"/>
      <c r="G11" s="37"/>
      <c r="H11" s="36"/>
      <c r="I11" s="37"/>
      <c r="J11" s="36"/>
      <c r="K11" s="37"/>
      <c r="L11" s="36"/>
    </row>
    <row r="12" spans="1:12" ht="15">
      <c r="A12" s="37" t="s">
        <v>124</v>
      </c>
      <c r="B12" s="35"/>
      <c r="C12" s="35"/>
      <c r="D12" s="35"/>
      <c r="E12" s="35"/>
      <c r="F12" s="35"/>
      <c r="G12" s="35"/>
      <c r="H12" s="35"/>
      <c r="I12" s="35"/>
      <c r="J12" s="35"/>
      <c r="K12" s="35"/>
      <c r="L12" s="35"/>
    </row>
    <row r="13" spans="1:12" ht="9" customHeight="1">
      <c r="A13" s="35"/>
      <c r="B13" s="35"/>
      <c r="C13" s="35"/>
      <c r="D13" s="35"/>
      <c r="E13" s="35"/>
      <c r="F13" s="35"/>
      <c r="G13" s="35"/>
      <c r="H13" s="35"/>
      <c r="I13" s="35"/>
      <c r="J13" s="35"/>
      <c r="K13" s="35"/>
      <c r="L13" s="35"/>
    </row>
    <row r="14" spans="1:12" ht="15" customHeight="1">
      <c r="A14" s="35" t="s">
        <v>112</v>
      </c>
      <c r="B14" s="35"/>
      <c r="C14" s="35"/>
      <c r="D14" s="35">
        <v>60000</v>
      </c>
      <c r="E14" s="35"/>
      <c r="F14" s="35">
        <v>8032</v>
      </c>
      <c r="G14" s="35"/>
      <c r="H14" s="35">
        <v>0</v>
      </c>
      <c r="I14" s="35"/>
      <c r="J14" s="35">
        <v>0</v>
      </c>
      <c r="K14" s="35"/>
      <c r="L14" s="35">
        <f>SUM(D14:J14)</f>
        <v>68032</v>
      </c>
    </row>
    <row r="15" spans="1:12" ht="9" customHeight="1">
      <c r="A15" s="35"/>
      <c r="B15" s="35"/>
      <c r="C15" s="35"/>
      <c r="D15" s="35"/>
      <c r="E15" s="35"/>
      <c r="F15" s="35"/>
      <c r="G15" s="35"/>
      <c r="H15" s="35"/>
      <c r="I15" s="35"/>
      <c r="J15" s="35"/>
      <c r="K15" s="35"/>
      <c r="L15" s="35"/>
    </row>
    <row r="16" spans="1:12" ht="9" customHeight="1">
      <c r="A16" s="35"/>
      <c r="B16" s="35"/>
      <c r="C16" s="35"/>
      <c r="D16" s="35"/>
      <c r="E16" s="35"/>
      <c r="F16" s="35"/>
      <c r="G16" s="35"/>
      <c r="H16" s="35"/>
      <c r="I16" s="35"/>
      <c r="J16" s="35"/>
      <c r="K16" s="35"/>
      <c r="L16" s="35"/>
    </row>
    <row r="17" spans="1:12" ht="15" customHeight="1">
      <c r="A17" s="35" t="s">
        <v>111</v>
      </c>
      <c r="B17" s="35"/>
      <c r="C17" s="35"/>
      <c r="D17" s="35">
        <v>0</v>
      </c>
      <c r="E17" s="35"/>
      <c r="F17" s="35">
        <f>Income!F38</f>
        <v>2600</v>
      </c>
      <c r="G17" s="35"/>
      <c r="H17" s="35">
        <v>0</v>
      </c>
      <c r="I17" s="35"/>
      <c r="J17" s="35">
        <v>0</v>
      </c>
      <c r="K17" s="35"/>
      <c r="L17" s="35">
        <f>SUM(D17:J17)</f>
        <v>2600</v>
      </c>
    </row>
    <row r="18" spans="1:12" ht="6.75" customHeight="1">
      <c r="A18" s="35"/>
      <c r="B18" s="35"/>
      <c r="C18" s="35"/>
      <c r="D18" s="42"/>
      <c r="E18" s="43"/>
      <c r="F18" s="43"/>
      <c r="G18" s="43"/>
      <c r="H18" s="43"/>
      <c r="I18" s="43"/>
      <c r="J18" s="43"/>
      <c r="K18" s="43"/>
      <c r="L18" s="43"/>
    </row>
    <row r="19" spans="1:12" ht="6.75" customHeight="1">
      <c r="A19" s="35"/>
      <c r="B19" s="35"/>
      <c r="C19" s="35"/>
      <c r="D19" s="41"/>
      <c r="E19" s="35"/>
      <c r="F19" s="35"/>
      <c r="G19" s="35"/>
      <c r="H19" s="35"/>
      <c r="I19" s="35"/>
      <c r="J19" s="35"/>
      <c r="K19" s="35"/>
      <c r="L19" s="35"/>
    </row>
    <row r="20" spans="1:12" s="32" customFormat="1" ht="15" customHeight="1">
      <c r="A20" s="37" t="s">
        <v>125</v>
      </c>
      <c r="B20" s="37"/>
      <c r="C20" s="37"/>
      <c r="D20" s="9">
        <f>SUM(D31:D34)</f>
        <v>60000</v>
      </c>
      <c r="E20" s="9"/>
      <c r="F20" s="9">
        <f>SUM(F14:F17)</f>
        <v>10632</v>
      </c>
      <c r="G20" s="9"/>
      <c r="H20" s="9">
        <f>SUM(H31:H34)</f>
        <v>0</v>
      </c>
      <c r="I20" s="9"/>
      <c r="J20" s="9">
        <f>SUM(J31:J34)</f>
        <v>0</v>
      </c>
      <c r="K20" s="9"/>
      <c r="L20" s="9">
        <f>L14+L17</f>
        <v>70632</v>
      </c>
    </row>
    <row r="21" spans="1:12" ht="5.25" customHeight="1" thickBot="1">
      <c r="A21" s="35"/>
      <c r="B21" s="35"/>
      <c r="C21" s="35"/>
      <c r="D21" s="69"/>
      <c r="E21" s="56"/>
      <c r="F21" s="56"/>
      <c r="G21" s="56"/>
      <c r="H21" s="56"/>
      <c r="I21" s="56"/>
      <c r="J21" s="56"/>
      <c r="K21" s="56"/>
      <c r="L21" s="56"/>
    </row>
    <row r="22" s="2" customFormat="1" ht="15" customHeight="1"/>
    <row r="23" s="2" customFormat="1" ht="15" customHeight="1"/>
    <row r="24" spans="1:12" ht="15" customHeight="1">
      <c r="A24" s="37" t="s">
        <v>126</v>
      </c>
      <c r="B24" s="35"/>
      <c r="C24" s="35"/>
      <c r="D24" s="35"/>
      <c r="E24" s="35"/>
      <c r="F24" s="35"/>
      <c r="G24" s="35"/>
      <c r="H24" s="35"/>
      <c r="I24" s="35"/>
      <c r="J24" s="35"/>
      <c r="K24" s="35"/>
      <c r="L24" s="35"/>
    </row>
    <row r="25" spans="1:12" ht="9" customHeight="1">
      <c r="A25" s="35"/>
      <c r="B25" s="35"/>
      <c r="C25" s="35"/>
      <c r="D25" s="35"/>
      <c r="E25" s="35"/>
      <c r="F25" s="35"/>
      <c r="G25" s="35"/>
      <c r="H25" s="35"/>
      <c r="I25" s="35"/>
      <c r="J25" s="35"/>
      <c r="K25" s="35"/>
      <c r="L25" s="35"/>
    </row>
    <row r="26" spans="1:12" ht="15" customHeight="1">
      <c r="A26" s="35" t="s">
        <v>113</v>
      </c>
      <c r="B26" s="35"/>
      <c r="C26" s="35"/>
      <c r="D26" s="35">
        <v>60000</v>
      </c>
      <c r="E26" s="35"/>
      <c r="F26" s="35">
        <v>8356</v>
      </c>
      <c r="G26" s="35"/>
      <c r="H26" s="35">
        <v>0</v>
      </c>
      <c r="I26" s="35"/>
      <c r="J26" s="35">
        <v>0</v>
      </c>
      <c r="K26" s="35"/>
      <c r="L26" s="35">
        <f>SUM(D26:J26)</f>
        <v>68356</v>
      </c>
    </row>
    <row r="27" spans="1:12" ht="9" customHeight="1">
      <c r="A27" s="35"/>
      <c r="B27" s="35"/>
      <c r="C27" s="35"/>
      <c r="D27" s="35"/>
      <c r="E27" s="35"/>
      <c r="F27" s="35"/>
      <c r="G27" s="35"/>
      <c r="H27" s="35"/>
      <c r="I27" s="35"/>
      <c r="J27" s="35"/>
      <c r="K27" s="35"/>
      <c r="L27" s="35"/>
    </row>
    <row r="28" spans="1:12" ht="15" customHeight="1">
      <c r="A28" s="35" t="s">
        <v>118</v>
      </c>
      <c r="B28" s="35"/>
      <c r="C28" s="35"/>
      <c r="D28" s="35">
        <v>0</v>
      </c>
      <c r="E28" s="35"/>
      <c r="F28" s="35">
        <f>Income!G38</f>
        <v>-1108</v>
      </c>
      <c r="G28" s="35"/>
      <c r="H28" s="35">
        <v>0</v>
      </c>
      <c r="I28" s="35"/>
      <c r="J28" s="35">
        <v>0</v>
      </c>
      <c r="K28" s="35"/>
      <c r="L28" s="35">
        <f>SUM(D28:J28)</f>
        <v>-1108</v>
      </c>
    </row>
    <row r="29" spans="1:12" ht="6" customHeight="1">
      <c r="A29" s="35"/>
      <c r="B29" s="35"/>
      <c r="C29" s="35"/>
      <c r="D29" s="42"/>
      <c r="E29" s="43"/>
      <c r="F29" s="43"/>
      <c r="G29" s="43"/>
      <c r="H29" s="43"/>
      <c r="I29" s="43"/>
      <c r="J29" s="43"/>
      <c r="K29" s="43"/>
      <c r="L29" s="43"/>
    </row>
    <row r="30" spans="1:12" ht="6" customHeight="1">
      <c r="A30" s="35"/>
      <c r="B30" s="35"/>
      <c r="C30" s="35"/>
      <c r="D30" s="41"/>
      <c r="E30" s="35"/>
      <c r="F30" s="35"/>
      <c r="G30" s="35"/>
      <c r="H30" s="35"/>
      <c r="I30" s="35"/>
      <c r="J30" s="35"/>
      <c r="K30" s="35"/>
      <c r="L30" s="35"/>
    </row>
    <row r="31" spans="1:12" s="32" customFormat="1" ht="15" customHeight="1">
      <c r="A31" s="37" t="s">
        <v>127</v>
      </c>
      <c r="B31" s="37"/>
      <c r="C31" s="37"/>
      <c r="D31" s="9">
        <f>SUM(D26:D28)</f>
        <v>60000</v>
      </c>
      <c r="E31" s="9"/>
      <c r="F31" s="9">
        <f>SUM(F26:F28)</f>
        <v>7248</v>
      </c>
      <c r="G31" s="9"/>
      <c r="H31" s="9">
        <f>SUM(H26:H28)</f>
        <v>0</v>
      </c>
      <c r="I31" s="9"/>
      <c r="J31" s="9">
        <f>SUM(J26:J28)</f>
        <v>0</v>
      </c>
      <c r="K31" s="9"/>
      <c r="L31" s="9">
        <f>SUM(L26:L28)</f>
        <v>67248</v>
      </c>
    </row>
    <row r="32" spans="1:12" ht="5.25" customHeight="1" thickBot="1">
      <c r="A32" s="35"/>
      <c r="B32" s="35"/>
      <c r="C32" s="35"/>
      <c r="D32" s="69"/>
      <c r="E32" s="56"/>
      <c r="F32" s="56"/>
      <c r="G32" s="56"/>
      <c r="H32" s="56"/>
      <c r="I32" s="56"/>
      <c r="J32" s="56"/>
      <c r="K32" s="56"/>
      <c r="L32" s="56"/>
    </row>
    <row r="33" spans="1:12" ht="9" customHeight="1">
      <c r="A33" s="35"/>
      <c r="B33" s="35"/>
      <c r="C33" s="35"/>
      <c r="D33" s="35"/>
      <c r="E33" s="35"/>
      <c r="F33" s="35"/>
      <c r="G33" s="35"/>
      <c r="H33" s="35"/>
      <c r="I33" s="35"/>
      <c r="J33" s="35"/>
      <c r="K33" s="35"/>
      <c r="L33" s="35"/>
    </row>
    <row r="34" spans="1:12" ht="15">
      <c r="A34" s="35"/>
      <c r="B34" s="35"/>
      <c r="C34" s="35"/>
      <c r="D34" s="35"/>
      <c r="E34" s="35"/>
      <c r="F34" s="35"/>
      <c r="G34" s="35"/>
      <c r="H34" s="35"/>
      <c r="I34" s="35"/>
      <c r="J34" s="35"/>
      <c r="K34" s="35"/>
      <c r="L34" s="35"/>
    </row>
    <row r="35" s="2" customFormat="1" ht="23.25" customHeight="1"/>
    <row r="36" spans="6:7" s="11" customFormat="1" ht="15" customHeight="1">
      <c r="F36" s="2"/>
      <c r="G36" s="2"/>
    </row>
    <row r="52" spans="1:12" ht="43.5" customHeight="1">
      <c r="A52" s="97" t="s">
        <v>74</v>
      </c>
      <c r="B52" s="98"/>
      <c r="C52" s="98"/>
      <c r="D52" s="98"/>
      <c r="E52" s="98"/>
      <c r="F52" s="98"/>
      <c r="G52" s="98"/>
      <c r="H52" s="98"/>
      <c r="I52" s="98"/>
      <c r="J52" s="98"/>
      <c r="K52" s="98"/>
      <c r="L52" s="98"/>
    </row>
  </sheetData>
  <mergeCells count="3">
    <mergeCell ref="A5:L5"/>
    <mergeCell ref="A52:L52"/>
    <mergeCell ref="A6:L6"/>
  </mergeCells>
  <printOptions/>
  <pageMargins left="0.75" right="0.18" top="0.5" bottom="0.75" header="0.5" footer="0.25"/>
  <pageSetup horizontalDpi="600" verticalDpi="600" orientation="portrait" paperSize="9" scale="95" r:id="rId1"/>
  <headerFooter alignWithMargins="0">
    <oddFooter>&amp;C&amp;"Bookman Old Style,Regular"&amp;9&amp;[-3-</oddFooter>
  </headerFooter>
</worksheet>
</file>

<file path=xl/worksheets/sheet4.xml><?xml version="1.0" encoding="utf-8"?>
<worksheet xmlns="http://schemas.openxmlformats.org/spreadsheetml/2006/main" xmlns:r="http://schemas.openxmlformats.org/officeDocument/2006/relationships">
  <dimension ref="A1:L69"/>
  <sheetViews>
    <sheetView tabSelected="1" workbookViewId="0" topLeftCell="A17">
      <pane xSplit="3" topLeftCell="D1" activePane="topRight" state="frozen"/>
      <selection pane="topLeft" activeCell="A1" sqref="A1"/>
      <selection pane="topRight" activeCell="G28" sqref="G28"/>
    </sheetView>
  </sheetViews>
  <sheetFormatPr defaultColWidth="9.140625" defaultRowHeight="15" customHeight="1"/>
  <cols>
    <col min="1" max="1" width="4.28125" style="15" customWidth="1"/>
    <col min="2" max="2" width="6.7109375" style="15" customWidth="1"/>
    <col min="3" max="5" width="15.7109375" style="15" customWidth="1"/>
    <col min="6" max="6" width="8.8515625" style="15" customWidth="1"/>
    <col min="7" max="7" width="16.28125" style="15" customWidth="1"/>
    <col min="8" max="8" width="2.7109375" style="15" customWidth="1"/>
    <col min="9" max="9" width="16.28125" style="15" customWidth="1"/>
    <col min="10" max="16384" width="9.140625" style="16" customWidth="1"/>
  </cols>
  <sheetData>
    <row r="1" spans="1:9" s="33" customFormat="1" ht="15">
      <c r="A1" s="37" t="s">
        <v>59</v>
      </c>
      <c r="G1" s="46"/>
      <c r="I1" s="46"/>
    </row>
    <row r="2" spans="1:12" s="33" customFormat="1" ht="9.75" customHeight="1">
      <c r="A2" s="49" t="s">
        <v>60</v>
      </c>
      <c r="G2" s="46"/>
      <c r="I2" s="46"/>
      <c r="L2" s="40"/>
    </row>
    <row r="3" spans="1:9" s="33" customFormat="1" ht="15" customHeight="1">
      <c r="A3" s="35" t="str">
        <f>Income!A3</f>
        <v>THIRD QUARTER ENDED 30 SEPTEMBER 2010</v>
      </c>
      <c r="G3" s="46"/>
      <c r="I3" s="46"/>
    </row>
    <row r="5" spans="1:9" ht="15" customHeight="1">
      <c r="A5" s="100" t="s">
        <v>93</v>
      </c>
      <c r="B5" s="96"/>
      <c r="C5" s="96"/>
      <c r="D5" s="96"/>
      <c r="E5" s="96"/>
      <c r="F5" s="96"/>
      <c r="G5" s="96"/>
      <c r="H5" s="96"/>
      <c r="I5" s="96"/>
    </row>
    <row r="6" spans="1:9" ht="15" customHeight="1">
      <c r="A6" s="101" t="s">
        <v>122</v>
      </c>
      <c r="B6" s="102"/>
      <c r="C6" s="102"/>
      <c r="D6" s="102"/>
      <c r="E6" s="102"/>
      <c r="F6" s="102"/>
      <c r="G6" s="102"/>
      <c r="H6" s="102"/>
      <c r="I6" s="102"/>
    </row>
    <row r="7" spans="1:9" ht="15" customHeight="1">
      <c r="A7" s="21"/>
      <c r="B7" s="18"/>
      <c r="C7" s="18"/>
      <c r="D7" s="18"/>
      <c r="E7" s="18"/>
      <c r="F7" s="18"/>
      <c r="G7" s="44" t="s">
        <v>24</v>
      </c>
      <c r="H7" s="18"/>
      <c r="I7" s="44" t="s">
        <v>25</v>
      </c>
    </row>
    <row r="8" spans="1:9" ht="15" customHeight="1">
      <c r="A8" s="18"/>
      <c r="B8" s="18"/>
      <c r="C8" s="18"/>
      <c r="D8" s="18"/>
      <c r="E8" s="18"/>
      <c r="F8" s="18"/>
      <c r="G8" s="44" t="s">
        <v>29</v>
      </c>
      <c r="H8" s="26"/>
      <c r="I8" s="44" t="s">
        <v>26</v>
      </c>
    </row>
    <row r="9" spans="1:9" ht="15" customHeight="1">
      <c r="A9" s="18"/>
      <c r="B9" s="18"/>
      <c r="C9" s="18"/>
      <c r="D9" s="18"/>
      <c r="E9" s="18"/>
      <c r="F9" s="18"/>
      <c r="G9" s="44" t="s">
        <v>28</v>
      </c>
      <c r="H9" s="26"/>
      <c r="I9" s="44" t="s">
        <v>27</v>
      </c>
    </row>
    <row r="10" spans="1:9" ht="15" customHeight="1">
      <c r="A10" s="18"/>
      <c r="B10" s="18"/>
      <c r="C10" s="18"/>
      <c r="D10" s="18"/>
      <c r="E10" s="18"/>
      <c r="F10" s="18"/>
      <c r="G10" s="47">
        <v>40451</v>
      </c>
      <c r="H10" s="4"/>
      <c r="I10" s="47">
        <v>40086</v>
      </c>
    </row>
    <row r="11" spans="1:9" ht="15" customHeight="1">
      <c r="A11" s="18"/>
      <c r="B11" s="18"/>
      <c r="C11" s="18"/>
      <c r="D11" s="18"/>
      <c r="E11" s="18"/>
      <c r="F11" s="18"/>
      <c r="G11" s="27" t="s">
        <v>0</v>
      </c>
      <c r="H11" s="26"/>
      <c r="I11" s="27" t="s">
        <v>0</v>
      </c>
    </row>
    <row r="12" spans="1:9" ht="15" customHeight="1">
      <c r="A12" s="17" t="s">
        <v>67</v>
      </c>
      <c r="B12" s="18"/>
      <c r="C12" s="18"/>
      <c r="D12" s="18"/>
      <c r="E12" s="18"/>
      <c r="F12" s="18"/>
      <c r="G12" s="18"/>
      <c r="H12" s="26"/>
      <c r="I12" s="18"/>
    </row>
    <row r="13" spans="1:9" ht="6" customHeight="1">
      <c r="A13" s="18"/>
      <c r="B13" s="18"/>
      <c r="C13" s="18"/>
      <c r="D13" s="18"/>
      <c r="E13" s="18"/>
      <c r="F13" s="18"/>
      <c r="G13" s="18"/>
      <c r="H13" s="26"/>
      <c r="I13" s="18"/>
    </row>
    <row r="14" spans="1:9" ht="15" customHeight="1">
      <c r="A14" s="17" t="s">
        <v>94</v>
      </c>
      <c r="B14" s="18"/>
      <c r="C14" s="18"/>
      <c r="D14" s="18"/>
      <c r="E14" s="18"/>
      <c r="F14" s="18"/>
      <c r="G14" s="20">
        <f>Income!F33</f>
        <v>3147</v>
      </c>
      <c r="H14" s="26"/>
      <c r="I14" s="20">
        <f>Income!G33</f>
        <v>-834</v>
      </c>
    </row>
    <row r="15" spans="1:9" ht="6" customHeight="1">
      <c r="A15" s="18"/>
      <c r="B15" s="18"/>
      <c r="C15" s="18"/>
      <c r="D15" s="18"/>
      <c r="E15" s="18"/>
      <c r="F15" s="18"/>
      <c r="G15" s="28"/>
      <c r="H15" s="18"/>
      <c r="I15" s="28"/>
    </row>
    <row r="16" spans="1:9" ht="15" customHeight="1">
      <c r="A16" s="18" t="s">
        <v>53</v>
      </c>
      <c r="B16" s="18"/>
      <c r="C16" s="18"/>
      <c r="D16" s="18"/>
      <c r="E16" s="18"/>
      <c r="F16" s="18"/>
      <c r="G16" s="20"/>
      <c r="H16" s="18"/>
      <c r="I16" s="20"/>
    </row>
    <row r="17" spans="1:9" ht="15" customHeight="1">
      <c r="A17" s="18"/>
      <c r="B17" s="29" t="s">
        <v>35</v>
      </c>
      <c r="C17" s="18"/>
      <c r="D17" s="18"/>
      <c r="E17" s="18"/>
      <c r="F17" s="18"/>
      <c r="G17" s="20">
        <v>6690</v>
      </c>
      <c r="H17" s="18"/>
      <c r="I17" s="20">
        <v>7874</v>
      </c>
    </row>
    <row r="18" spans="1:9" ht="15" customHeight="1">
      <c r="A18" s="18"/>
      <c r="B18" s="18" t="s">
        <v>68</v>
      </c>
      <c r="C18" s="18"/>
      <c r="D18" s="18"/>
      <c r="E18" s="18"/>
      <c r="F18" s="18"/>
      <c r="G18" s="20">
        <v>2430</v>
      </c>
      <c r="H18" s="18"/>
      <c r="I18" s="20">
        <f>2871+50</f>
        <v>2921</v>
      </c>
    </row>
    <row r="19" spans="1:9" ht="15" customHeight="1">
      <c r="A19" s="18"/>
      <c r="B19" s="18" t="s">
        <v>17</v>
      </c>
      <c r="C19" s="18"/>
      <c r="D19" s="18"/>
      <c r="E19" s="18"/>
      <c r="F19" s="18"/>
      <c r="G19" s="20">
        <v>511</v>
      </c>
      <c r="H19" s="18"/>
      <c r="I19" s="20">
        <v>354</v>
      </c>
    </row>
    <row r="20" spans="1:9" ht="15" customHeight="1">
      <c r="A20" s="18"/>
      <c r="B20" s="18" t="s">
        <v>129</v>
      </c>
      <c r="C20" s="18"/>
      <c r="D20" s="18"/>
      <c r="E20" s="18"/>
      <c r="F20" s="18"/>
      <c r="G20" s="20">
        <v>0</v>
      </c>
      <c r="H20" s="18"/>
      <c r="I20" s="20">
        <v>13</v>
      </c>
    </row>
    <row r="21" spans="1:9" ht="15" customHeight="1">
      <c r="A21" s="18"/>
      <c r="B21" s="18" t="s">
        <v>95</v>
      </c>
      <c r="C21" s="18"/>
      <c r="D21" s="18"/>
      <c r="E21" s="18"/>
      <c r="F21" s="18"/>
      <c r="G21" s="20">
        <v>-101</v>
      </c>
      <c r="H21" s="18"/>
      <c r="I21" s="20">
        <v>-120</v>
      </c>
    </row>
    <row r="22" spans="1:9" ht="15" customHeight="1">
      <c r="A22" s="18"/>
      <c r="B22" s="18" t="s">
        <v>116</v>
      </c>
      <c r="C22" s="18"/>
      <c r="D22" s="18"/>
      <c r="E22" s="18"/>
      <c r="F22" s="18"/>
      <c r="G22" s="20">
        <v>103</v>
      </c>
      <c r="H22" s="18"/>
      <c r="I22" s="20">
        <v>0</v>
      </c>
    </row>
    <row r="23" spans="1:9" ht="15" customHeight="1">
      <c r="A23" s="18"/>
      <c r="B23" s="18" t="s">
        <v>8</v>
      </c>
      <c r="C23" s="18"/>
      <c r="D23" s="18"/>
      <c r="E23" s="18"/>
      <c r="F23" s="18"/>
      <c r="G23" s="22">
        <v>-41</v>
      </c>
      <c r="H23" s="18"/>
      <c r="I23" s="22">
        <v>-53</v>
      </c>
    </row>
    <row r="24" spans="1:9" ht="6" customHeight="1">
      <c r="A24" s="18"/>
      <c r="B24" s="18"/>
      <c r="C24" s="18"/>
      <c r="D24" s="18"/>
      <c r="E24" s="18"/>
      <c r="F24" s="18"/>
      <c r="G24" s="45"/>
      <c r="H24" s="18"/>
      <c r="I24" s="45"/>
    </row>
    <row r="25" spans="1:9" ht="15" customHeight="1">
      <c r="A25" s="17" t="s">
        <v>119</v>
      </c>
      <c r="B25" s="18"/>
      <c r="C25" s="18"/>
      <c r="D25" s="18"/>
      <c r="E25" s="18"/>
      <c r="F25" s="18"/>
      <c r="G25" s="20">
        <f>SUM(G14:G23)</f>
        <v>12739</v>
      </c>
      <c r="H25" s="18"/>
      <c r="I25" s="20">
        <f>SUM(I14:I23)</f>
        <v>10155</v>
      </c>
    </row>
    <row r="26" spans="1:9" ht="6" customHeight="1">
      <c r="A26" s="18"/>
      <c r="B26" s="18"/>
      <c r="C26" s="18"/>
      <c r="D26" s="18"/>
      <c r="E26" s="18"/>
      <c r="F26" s="18"/>
      <c r="G26" s="20"/>
      <c r="H26" s="18"/>
      <c r="I26" s="20"/>
    </row>
    <row r="27" spans="1:9" ht="15" customHeight="1">
      <c r="A27" s="18" t="s">
        <v>130</v>
      </c>
      <c r="B27" s="18"/>
      <c r="C27" s="18"/>
      <c r="D27" s="18"/>
      <c r="E27" s="18"/>
      <c r="F27" s="18" t="s">
        <v>4</v>
      </c>
      <c r="G27" s="20">
        <v>242</v>
      </c>
      <c r="H27" s="18"/>
      <c r="I27" s="20">
        <v>4314</v>
      </c>
    </row>
    <row r="28" spans="1:9" ht="15" customHeight="1">
      <c r="A28" s="18" t="s">
        <v>96</v>
      </c>
      <c r="B28" s="18"/>
      <c r="C28" s="18"/>
      <c r="D28" s="18"/>
      <c r="E28" s="18"/>
      <c r="F28" s="18" t="s">
        <v>4</v>
      </c>
      <c r="G28" s="20">
        <f>-3817</f>
        <v>-3817</v>
      </c>
      <c r="H28" s="18"/>
      <c r="I28" s="20">
        <v>1647</v>
      </c>
    </row>
    <row r="29" spans="1:9" ht="15" customHeight="1">
      <c r="A29" s="18" t="s">
        <v>131</v>
      </c>
      <c r="B29" s="18"/>
      <c r="C29" s="18"/>
      <c r="D29" s="18"/>
      <c r="E29" s="18"/>
      <c r="F29" s="18" t="s">
        <v>4</v>
      </c>
      <c r="G29" s="22">
        <v>-1515</v>
      </c>
      <c r="H29" s="18"/>
      <c r="I29" s="22">
        <v>-6</v>
      </c>
    </row>
    <row r="30" spans="1:9" ht="6" customHeight="1">
      <c r="A30" s="18"/>
      <c r="B30" s="18"/>
      <c r="C30" s="18"/>
      <c r="D30" s="18"/>
      <c r="E30" s="18"/>
      <c r="F30" s="18"/>
      <c r="G30" s="23"/>
      <c r="H30" s="18"/>
      <c r="I30" s="23"/>
    </row>
    <row r="31" spans="1:9" ht="15" customHeight="1">
      <c r="A31" s="17" t="s">
        <v>97</v>
      </c>
      <c r="B31" s="18"/>
      <c r="C31" s="18"/>
      <c r="D31" s="18"/>
      <c r="E31" s="18"/>
      <c r="F31" s="18" t="s">
        <v>4</v>
      </c>
      <c r="G31" s="20">
        <f>SUM(G25:G29)</f>
        <v>7649</v>
      </c>
      <c r="H31" s="18"/>
      <c r="I31" s="20">
        <f>SUM(I25:I29)</f>
        <v>16110</v>
      </c>
    </row>
    <row r="32" spans="1:9" ht="6" customHeight="1">
      <c r="A32" s="18"/>
      <c r="B32" s="18"/>
      <c r="C32" s="18"/>
      <c r="D32" s="18"/>
      <c r="E32" s="18"/>
      <c r="F32" s="18"/>
      <c r="G32" s="20"/>
      <c r="H32" s="18"/>
      <c r="I32" s="20"/>
    </row>
    <row r="33" spans="1:9" ht="15" customHeight="1">
      <c r="A33" s="18" t="s">
        <v>9</v>
      </c>
      <c r="B33" s="18"/>
      <c r="C33" s="18"/>
      <c r="D33" s="18"/>
      <c r="E33" s="18"/>
      <c r="F33" s="18"/>
      <c r="G33" s="20">
        <f>-G19</f>
        <v>-511</v>
      </c>
      <c r="H33" s="18"/>
      <c r="I33" s="20">
        <f>-I19</f>
        <v>-354</v>
      </c>
    </row>
    <row r="34" spans="1:9" ht="15" customHeight="1">
      <c r="A34" s="18" t="s">
        <v>128</v>
      </c>
      <c r="B34" s="18"/>
      <c r="C34" s="18"/>
      <c r="D34" s="18"/>
      <c r="E34" s="18"/>
      <c r="F34" s="18"/>
      <c r="G34" s="22">
        <v>-408</v>
      </c>
      <c r="H34" s="18"/>
      <c r="I34" s="22">
        <v>516</v>
      </c>
    </row>
    <row r="35" spans="1:9" ht="6" customHeight="1">
      <c r="A35" s="18"/>
      <c r="B35" s="18"/>
      <c r="C35" s="18"/>
      <c r="D35" s="18"/>
      <c r="E35" s="18"/>
      <c r="F35" s="18"/>
      <c r="G35" s="23"/>
      <c r="H35" s="18"/>
      <c r="I35" s="23"/>
    </row>
    <row r="36" spans="1:9" ht="15" customHeight="1">
      <c r="A36" s="17" t="s">
        <v>101</v>
      </c>
      <c r="B36" s="18"/>
      <c r="C36" s="18"/>
      <c r="D36" s="18"/>
      <c r="E36" s="18"/>
      <c r="F36" s="18"/>
      <c r="G36" s="20">
        <f>SUM(G31:G34)</f>
        <v>6730</v>
      </c>
      <c r="H36" s="18"/>
      <c r="I36" s="20">
        <f>SUM(I31:I34)</f>
        <v>16272</v>
      </c>
    </row>
    <row r="37" spans="1:9" ht="6" customHeight="1">
      <c r="A37" s="18"/>
      <c r="B37" s="18"/>
      <c r="C37" s="18"/>
      <c r="D37" s="18"/>
      <c r="E37" s="18"/>
      <c r="F37" s="18"/>
      <c r="G37" s="20"/>
      <c r="H37" s="18"/>
      <c r="I37" s="20"/>
    </row>
    <row r="38" spans="1:9" ht="15" customHeight="1">
      <c r="A38" s="17" t="s">
        <v>100</v>
      </c>
      <c r="B38" s="18"/>
      <c r="C38" s="18"/>
      <c r="D38" s="18"/>
      <c r="E38" s="18"/>
      <c r="F38" s="18"/>
      <c r="G38" s="20"/>
      <c r="H38" s="18"/>
      <c r="I38" s="20"/>
    </row>
    <row r="39" spans="1:9" ht="6" customHeight="1">
      <c r="A39" s="17"/>
      <c r="B39" s="18"/>
      <c r="C39" s="18"/>
      <c r="D39" s="18"/>
      <c r="E39" s="18"/>
      <c r="F39" s="18"/>
      <c r="G39" s="20"/>
      <c r="H39" s="18"/>
      <c r="I39" s="20"/>
    </row>
    <row r="40" spans="1:9" ht="15" customHeight="1">
      <c r="A40" s="18" t="s">
        <v>54</v>
      </c>
      <c r="B40" s="18"/>
      <c r="C40" s="18"/>
      <c r="D40" s="18"/>
      <c r="E40" s="18"/>
      <c r="F40" s="18"/>
      <c r="G40" s="18">
        <f>-13009</f>
        <v>-13009</v>
      </c>
      <c r="H40" s="18"/>
      <c r="I40" s="18">
        <v>-3503</v>
      </c>
    </row>
    <row r="41" spans="1:9" ht="15" customHeight="1">
      <c r="A41" s="18" t="s">
        <v>10</v>
      </c>
      <c r="B41" s="18"/>
      <c r="C41" s="18"/>
      <c r="D41" s="18"/>
      <c r="E41" s="18"/>
      <c r="F41" s="18"/>
      <c r="G41" s="18">
        <v>41</v>
      </c>
      <c r="H41" s="18"/>
      <c r="I41" s="18">
        <f>-I23</f>
        <v>53</v>
      </c>
    </row>
    <row r="42" spans="1:9" ht="15" customHeight="1">
      <c r="A42" s="18" t="s">
        <v>18</v>
      </c>
      <c r="B42" s="18"/>
      <c r="C42" s="18"/>
      <c r="D42" s="18"/>
      <c r="E42" s="18"/>
      <c r="F42" s="18"/>
      <c r="G42" s="18">
        <v>676</v>
      </c>
      <c r="H42" s="18"/>
      <c r="I42" s="18">
        <v>1561</v>
      </c>
    </row>
    <row r="43" spans="1:9" ht="15" customHeight="1">
      <c r="A43" s="18" t="s">
        <v>11</v>
      </c>
      <c r="B43" s="18"/>
      <c r="C43" s="18"/>
      <c r="D43" s="18"/>
      <c r="E43" s="18"/>
      <c r="F43" s="18"/>
      <c r="G43" s="22">
        <v>-3142</v>
      </c>
      <c r="H43" s="18"/>
      <c r="I43" s="22">
        <v>-1326</v>
      </c>
    </row>
    <row r="44" spans="1:9" ht="6" customHeight="1">
      <c r="A44" s="18"/>
      <c r="B44" s="18"/>
      <c r="C44" s="18"/>
      <c r="D44" s="18"/>
      <c r="E44" s="18"/>
      <c r="F44" s="18"/>
      <c r="G44" s="23"/>
      <c r="H44" s="18"/>
      <c r="I44" s="23"/>
    </row>
    <row r="45" spans="1:9" ht="15" customHeight="1">
      <c r="A45" s="17" t="s">
        <v>132</v>
      </c>
      <c r="B45" s="18"/>
      <c r="C45" s="18"/>
      <c r="D45" s="18"/>
      <c r="E45" s="18"/>
      <c r="F45" s="18"/>
      <c r="G45" s="20">
        <f>SUM(G40:G43)</f>
        <v>-15434</v>
      </c>
      <c r="H45" s="18"/>
      <c r="I45" s="20">
        <f>SUM(I40:I43)</f>
        <v>-3215</v>
      </c>
    </row>
    <row r="46" spans="1:9" ht="6" customHeight="1">
      <c r="A46" s="18"/>
      <c r="B46" s="18"/>
      <c r="C46" s="18"/>
      <c r="D46" s="18"/>
      <c r="E46" s="18"/>
      <c r="F46" s="18"/>
      <c r="G46" s="20"/>
      <c r="H46" s="18"/>
      <c r="I46" s="20"/>
    </row>
    <row r="47" spans="1:9" ht="15" customHeight="1">
      <c r="A47" s="17" t="s">
        <v>69</v>
      </c>
      <c r="B47" s="18"/>
      <c r="C47" s="18"/>
      <c r="D47" s="18"/>
      <c r="E47" s="18"/>
      <c r="F47" s="18"/>
      <c r="G47" s="20"/>
      <c r="H47" s="18"/>
      <c r="I47" s="20"/>
    </row>
    <row r="48" spans="1:9" ht="6" customHeight="1">
      <c r="A48" s="17"/>
      <c r="B48" s="18"/>
      <c r="C48" s="18"/>
      <c r="D48" s="18"/>
      <c r="E48" s="18"/>
      <c r="F48" s="18"/>
      <c r="G48" s="20"/>
      <c r="H48" s="18"/>
      <c r="I48" s="20"/>
    </row>
    <row r="49" spans="1:9" ht="15" customHeight="1">
      <c r="A49" s="18" t="s">
        <v>120</v>
      </c>
      <c r="B49" s="18"/>
      <c r="C49" s="18"/>
      <c r="D49" s="18"/>
      <c r="E49" s="18"/>
      <c r="F49" s="18"/>
      <c r="G49" s="20">
        <v>320</v>
      </c>
      <c r="H49" s="18"/>
      <c r="I49" s="20">
        <v>-80</v>
      </c>
    </row>
    <row r="50" spans="1:9" ht="15" customHeight="1">
      <c r="A50" s="18" t="s">
        <v>98</v>
      </c>
      <c r="B50" s="18"/>
      <c r="C50" s="18"/>
      <c r="D50" s="18"/>
      <c r="E50" s="18"/>
      <c r="F50" s="30"/>
      <c r="G50" s="23">
        <v>12</v>
      </c>
      <c r="H50" s="26"/>
      <c r="I50" s="23">
        <v>-1927</v>
      </c>
    </row>
    <row r="51" spans="1:9" ht="15" customHeight="1">
      <c r="A51" s="18" t="s">
        <v>70</v>
      </c>
      <c r="B51" s="18"/>
      <c r="C51" s="18"/>
      <c r="D51" s="18"/>
      <c r="E51" s="18"/>
      <c r="F51" s="30"/>
      <c r="G51" s="22">
        <v>-924</v>
      </c>
      <c r="H51" s="26"/>
      <c r="I51" s="22">
        <v>-864</v>
      </c>
    </row>
    <row r="52" spans="1:9" ht="6" customHeight="1">
      <c r="A52" s="18"/>
      <c r="B52" s="18"/>
      <c r="C52" s="18"/>
      <c r="D52" s="18"/>
      <c r="E52" s="18"/>
      <c r="F52" s="30"/>
      <c r="G52" s="23"/>
      <c r="H52" s="18"/>
      <c r="I52" s="23"/>
    </row>
    <row r="53" spans="1:9" ht="15" customHeight="1">
      <c r="A53" s="17" t="s">
        <v>133</v>
      </c>
      <c r="B53" s="18"/>
      <c r="C53" s="18"/>
      <c r="D53" s="18"/>
      <c r="E53" s="18"/>
      <c r="F53" s="18"/>
      <c r="G53" s="20">
        <f>SUM(G49:G51)</f>
        <v>-592</v>
      </c>
      <c r="H53" s="18"/>
      <c r="I53" s="20">
        <f>SUM(I49:I51)</f>
        <v>-2871</v>
      </c>
    </row>
    <row r="54" spans="1:9" ht="6" customHeight="1">
      <c r="A54" s="18"/>
      <c r="B54" s="18"/>
      <c r="C54" s="18"/>
      <c r="D54" s="18"/>
      <c r="E54" s="18"/>
      <c r="F54" s="18"/>
      <c r="G54" s="20"/>
      <c r="H54" s="18"/>
      <c r="I54" s="20"/>
    </row>
    <row r="55" spans="1:9" ht="15" customHeight="1">
      <c r="A55" s="17" t="s">
        <v>99</v>
      </c>
      <c r="B55" s="18"/>
      <c r="C55" s="18"/>
      <c r="D55" s="18"/>
      <c r="E55" s="18"/>
      <c r="F55" s="18"/>
      <c r="G55" s="20">
        <f>G53+G45+G36</f>
        <v>-9296</v>
      </c>
      <c r="H55" s="18"/>
      <c r="I55" s="20">
        <f>I53+I45+I36</f>
        <v>10186</v>
      </c>
    </row>
    <row r="56" spans="1:9" ht="6" customHeight="1">
      <c r="A56" s="18"/>
      <c r="B56" s="18"/>
      <c r="C56" s="18"/>
      <c r="D56" s="18"/>
      <c r="E56" s="18"/>
      <c r="F56" s="18"/>
      <c r="G56" s="20"/>
      <c r="H56" s="18"/>
      <c r="I56" s="20"/>
    </row>
    <row r="57" spans="1:9" ht="15" customHeight="1">
      <c r="A57" s="17" t="s">
        <v>12</v>
      </c>
      <c r="B57" s="18"/>
      <c r="C57" s="18"/>
      <c r="D57" s="18"/>
      <c r="E57" s="18"/>
      <c r="F57" s="18"/>
      <c r="G57" s="22">
        <v>17756</v>
      </c>
      <c r="H57" s="18"/>
      <c r="I57" s="22">
        <v>6140</v>
      </c>
    </row>
    <row r="58" spans="1:9" ht="6" customHeight="1">
      <c r="A58" s="17"/>
      <c r="B58" s="18"/>
      <c r="C58" s="18"/>
      <c r="D58" s="18"/>
      <c r="E58" s="18"/>
      <c r="F58" s="18"/>
      <c r="G58" s="23"/>
      <c r="H58" s="18"/>
      <c r="I58" s="23"/>
    </row>
    <row r="59" spans="1:9" ht="15" customHeight="1" thickBot="1">
      <c r="A59" s="17" t="s">
        <v>13</v>
      </c>
      <c r="B59" s="18"/>
      <c r="C59" s="18"/>
      <c r="D59" s="18"/>
      <c r="E59" s="18"/>
      <c r="F59" s="18"/>
      <c r="G59" s="31">
        <f>G55+G57</f>
        <v>8460</v>
      </c>
      <c r="H59" s="18"/>
      <c r="I59" s="31">
        <f>I55+I57</f>
        <v>16326</v>
      </c>
    </row>
    <row r="60" spans="7:9" s="2" customFormat="1" ht="15" customHeight="1" thickTop="1">
      <c r="G60" s="48"/>
      <c r="I60" s="48"/>
    </row>
    <row r="61" spans="1:9" ht="15" customHeight="1">
      <c r="A61" s="17" t="s">
        <v>62</v>
      </c>
      <c r="B61" s="18"/>
      <c r="C61" s="19"/>
      <c r="D61" s="18"/>
      <c r="E61" s="18"/>
      <c r="F61" s="18"/>
      <c r="G61" s="25"/>
      <c r="H61" s="25"/>
      <c r="I61" s="25"/>
    </row>
    <row r="62" spans="1:9" ht="15" customHeight="1">
      <c r="A62" s="18" t="s">
        <v>6</v>
      </c>
      <c r="B62" s="18"/>
      <c r="C62" s="16"/>
      <c r="D62" s="18"/>
      <c r="E62" s="18"/>
      <c r="F62" s="18"/>
      <c r="G62" s="20">
        <f>Balance!F27</f>
        <v>8042</v>
      </c>
      <c r="H62" s="18"/>
      <c r="I62" s="20">
        <v>8556</v>
      </c>
    </row>
    <row r="63" spans="1:9" ht="15" customHeight="1">
      <c r="A63" s="18" t="s">
        <v>19</v>
      </c>
      <c r="B63" s="18"/>
      <c r="C63" s="16"/>
      <c r="D63" s="18"/>
      <c r="E63" s="18"/>
      <c r="F63" s="18"/>
      <c r="G63" s="20">
        <f>Balance!F26</f>
        <v>418</v>
      </c>
      <c r="H63" s="18"/>
      <c r="I63" s="20">
        <v>7770</v>
      </c>
    </row>
    <row r="64" spans="1:9" ht="15" customHeight="1">
      <c r="A64" s="21" t="s">
        <v>23</v>
      </c>
      <c r="B64" s="18"/>
      <c r="C64" s="16"/>
      <c r="D64" s="18"/>
      <c r="E64" s="18"/>
      <c r="F64" s="18"/>
      <c r="G64" s="22">
        <f>-Balance!F49</f>
        <v>0</v>
      </c>
      <c r="H64" s="18"/>
      <c r="I64" s="22">
        <v>0</v>
      </c>
    </row>
    <row r="65" spans="1:9" ht="6" customHeight="1">
      <c r="A65" s="18"/>
      <c r="B65" s="18"/>
      <c r="C65" s="18"/>
      <c r="D65" s="18"/>
      <c r="E65" s="18"/>
      <c r="F65" s="18"/>
      <c r="G65" s="23"/>
      <c r="H65" s="18"/>
      <c r="I65" s="23"/>
    </row>
    <row r="66" spans="1:9" ht="15" customHeight="1" thickBot="1">
      <c r="A66" s="18"/>
      <c r="B66" s="18"/>
      <c r="C66" s="18"/>
      <c r="D66" s="18"/>
      <c r="E66" s="18"/>
      <c r="F66" s="18"/>
      <c r="G66" s="24">
        <f>SUM(G62:G64)</f>
        <v>8460</v>
      </c>
      <c r="H66" s="18"/>
      <c r="I66" s="24">
        <f>SUM(I62:I64)</f>
        <v>16326</v>
      </c>
    </row>
    <row r="67" spans="1:9" ht="15" customHeight="1" thickTop="1">
      <c r="A67" s="18"/>
      <c r="B67" s="18"/>
      <c r="C67" s="18"/>
      <c r="D67" s="18"/>
      <c r="E67" s="18"/>
      <c r="F67" s="18"/>
      <c r="G67" s="23"/>
      <c r="H67" s="18"/>
      <c r="I67" s="23"/>
    </row>
    <row r="68" spans="1:9" s="2" customFormat="1" ht="30.75" customHeight="1">
      <c r="A68" s="97" t="s">
        <v>117</v>
      </c>
      <c r="B68" s="103"/>
      <c r="C68" s="103"/>
      <c r="D68" s="103"/>
      <c r="E68" s="103"/>
      <c r="F68" s="103"/>
      <c r="G68" s="103"/>
      <c r="H68" s="103"/>
      <c r="I68" s="103"/>
    </row>
    <row r="69" spans="7:9" s="2" customFormat="1" ht="15" customHeight="1">
      <c r="G69" s="48"/>
      <c r="I69" s="48"/>
    </row>
  </sheetData>
  <mergeCells count="3">
    <mergeCell ref="A5:I5"/>
    <mergeCell ref="A6:I6"/>
    <mergeCell ref="A68:I68"/>
  </mergeCells>
  <printOptions/>
  <pageMargins left="0.75" right="0.18" top="0.5" bottom="0.49" header="0.36" footer="0.25"/>
  <pageSetup horizontalDpi="600" verticalDpi="600" orientation="portrait" paperSize="9" scale="85" r:id="rId1"/>
  <headerFooter alignWithMargins="0">
    <oddFooter>&amp;C&amp;"Bookman Old Style,Regular"&amp;9&amp;[-4-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SERNKOU</cp:lastModifiedBy>
  <cp:lastPrinted>2010-11-15T01:07:03Z</cp:lastPrinted>
  <dcterms:created xsi:type="dcterms:W3CDTF">2004-01-31T15:18:49Z</dcterms:created>
  <dcterms:modified xsi:type="dcterms:W3CDTF">2010-11-24T03:41:48Z</dcterms:modified>
  <cp:category/>
  <cp:version/>
  <cp:contentType/>
  <cp:contentStatus/>
</cp:coreProperties>
</file>