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045" tabRatio="415" activeTab="0"/>
  </bookViews>
  <sheets>
    <sheet name="PL" sheetId="1" r:id="rId1"/>
    <sheet name="BS" sheetId="2" r:id="rId2"/>
    <sheet name="E" sheetId="3" r:id="rId3"/>
    <sheet name="CF" sheetId="4" r:id="rId4"/>
    <sheet name="00000000" sheetId="5" state="veryHidden" r:id="rId5"/>
  </sheets>
  <externalReferences>
    <externalReference r:id="rId8"/>
    <externalReference r:id="rId9"/>
    <externalReference r:id="rId10"/>
  </externalReferences>
  <definedNames>
    <definedName name="_Fill" hidden="1">#REF!</definedName>
    <definedName name="beepsound">#REF!</definedName>
    <definedName name="btchiuaxitm300">#REF!</definedName>
    <definedName name="BTchiuaxm200">#REF!</definedName>
    <definedName name="btcocM400">#REF!</definedName>
    <definedName name="BTlotm100">#REF!</definedName>
    <definedName name="BTM250">#REF!</definedName>
    <definedName name="Cdnum">#REF!</definedName>
    <definedName name="Concrete">'[2]DGchitiet '!#REF!</definedName>
    <definedName name="depreciation">#REF!</definedName>
    <definedName name="directlabourcost">#REF!</definedName>
    <definedName name="DoorWindow">'[2]DGchitiet '!#REF!</definedName>
    <definedName name="Earthwork">'[2]DGchitiet '!#REF!</definedName>
    <definedName name="FinishWork">'[2]DGchitiet '!#REF!</definedName>
    <definedName name="G_C">'[1]Sum'!$F$2</definedName>
    <definedName name="G_ME">#REF!</definedName>
    <definedName name="Giocong">#REF!</definedName>
    <definedName name="Glazing">'[2]DGchitiet '!#REF!</definedName>
    <definedName name="gon4">#REF!</definedName>
    <definedName name="hsdc">#REF!</definedName>
    <definedName name="hsdc1">#REF!</definedName>
    <definedName name="hsk">#REF!</definedName>
    <definedName name="indirectlabourcost">#REF!</definedName>
    <definedName name="InteriorWork">'[2]DGchitiet '!#REF!</definedName>
    <definedName name="KL_C">'[1]Sum'!$F$1</definedName>
    <definedName name="kl_ME">#REF!</definedName>
    <definedName name="list">#REF!</definedName>
    <definedName name="list1">#REF!</definedName>
    <definedName name="list2">#REF!</definedName>
    <definedName name="Masonry">'[2]DGchitiet '!#REF!</definedName>
    <definedName name="MetalWork">'[2]DGchitiet '!#REF!</definedName>
    <definedName name="MiscellaneousWork">'[2]DGchitiet '!#REF!</definedName>
    <definedName name="nc">#REF!</definedName>
    <definedName name="OtherWork">'[2]DGchitiet '!#REF!</definedName>
    <definedName name="Painting">'[2]DGchitiet '!#REF!</definedName>
    <definedName name="Plaster">'[2]DGchitiet '!#REF!</definedName>
    <definedName name="_xlnm.Print_Area" localSheetId="1">'BS'!$A$1:$F$63</definedName>
    <definedName name="_xlnm.Print_Area" localSheetId="3">'CF'!$A$1:$E$36</definedName>
    <definedName name="_xlnm.Print_Area" localSheetId="2">'E'!$A$1:$N$59</definedName>
    <definedName name="_xlnm.Print_Area" localSheetId="0">'PL'!$A$1:$I$47</definedName>
    <definedName name="quantitysaleAM">#REF!</definedName>
    <definedName name="quantitysaleJoton">#REF!</definedName>
    <definedName name="quantitysaleN">#REF!</definedName>
    <definedName name="quantitysaleNn">#REF!</definedName>
    <definedName name="quantitysalethermatex">#REF!</definedName>
    <definedName name="RoofingWork">'[2]DGchitiet '!#REF!</definedName>
    <definedName name="TemporaryWork">'[2]DGchitiet '!#REF!</definedName>
    <definedName name="TileStone">'[2]DGchitiet '!#REF!</definedName>
    <definedName name="TMProtection">'[2]DGchitiet '!#REF!</definedName>
    <definedName name="tools">#REF!</definedName>
    <definedName name="totalcredit154">#REF!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btchongnuocm300">#REF!</definedName>
    <definedName name="vbtm150">#REF!</definedName>
    <definedName name="vbtm300">#REF!</definedName>
    <definedName name="vbtm400">#REF!</definedName>
    <definedName name="vkcauthang">#REF!</definedName>
    <definedName name="vksan">#REF!</definedName>
    <definedName name="vl">#REF!</definedName>
    <definedName name="voi">'[3]Gia vat tu'!#REF!</definedName>
    <definedName name="X">'[2]DGchitiet '!#REF!</definedName>
    <definedName name="xmcax">#REF!</definedName>
  </definedNames>
  <calcPr fullCalcOnLoad="1"/>
</workbook>
</file>

<file path=xl/sharedStrings.xml><?xml version="1.0" encoding="utf-8"?>
<sst xmlns="http://schemas.openxmlformats.org/spreadsheetml/2006/main" count="192" uniqueCount="134">
  <si>
    <t>RM'000</t>
  </si>
  <si>
    <t>Property, plant and equipment</t>
  </si>
  <si>
    <t>Inventories</t>
  </si>
  <si>
    <t>Cash and bank balances</t>
  </si>
  <si>
    <t>Taxation</t>
  </si>
  <si>
    <t>Share capital</t>
  </si>
  <si>
    <t>Minority interest</t>
  </si>
  <si>
    <t>Revenue</t>
  </si>
  <si>
    <t>Other operating income</t>
  </si>
  <si>
    <t>Profit before taxation</t>
  </si>
  <si>
    <t>sen</t>
  </si>
  <si>
    <t>Total</t>
  </si>
  <si>
    <t>Interest income</t>
  </si>
  <si>
    <t>FURNIWEB INDUSTRIAL PRODUCTS BERHAD</t>
  </si>
  <si>
    <t>(Company No: 541706-V)</t>
  </si>
  <si>
    <t>Goodwill</t>
  </si>
  <si>
    <t>Foreign translation differences</t>
  </si>
  <si>
    <t>Cash and cash equivalents at beginning of period</t>
  </si>
  <si>
    <t>Cash and cash equivalents at end of period</t>
  </si>
  <si>
    <t>Investment in a jointly controlled entity</t>
  </si>
  <si>
    <t>Trade and other receivables</t>
  </si>
  <si>
    <t>CONDENSED CONSOLIDATED BALANCE SHEET</t>
  </si>
  <si>
    <t xml:space="preserve">QUARTERLY REPORT ON CONSOLIDATED RESULTS </t>
  </si>
  <si>
    <t>CONDENSED CONSOLIDATED INCOME STATEMENT</t>
  </si>
  <si>
    <t>INDIVIDUAL QUARTER</t>
  </si>
  <si>
    <t>QUARTER</t>
  </si>
  <si>
    <t>PRECEDING YEAR</t>
  </si>
  <si>
    <t>CURRENT</t>
  </si>
  <si>
    <t>YEAR</t>
  </si>
  <si>
    <t>CORRESPONDING</t>
  </si>
  <si>
    <t>TO DATE</t>
  </si>
  <si>
    <t>PERIOD</t>
  </si>
  <si>
    <t>CONDENSED CONSOLIDATED STATEMENT OF CHANGES IN EQUITY</t>
  </si>
  <si>
    <t xml:space="preserve"> CONDENSED CONSOLIDATED CASH FLOW STATEMENT</t>
  </si>
  <si>
    <t>AS AT END</t>
  </si>
  <si>
    <t>OF CURRENT</t>
  </si>
  <si>
    <t>AS AT</t>
  </si>
  <si>
    <t>PRECEDING</t>
  </si>
  <si>
    <t>FINANCIAL</t>
  </si>
  <si>
    <t>YEAR END</t>
  </si>
  <si>
    <t>Net cash used in investing activities</t>
  </si>
  <si>
    <t>Exchange differences on translation of the financial statements</t>
  </si>
  <si>
    <t>Purchase of treasury shares</t>
  </si>
  <si>
    <t>Treasury shares</t>
  </si>
  <si>
    <t>As previously stated</t>
  </si>
  <si>
    <t>At 1 January 2006</t>
  </si>
  <si>
    <t>Cost of sales</t>
  </si>
  <si>
    <t>Gross profit</t>
  </si>
  <si>
    <t>Administrative expenses</t>
  </si>
  <si>
    <t>Selling and marketing expenses</t>
  </si>
  <si>
    <t>Other operating expenses</t>
  </si>
  <si>
    <t>Operating profit</t>
  </si>
  <si>
    <t>Interest expenses</t>
  </si>
  <si>
    <t>Tax expenses</t>
  </si>
  <si>
    <t>Profit for the period</t>
  </si>
  <si>
    <t>Basic (net)</t>
  </si>
  <si>
    <t>Diluted (net)</t>
  </si>
  <si>
    <t>Attributable to:</t>
  </si>
  <si>
    <t>Equity holders of the parent</t>
  </si>
  <si>
    <t>Minority</t>
  </si>
  <si>
    <t>Equity</t>
  </si>
  <si>
    <t>Tax recoverable</t>
  </si>
  <si>
    <t>Borrowings</t>
  </si>
  <si>
    <t>Reserves</t>
  </si>
  <si>
    <t>Deferred tax liabilities</t>
  </si>
  <si>
    <t>Total equity</t>
  </si>
  <si>
    <t>Non-current liabilities</t>
  </si>
  <si>
    <t>Total liabilities</t>
  </si>
  <si>
    <t>Non-current assets</t>
  </si>
  <si>
    <t>Notes</t>
  </si>
  <si>
    <t>B12</t>
  </si>
  <si>
    <t>B5</t>
  </si>
  <si>
    <t>B9</t>
  </si>
  <si>
    <t>B7</t>
  </si>
  <si>
    <t>CUMULATIVE QUARTER</t>
  </si>
  <si>
    <t>Total non-current assets</t>
  </si>
  <si>
    <t>Deposits with licensed banks</t>
  </si>
  <si>
    <t>Total assets</t>
  </si>
  <si>
    <t>Current assets</t>
  </si>
  <si>
    <t>Total current assets</t>
  </si>
  <si>
    <t>Total equity attributable to shareholders</t>
  </si>
  <si>
    <t>Total equity and liabilities</t>
  </si>
  <si>
    <t>transactions</t>
  </si>
  <si>
    <t>of overseas subsidiaries</t>
  </si>
  <si>
    <t>At 1 January 2006 (restated)</t>
  </si>
  <si>
    <t>Earnings per share</t>
  </si>
  <si>
    <t>Net cash generated from operating activities</t>
  </si>
  <si>
    <t>Total non-current liabilities</t>
  </si>
  <si>
    <t>Distributable</t>
  </si>
  <si>
    <t>------------------------------- Attributable to equity holders of the parent ---------------------------------</t>
  </si>
  <si>
    <t>Net profit for the period</t>
  </si>
  <si>
    <t>Prepaid lease payments</t>
  </si>
  <si>
    <t>31/12/06</t>
  </si>
  <si>
    <t>Cash and cash equivalents comprise:</t>
  </si>
  <si>
    <t>Deposits placed with licensed banks</t>
  </si>
  <si>
    <t>Deposits pledged</t>
  </si>
  <si>
    <t>Share of profit in a jointly controlled entity</t>
  </si>
  <si>
    <t>Other investments</t>
  </si>
  <si>
    <t>Current liabilities</t>
  </si>
  <si>
    <t>Trade and other payables</t>
  </si>
  <si>
    <t>Total current liabilities</t>
  </si>
  <si>
    <t>Net assets per share attributable to equity holders of the parent (RM)</t>
  </si>
  <si>
    <t>B13</t>
  </si>
  <si>
    <t>------------------------- Non distributable -------------------------</t>
  </si>
  <si>
    <t>interest</t>
  </si>
  <si>
    <t>equity</t>
  </si>
  <si>
    <t>Share premium</t>
  </si>
  <si>
    <t>Equity compensation reserve</t>
  </si>
  <si>
    <t>Exchange reserve</t>
  </si>
  <si>
    <t>Retained profits</t>
  </si>
  <si>
    <t>Prior year adjustments in respect of equity settled share-based</t>
  </si>
  <si>
    <t>Equity settled share-based transactions</t>
  </si>
  <si>
    <t>QUARTERLY REPORT ON CONSOLIDATED RESULTS</t>
  </si>
  <si>
    <t>The Condensed Consolidated Income Statement should be read in conjunction with the audited financial statements for the financial year ended 31 December 2006 and the accompanying explanatory notes attached to the interim financial statements.</t>
  </si>
  <si>
    <t>The Condensed Consolidated Balance Sheet should be read in conjunction with the audited financial statements for the financial year ended 31 December 2006 and the accompanying explanatory notes attached to the interim financial statements.</t>
  </si>
  <si>
    <t>The Condensed Consolidated Statement of Changes in Equity should be read in conjunction with the audited financial statements for the financial year ended 31 December 2006 and the accompanying explanatory notes attached to the interim financial statements.</t>
  </si>
  <si>
    <t>The Condensed Consolidated Cash Flow Statement should be read in conjunction with the audited financial statements for the financial year ended 31 December 2006 and the accompanying explanatory notes attached to the interim financial statements.</t>
  </si>
  <si>
    <t>Net increase in cash and cash equivalents</t>
  </si>
  <si>
    <t>At 1 January 2007</t>
  </si>
  <si>
    <t>Exercise of ESOS</t>
  </si>
  <si>
    <t>Acquisition of remaining interest in a subsidiary</t>
  </si>
  <si>
    <t>Net cash (used in)/generated from financing activities</t>
  </si>
  <si>
    <t>FOR THE THIRD QUARTER 2007</t>
  </si>
  <si>
    <t>FOR THE THIRD QUARTER ENDED 30 SEPTEMBER 2007 - UNAUDITED</t>
  </si>
  <si>
    <t>30/09/07</t>
  </si>
  <si>
    <t>30/09/06</t>
  </si>
  <si>
    <t>AS AT 30 SEPTEMBER 2007 - UNAUDITED</t>
  </si>
  <si>
    <t>At 30 September 2006</t>
  </si>
  <si>
    <t>At 30 September 2007</t>
  </si>
  <si>
    <t xml:space="preserve"> FOR THE PERIOD ENDED 30 SEPTEMBER 2007 - UNAUDITED</t>
  </si>
  <si>
    <t>FOR THE PERIOD ENDED 30 SEPTEMBER 2007 - UNAUDITED</t>
  </si>
  <si>
    <t>Capital contribution from minority interest</t>
  </si>
  <si>
    <t>Dividend paid</t>
  </si>
  <si>
    <t>A9</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</si>
</sst>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 #,##0.00_-;_-* &quot;-&quot;??_-;_-@_-"/>
    <numFmt numFmtId="167" formatCode="_(* #,##0.000_);_(* \(#,##0.000\);_(* &quot;-&quot;??_);_(@_)"/>
    <numFmt numFmtId="168" formatCode="_(* #,##0.0_);_(* \(#,##0.0\);_(* &quot;-&quot;?_);_(@_)"/>
    <numFmt numFmtId="169" formatCode="#,##0_ ;[Red]\-#,##0\ "/>
    <numFmt numFmtId="170" formatCode="&quot;Yes&quot;;&quot;Yes&quot;;&quot;No&quot;"/>
    <numFmt numFmtId="171" formatCode="&quot;True&quot;;&quot;True&quot;;&quot;False&quot;"/>
    <numFmt numFmtId="172" formatCode="&quot;On&quot;;&quot;On&quot;;&quot;Off&quot;"/>
    <numFmt numFmtId="173" formatCode="_(* #,##0.000_);_(* \(#,##0.000\);_(* &quot;-&quot;???_);_(@_)"/>
    <numFmt numFmtId="174" formatCode="_(* #,##0.0000_);_(* \(#,##0.0000\);_(* &quot;-&quot;??_);_(@_)"/>
    <numFmt numFmtId="175" formatCode="#,##0."/>
    <numFmt numFmtId="176" formatCode="\$#."/>
    <numFmt numFmtId="177" formatCode="_-* #,##0\ _D_M_-;\-* #,##0\ _D_M_-;_-* &quot;-&quot;\ _D_M_-;_-@_-"/>
    <numFmt numFmtId="178" formatCode="_-* #,##0.00\ _D_M_-;\-* #,##0.00\ _D_M_-;_-* &quot;-&quot;??\ _D_M_-;_-@_-"/>
    <numFmt numFmtId="179" formatCode="#.00"/>
    <numFmt numFmtId="180" formatCode="#."/>
    <numFmt numFmtId="181" formatCode="_-* #,##0\ &quot;DM&quot;_-;\-* #,##0\ &quot;DM&quot;_-;_-* &quot;-&quot;\ &quot;DM&quot;_-;_-@_-"/>
    <numFmt numFmtId="182" formatCode="_-* #,##0.00\ &quot;DM&quot;_-;\-* #,##0.00\ &quot;DM&quot;_-;_-* &quot;-&quot;??\ &quot;DM&quot;_-;_-@_-"/>
    <numFmt numFmtId="183" formatCode="&quot;\&quot;#,##0.00;[Red]&quot;\&quot;\-#,##0.00"/>
    <numFmt numFmtId="184" formatCode="&quot;\&quot;#,##0;[Red]&quot;\&quot;\-#,##0"/>
    <numFmt numFmtId="185" formatCode="_ * #,##0.00_ ;_ * \-#,##0.00_ ;_ * &quot;-&quot;??_ ;_ @_ "/>
    <numFmt numFmtId="186" formatCode="_ * #,##0_ ;_ * \-#,##0_ ;_ * &quot;-&quot;_ ;_ @_ "/>
    <numFmt numFmtId="187" formatCode="dd\-mmm\-yy"/>
  </numFmts>
  <fonts count="20">
    <font>
      <sz val="10"/>
      <name val="Arial"/>
      <family val="0"/>
    </font>
    <font>
      <sz val="10"/>
      <name val="Tahoma"/>
      <family val="2"/>
    </font>
    <font>
      <b/>
      <sz val="10"/>
      <name val="Tahoma"/>
      <family val="2"/>
    </font>
    <font>
      <b/>
      <u val="single"/>
      <sz val="10"/>
      <name val="Tahoma"/>
      <family val="2"/>
    </font>
    <font>
      <u val="single"/>
      <sz val="10"/>
      <name val="Tahoma"/>
      <family val="2"/>
    </font>
    <font>
      <b/>
      <sz val="10"/>
      <color indexed="8"/>
      <name val="Tahoma"/>
      <family val="2"/>
    </font>
    <font>
      <sz val="10"/>
      <color indexed="10"/>
      <name val="Tahoma"/>
      <family val="2"/>
    </font>
    <font>
      <sz val="10"/>
      <color indexed="10"/>
      <name val="Arial"/>
      <family val="0"/>
    </font>
    <font>
      <u val="single"/>
      <sz val="10"/>
      <color indexed="12"/>
      <name val="Arial"/>
      <family val="0"/>
    </font>
    <font>
      <u val="single"/>
      <sz val="10"/>
      <color indexed="36"/>
      <name val="Arial"/>
      <family val="0"/>
    </font>
    <font>
      <sz val="10"/>
      <color indexed="8"/>
      <name val="Courier"/>
      <family val="3"/>
    </font>
    <font>
      <b/>
      <sz val="10"/>
      <color indexed="8"/>
      <name val="Courier"/>
      <family val="3"/>
    </font>
    <font>
      <sz val="10"/>
      <name val="Times New Roman"/>
      <family val="1"/>
    </font>
    <font>
      <sz val="16"/>
      <name val="AngsanaUPC"/>
      <family val="3"/>
    </font>
    <font>
      <sz val="14"/>
      <name val="뼻뮝"/>
      <family val="1"/>
    </font>
    <font>
      <sz val="12"/>
      <name val="뼻뮝"/>
      <family val="1"/>
    </font>
    <font>
      <sz val="12"/>
      <name val="바탕체"/>
      <family val="1"/>
    </font>
    <font>
      <sz val="10"/>
      <name val="굴림체"/>
      <family val="1"/>
    </font>
    <font>
      <sz val="10"/>
      <name val=".VnArial"/>
      <family val="1"/>
    </font>
    <font>
      <sz val="10"/>
      <color indexed="8"/>
      <name val="Tahoma"/>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10"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6" fontId="10" fillId="0" borderId="0">
      <alignment/>
      <protection locked="0"/>
    </xf>
    <xf numFmtId="0" fontId="10" fillId="0" borderId="0">
      <alignment/>
      <protection locked="0"/>
    </xf>
    <xf numFmtId="177" fontId="0" fillId="0" borderId="0" applyFont="0" applyFill="0" applyBorder="0" applyAlignment="0" applyProtection="0"/>
    <xf numFmtId="178" fontId="0" fillId="0" borderId="0" applyFont="0" applyFill="0" applyBorder="0" applyAlignment="0" applyProtection="0"/>
    <xf numFmtId="179" fontId="10" fillId="0" borderId="0">
      <alignment/>
      <protection locked="0"/>
    </xf>
    <xf numFmtId="0" fontId="9" fillId="0" borderId="0" applyNumberFormat="0" applyFill="0" applyBorder="0" applyAlignment="0" applyProtection="0"/>
    <xf numFmtId="0" fontId="10" fillId="0" borderId="0">
      <alignment/>
      <protection locked="0"/>
    </xf>
    <xf numFmtId="0" fontId="10" fillId="0" borderId="0">
      <alignment/>
      <protection locked="0"/>
    </xf>
    <xf numFmtId="180" fontId="11" fillId="0" borderId="0">
      <alignment/>
      <protection locked="0"/>
    </xf>
    <xf numFmtId="180" fontId="11" fillId="0" borderId="0">
      <alignment/>
      <protection locked="0"/>
    </xf>
    <xf numFmtId="0" fontId="8" fillId="0" borderId="0" applyNumberFormat="0" applyFill="0" applyBorder="0" applyAlignment="0" applyProtection="0"/>
    <xf numFmtId="0" fontId="0" fillId="0" borderId="0" applyFont="0" applyFill="0" applyBorder="0" applyAlignment="0" applyProtection="0"/>
    <xf numFmtId="0" fontId="12" fillId="0" borderId="0">
      <alignment/>
      <protection/>
    </xf>
    <xf numFmtId="9" fontId="0" fillId="0" borderId="0" applyFont="0" applyFill="0" applyBorder="0" applyAlignment="0" applyProtection="0"/>
    <xf numFmtId="0" fontId="10" fillId="0" borderId="1">
      <alignment/>
      <protection locked="0"/>
    </xf>
    <xf numFmtId="181" fontId="0" fillId="0" borderId="0" applyFont="0" applyFill="0" applyBorder="0" applyAlignment="0" applyProtection="0"/>
    <xf numFmtId="182" fontId="0"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3" fillId="0" borderId="0">
      <alignment/>
      <protection/>
    </xf>
    <xf numFmtId="40" fontId="14" fillId="0" borderId="0" applyFont="0" applyFill="0" applyBorder="0" applyAlignment="0" applyProtection="0"/>
    <xf numFmtId="3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0" fontId="0" fillId="0" borderId="0" applyFont="0" applyFill="0" applyBorder="0" applyAlignment="0" applyProtection="0"/>
    <xf numFmtId="0" fontId="15" fillId="0" borderId="0">
      <alignment/>
      <protection/>
    </xf>
    <xf numFmtId="0" fontId="16" fillId="0" borderId="0" applyFont="0" applyFill="0" applyBorder="0" applyAlignment="0" applyProtection="0"/>
    <xf numFmtId="0" fontId="16" fillId="0" borderId="0" applyFont="0" applyFill="0" applyBorder="0" applyAlignment="0" applyProtection="0"/>
    <xf numFmtId="183" fontId="16" fillId="0" borderId="0" applyFont="0" applyFill="0" applyBorder="0" applyAlignment="0" applyProtection="0"/>
    <xf numFmtId="184" fontId="16" fillId="0" borderId="0" applyFont="0" applyFill="0" applyBorder="0" applyAlignment="0" applyProtection="0"/>
    <xf numFmtId="0" fontId="17" fillId="0" borderId="0">
      <alignment/>
      <protection/>
    </xf>
    <xf numFmtId="0" fontId="0" fillId="0" borderId="0">
      <alignment/>
      <protection/>
    </xf>
    <xf numFmtId="185" fontId="18" fillId="0" borderId="0" applyFont="0" applyFill="0" applyBorder="0" applyAlignment="0" applyProtection="0"/>
    <xf numFmtId="186" fontId="18" fillId="0" borderId="0" applyFont="0" applyFill="0" applyBorder="0" applyAlignment="0" applyProtection="0"/>
    <xf numFmtId="0" fontId="18" fillId="0" borderId="0">
      <alignment/>
      <protection/>
    </xf>
    <xf numFmtId="44" fontId="18" fillId="0" borderId="0" applyFont="0" applyFill="0" applyBorder="0" applyAlignment="0" applyProtection="0"/>
    <xf numFmtId="42" fontId="18" fillId="0" borderId="0" applyFont="0" applyFill="0" applyBorder="0" applyAlignment="0" applyProtection="0"/>
  </cellStyleXfs>
  <cellXfs count="116">
    <xf numFmtId="0" fontId="0" fillId="0" borderId="0" xfId="0" applyAlignment="1">
      <alignment/>
    </xf>
    <xf numFmtId="0" fontId="1" fillId="0" borderId="0" xfId="0" applyFont="1" applyAlignment="1">
      <alignment horizontal="center" vertical="top"/>
    </xf>
    <xf numFmtId="0" fontId="1" fillId="0" borderId="0" xfId="0" applyFont="1" applyAlignment="1">
      <alignment vertical="top"/>
    </xf>
    <xf numFmtId="0" fontId="2" fillId="0" borderId="0" xfId="0" applyFont="1" applyAlignment="1">
      <alignment horizontal="center" vertical="top"/>
    </xf>
    <xf numFmtId="0" fontId="1" fillId="0" borderId="0" xfId="0" applyFont="1" applyBorder="1" applyAlignment="1">
      <alignment vertical="top"/>
    </xf>
    <xf numFmtId="0" fontId="1" fillId="0" borderId="0" xfId="0" applyFont="1" applyBorder="1" applyAlignment="1">
      <alignment horizontal="right" vertical="top"/>
    </xf>
    <xf numFmtId="0" fontId="2" fillId="0" borderId="0" xfId="0" applyFont="1" applyBorder="1" applyAlignment="1">
      <alignment horizontal="right" vertical="top"/>
    </xf>
    <xf numFmtId="14" fontId="2" fillId="0" borderId="0" xfId="0" applyNumberFormat="1" applyFont="1" applyBorder="1" applyAlignment="1">
      <alignment horizontal="right" vertical="top"/>
    </xf>
    <xf numFmtId="164" fontId="1" fillId="0" borderId="0" xfId="15" applyNumberFormat="1" applyFont="1" applyBorder="1" applyAlignment="1">
      <alignment vertical="top"/>
    </xf>
    <xf numFmtId="164" fontId="1" fillId="0" borderId="0" xfId="15" applyNumberFormat="1" applyFont="1" applyBorder="1" applyAlignment="1">
      <alignment horizontal="right" vertical="top"/>
    </xf>
    <xf numFmtId="0" fontId="3" fillId="0" borderId="0" xfId="0" applyFont="1" applyAlignment="1">
      <alignment horizontal="center" vertical="top"/>
    </xf>
    <xf numFmtId="164" fontId="1" fillId="0" borderId="2" xfId="15" applyNumberFormat="1" applyFont="1" applyBorder="1" applyAlignment="1">
      <alignment vertical="top"/>
    </xf>
    <xf numFmtId="164" fontId="1" fillId="0" borderId="2" xfId="15" applyNumberFormat="1" applyFont="1" applyBorder="1" applyAlignment="1">
      <alignment horizontal="right" vertical="top"/>
    </xf>
    <xf numFmtId="37" fontId="0" fillId="0" borderId="0" xfId="16" applyNumberFormat="1" applyFont="1" applyAlignment="1">
      <alignment/>
    </xf>
    <xf numFmtId="164" fontId="1" fillId="0" borderId="0" xfId="0" applyNumberFormat="1" applyFont="1" applyAlignment="1">
      <alignment vertical="top"/>
    </xf>
    <xf numFmtId="164" fontId="1" fillId="0" borderId="0" xfId="0" applyNumberFormat="1" applyFont="1" applyAlignment="1">
      <alignment horizontal="center" vertical="top"/>
    </xf>
    <xf numFmtId="164" fontId="1" fillId="0" borderId="0" xfId="15" applyNumberFormat="1" applyFont="1" applyAlignment="1">
      <alignment vertical="top"/>
    </xf>
    <xf numFmtId="164" fontId="1" fillId="0" borderId="0" xfId="15" applyNumberFormat="1" applyFont="1" applyAlignment="1">
      <alignment horizontal="right" vertical="top"/>
    </xf>
    <xf numFmtId="164" fontId="1" fillId="0" borderId="3" xfId="15" applyNumberFormat="1" applyFont="1" applyBorder="1" applyAlignment="1">
      <alignment vertical="top"/>
    </xf>
    <xf numFmtId="0" fontId="4" fillId="0" borderId="0" xfId="0" applyFont="1" applyAlignment="1">
      <alignment vertical="top"/>
    </xf>
    <xf numFmtId="165" fontId="1" fillId="0" borderId="0" xfId="0" applyNumberFormat="1" applyFont="1" applyAlignment="1">
      <alignment vertical="top"/>
    </xf>
    <xf numFmtId="0" fontId="2" fillId="0" borderId="0" xfId="0" applyFont="1" applyBorder="1" applyAlignment="1">
      <alignment horizontal="center" vertical="top"/>
    </xf>
    <xf numFmtId="0" fontId="5" fillId="0" borderId="0" xfId="0" applyFont="1" applyAlignment="1">
      <alignment horizontal="center" vertical="top"/>
    </xf>
    <xf numFmtId="15" fontId="2" fillId="0" borderId="0" xfId="0" applyNumberFormat="1" applyFont="1" applyAlignment="1" quotePrefix="1">
      <alignment horizontal="center" vertical="top"/>
    </xf>
    <xf numFmtId="165" fontId="3" fillId="0" borderId="0" xfId="0" applyNumberFormat="1" applyFont="1" applyAlignment="1">
      <alignment horizontal="center" vertical="top"/>
    </xf>
    <xf numFmtId="0" fontId="4" fillId="0" borderId="0" xfId="0" applyFont="1" applyAlignment="1">
      <alignment horizontal="center" vertical="top"/>
    </xf>
    <xf numFmtId="164" fontId="1" fillId="0" borderId="0" xfId="15" applyNumberFormat="1" applyFont="1" applyAlignment="1">
      <alignment horizontal="center" vertical="top"/>
    </xf>
    <xf numFmtId="43" fontId="1" fillId="0" borderId="0" xfId="15" applyFont="1" applyAlignment="1">
      <alignment vertical="top"/>
    </xf>
    <xf numFmtId="167" fontId="1" fillId="0" borderId="0" xfId="15" applyNumberFormat="1" applyFont="1" applyAlignment="1">
      <alignment horizontal="center" vertical="top"/>
    </xf>
    <xf numFmtId="0" fontId="1" fillId="0" borderId="0" xfId="0" applyNumberFormat="1" applyFont="1" applyAlignment="1">
      <alignment horizontal="center" vertical="top"/>
    </xf>
    <xf numFmtId="164" fontId="1" fillId="0" borderId="0" xfId="0" applyNumberFormat="1" applyFont="1" applyBorder="1" applyAlignment="1">
      <alignment vertical="top"/>
    </xf>
    <xf numFmtId="165" fontId="1" fillId="0" borderId="0" xfId="15" applyNumberFormat="1" applyFont="1" applyBorder="1" applyAlignment="1">
      <alignment horizontal="right" vertical="top"/>
    </xf>
    <xf numFmtId="165" fontId="1" fillId="0" borderId="0" xfId="15" applyNumberFormat="1" applyFont="1" applyAlignment="1">
      <alignment horizontal="right" vertical="top"/>
    </xf>
    <xf numFmtId="168" fontId="1" fillId="0" borderId="0" xfId="15" applyNumberFormat="1" applyFont="1" applyAlignment="1">
      <alignment horizontal="center" vertical="top"/>
    </xf>
    <xf numFmtId="168" fontId="1" fillId="0" borderId="0" xfId="15" applyNumberFormat="1" applyFont="1" applyAlignment="1">
      <alignment horizontal="right" vertical="top"/>
    </xf>
    <xf numFmtId="2" fontId="1" fillId="0" borderId="0" xfId="0" applyNumberFormat="1" applyFont="1" applyAlignment="1">
      <alignment vertical="top"/>
    </xf>
    <xf numFmtId="0" fontId="6" fillId="0" borderId="0" xfId="0" applyFont="1" applyAlignment="1">
      <alignment horizontal="left" vertical="top" wrapText="1"/>
    </xf>
    <xf numFmtId="0" fontId="7" fillId="0" borderId="0" xfId="0" applyFont="1" applyAlignment="1">
      <alignment horizontal="left" vertical="top" wrapText="1"/>
    </xf>
    <xf numFmtId="0" fontId="1" fillId="0" borderId="0" xfId="0" applyFont="1" applyAlignment="1">
      <alignment vertical="top" wrapText="1"/>
    </xf>
    <xf numFmtId="37" fontId="1" fillId="0" borderId="0" xfId="0" applyNumberFormat="1" applyFont="1" applyAlignment="1">
      <alignment vertical="top"/>
    </xf>
    <xf numFmtId="37" fontId="2" fillId="0" borderId="0" xfId="0" applyNumberFormat="1" applyFont="1" applyAlignment="1">
      <alignment vertical="top"/>
    </xf>
    <xf numFmtId="37" fontId="2" fillId="0" borderId="0" xfId="0" applyNumberFormat="1" applyFont="1" applyAlignment="1">
      <alignment horizontal="right" vertical="top"/>
    </xf>
    <xf numFmtId="37" fontId="1" fillId="0" borderId="0" xfId="0" applyNumberFormat="1" applyFont="1" applyAlignment="1">
      <alignment horizontal="right" vertical="top"/>
    </xf>
    <xf numFmtId="0" fontId="0" fillId="0" borderId="0" xfId="0" applyFill="1" applyBorder="1" applyAlignment="1">
      <alignment/>
    </xf>
    <xf numFmtId="0" fontId="2" fillId="0" borderId="0" xfId="0" applyFont="1" applyAlignment="1">
      <alignment vertical="top"/>
    </xf>
    <xf numFmtId="0" fontId="0" fillId="0" borderId="0" xfId="0" applyFill="1" applyAlignment="1">
      <alignment/>
    </xf>
    <xf numFmtId="164" fontId="0" fillId="0" borderId="0" xfId="15" applyNumberFormat="1" applyAlignment="1">
      <alignment/>
    </xf>
    <xf numFmtId="0" fontId="2" fillId="0" borderId="0" xfId="0" applyFont="1" applyAlignment="1">
      <alignment horizontal="center" vertical="top" wrapText="1"/>
    </xf>
    <xf numFmtId="15" fontId="2" fillId="0" borderId="0" xfId="0" applyNumberFormat="1" applyFont="1" applyAlignment="1" quotePrefix="1">
      <alignment horizontal="center" vertical="top" wrapText="1"/>
    </xf>
    <xf numFmtId="37" fontId="1" fillId="0" borderId="0" xfId="0" applyNumberFormat="1" applyFont="1" applyBorder="1" applyAlignment="1">
      <alignment vertical="top"/>
    </xf>
    <xf numFmtId="37" fontId="1" fillId="0" borderId="4" xfId="0" applyNumberFormat="1" applyFont="1" applyBorder="1" applyAlignment="1">
      <alignment vertical="top"/>
    </xf>
    <xf numFmtId="164" fontId="1" fillId="0" borderId="0" xfId="15" applyNumberFormat="1" applyFont="1" applyFill="1" applyBorder="1" applyAlignment="1">
      <alignment vertical="top"/>
    </xf>
    <xf numFmtId="164" fontId="1" fillId="0" borderId="0" xfId="15" applyNumberFormat="1" applyFont="1" applyFill="1" applyAlignment="1">
      <alignment vertical="top"/>
    </xf>
    <xf numFmtId="37" fontId="0" fillId="0" borderId="0" xfId="16" applyNumberFormat="1" applyFont="1" applyFill="1" applyAlignment="1">
      <alignment/>
    </xf>
    <xf numFmtId="14" fontId="2" fillId="0" borderId="0" xfId="0" applyNumberFormat="1" applyFont="1" applyBorder="1" applyAlignment="1">
      <alignment horizontal="center" vertical="top"/>
    </xf>
    <xf numFmtId="165" fontId="2" fillId="0" borderId="0" xfId="0" applyNumberFormat="1" applyFont="1" applyAlignment="1">
      <alignment horizontal="center" vertical="top" wrapText="1"/>
    </xf>
    <xf numFmtId="164" fontId="2" fillId="0" borderId="0" xfId="15" applyNumberFormat="1" applyFont="1" applyAlignment="1">
      <alignment horizontal="center" vertical="top"/>
    </xf>
    <xf numFmtId="164" fontId="7" fillId="0" borderId="0" xfId="15" applyNumberFormat="1" applyFont="1" applyAlignment="1">
      <alignment horizontal="left" vertical="top" wrapText="1"/>
    </xf>
    <xf numFmtId="0" fontId="0" fillId="0" borderId="0" xfId="51">
      <alignment/>
      <protection/>
    </xf>
    <xf numFmtId="164" fontId="0" fillId="0" borderId="0" xfId="15" applyNumberFormat="1" applyFill="1" applyAlignment="1">
      <alignment/>
    </xf>
    <xf numFmtId="0" fontId="0" fillId="0" borderId="0" xfId="0" applyAlignment="1" applyProtection="1">
      <alignment/>
      <protection hidden="1"/>
    </xf>
    <xf numFmtId="0" fontId="2" fillId="0" borderId="0" xfId="0" applyFont="1" applyFill="1" applyAlignment="1">
      <alignment horizontal="center"/>
    </xf>
    <xf numFmtId="164" fontId="3" fillId="0" borderId="0" xfId="15" applyNumberFormat="1" applyFont="1" applyFill="1" applyAlignment="1">
      <alignment horizontal="center"/>
    </xf>
    <xf numFmtId="164" fontId="1" fillId="0" borderId="0" xfId="15" applyNumberFormat="1" applyFont="1" applyFill="1" applyAlignment="1">
      <alignment horizontal="center"/>
    </xf>
    <xf numFmtId="164" fontId="1" fillId="0" borderId="0" xfId="15" applyNumberFormat="1" applyFont="1" applyFill="1" applyBorder="1" applyAlignment="1">
      <alignment horizontal="center"/>
    </xf>
    <xf numFmtId="164" fontId="1" fillId="0" borderId="2" xfId="15" applyNumberFormat="1" applyFont="1" applyFill="1" applyBorder="1" applyAlignment="1">
      <alignment horizontal="center"/>
    </xf>
    <xf numFmtId="164" fontId="1" fillId="0" borderId="4" xfId="15" applyNumberFormat="1" applyFont="1" applyFill="1" applyBorder="1" applyAlignment="1">
      <alignment horizontal="center"/>
    </xf>
    <xf numFmtId="0" fontId="2" fillId="0" borderId="0" xfId="0" applyFont="1" applyBorder="1" applyAlignment="1">
      <alignment horizontal="center" vertical="top" wrapText="1"/>
    </xf>
    <xf numFmtId="0" fontId="6" fillId="0" borderId="0" xfId="0" applyFont="1" applyAlignment="1">
      <alignment vertical="top" wrapText="1"/>
    </xf>
    <xf numFmtId="43" fontId="1" fillId="0" borderId="0" xfId="15" applyNumberFormat="1" applyFont="1" applyFill="1" applyAlignment="1">
      <alignment horizontal="right" vertical="top"/>
    </xf>
    <xf numFmtId="0" fontId="2" fillId="0" borderId="0" xfId="0" applyFont="1" applyFill="1" applyBorder="1" applyAlignment="1">
      <alignment horizontal="center"/>
    </xf>
    <xf numFmtId="164" fontId="3" fillId="0" borderId="0" xfId="15" applyNumberFormat="1" applyFont="1" applyFill="1" applyBorder="1" applyAlignment="1">
      <alignment horizontal="center"/>
    </xf>
    <xf numFmtId="0" fontId="6" fillId="0" borderId="0" xfId="0" applyFont="1" applyBorder="1" applyAlignment="1">
      <alignment horizontal="left" vertical="top" wrapText="1"/>
    </xf>
    <xf numFmtId="164" fontId="0" fillId="0" borderId="0" xfId="15" applyNumberFormat="1" applyFill="1" applyBorder="1" applyAlignment="1">
      <alignment/>
    </xf>
    <xf numFmtId="164" fontId="1" fillId="0" borderId="4" xfId="0" applyNumberFormat="1" applyFont="1" applyBorder="1" applyAlignment="1">
      <alignment vertical="top"/>
    </xf>
    <xf numFmtId="43" fontId="1" fillId="0" borderId="0" xfId="15" applyFont="1" applyBorder="1" applyAlignment="1">
      <alignment vertical="top"/>
    </xf>
    <xf numFmtId="37" fontId="2" fillId="0" borderId="0" xfId="0" applyNumberFormat="1" applyFont="1" applyAlignment="1">
      <alignment horizontal="center" vertical="top"/>
    </xf>
    <xf numFmtId="174" fontId="1" fillId="0" borderId="0" xfId="15" applyNumberFormat="1" applyFont="1" applyBorder="1" applyAlignment="1">
      <alignment horizontal="right" vertical="top"/>
    </xf>
    <xf numFmtId="0" fontId="1" fillId="0" borderId="0" xfId="0" applyFont="1" applyAlignment="1" quotePrefix="1">
      <alignment vertical="top"/>
    </xf>
    <xf numFmtId="37" fontId="1" fillId="0" borderId="2" xfId="0" applyNumberFormat="1" applyFont="1" applyBorder="1" applyAlignment="1">
      <alignment vertical="top"/>
    </xf>
    <xf numFmtId="43" fontId="1" fillId="0" borderId="2" xfId="15" applyFont="1" applyBorder="1" applyAlignment="1">
      <alignment vertical="top"/>
    </xf>
    <xf numFmtId="0" fontId="2" fillId="0" borderId="0" xfId="0" applyFont="1" applyBorder="1" applyAlignment="1">
      <alignment vertical="top"/>
    </xf>
    <xf numFmtId="164" fontId="1" fillId="0" borderId="2" xfId="0" applyNumberFormat="1" applyFont="1" applyBorder="1" applyAlignment="1">
      <alignment vertical="top"/>
    </xf>
    <xf numFmtId="164" fontId="1" fillId="0" borderId="5" xfId="15" applyNumberFormat="1" applyFont="1" applyBorder="1" applyAlignment="1">
      <alignment horizontal="right" vertical="top"/>
    </xf>
    <xf numFmtId="164" fontId="1" fillId="0" borderId="2" xfId="15" applyNumberFormat="1" applyFont="1" applyFill="1" applyBorder="1" applyAlignment="1">
      <alignment vertical="top"/>
    </xf>
    <xf numFmtId="43" fontId="1" fillId="0" borderId="0" xfId="15" applyNumberFormat="1" applyFont="1" applyFill="1" applyAlignment="1">
      <alignment vertical="top"/>
    </xf>
    <xf numFmtId="43" fontId="1" fillId="0" borderId="0" xfId="15" applyFont="1" applyFill="1" applyAlignment="1">
      <alignment vertical="top"/>
    </xf>
    <xf numFmtId="164" fontId="1" fillId="0" borderId="5" xfId="15" applyNumberFormat="1" applyFont="1" applyBorder="1" applyAlignment="1">
      <alignment vertical="top"/>
    </xf>
    <xf numFmtId="164" fontId="2" fillId="0" borderId="0" xfId="15" applyNumberFormat="1" applyFont="1" applyAlignment="1">
      <alignment horizontal="right" vertical="top"/>
    </xf>
    <xf numFmtId="0" fontId="0" fillId="0" borderId="0" xfId="0" applyFont="1" applyAlignment="1">
      <alignment/>
    </xf>
    <xf numFmtId="164" fontId="0" fillId="0" borderId="0" xfId="15" applyNumberFormat="1" applyFont="1" applyAlignment="1">
      <alignment/>
    </xf>
    <xf numFmtId="0" fontId="0" fillId="0" borderId="0" xfId="0" applyFont="1" applyFill="1" applyAlignment="1">
      <alignment/>
    </xf>
    <xf numFmtId="0" fontId="0" fillId="0" borderId="0" xfId="0" applyFont="1" applyFill="1" applyBorder="1" applyAlignment="1">
      <alignment/>
    </xf>
    <xf numFmtId="165" fontId="1" fillId="0" borderId="0" xfId="0" applyNumberFormat="1" applyFont="1" applyAlignment="1">
      <alignment horizontal="right" vertical="top"/>
    </xf>
    <xf numFmtId="0" fontId="1" fillId="0" borderId="0" xfId="0" applyFont="1" applyAlignment="1">
      <alignment horizontal="right" vertical="top"/>
    </xf>
    <xf numFmtId="164" fontId="1" fillId="0" borderId="6" xfId="0" applyNumberFormat="1" applyFont="1" applyBorder="1" applyAlignment="1">
      <alignment vertical="top"/>
    </xf>
    <xf numFmtId="164" fontId="1" fillId="0" borderId="6" xfId="15" applyNumberFormat="1" applyFont="1" applyBorder="1" applyAlignment="1">
      <alignment vertical="top"/>
    </xf>
    <xf numFmtId="0" fontId="1" fillId="0" borderId="0" xfId="0" applyFont="1" applyAlignment="1">
      <alignment horizontal="center" wrapText="1"/>
    </xf>
    <xf numFmtId="174" fontId="1" fillId="0" borderId="0" xfId="15" applyNumberFormat="1" applyFont="1" applyBorder="1" applyAlignment="1">
      <alignment horizontal="right" wrapText="1"/>
    </xf>
    <xf numFmtId="164" fontId="1" fillId="0" borderId="0" xfId="15" applyNumberFormat="1" applyFont="1" applyBorder="1" applyAlignment="1">
      <alignment wrapText="1"/>
    </xf>
    <xf numFmtId="164" fontId="2" fillId="0" borderId="0" xfId="15" applyNumberFormat="1" applyFont="1" applyAlignment="1">
      <alignment vertical="top"/>
    </xf>
    <xf numFmtId="0" fontId="19" fillId="0" borderId="0" xfId="0" applyFont="1" applyAlignment="1">
      <alignment vertical="top"/>
    </xf>
    <xf numFmtId="37" fontId="2" fillId="0" borderId="0" xfId="0" applyNumberFormat="1" applyFont="1" applyAlignment="1">
      <alignment horizontal="right" wrapText="1"/>
    </xf>
    <xf numFmtId="37" fontId="2" fillId="0" borderId="0" xfId="0" applyNumberFormat="1" applyFont="1" applyAlignment="1">
      <alignment horizontal="right"/>
    </xf>
    <xf numFmtId="0" fontId="2" fillId="0" borderId="0" xfId="0" applyFont="1" applyAlignment="1">
      <alignment horizontal="center" vertical="top"/>
    </xf>
    <xf numFmtId="0" fontId="5" fillId="0" borderId="0" xfId="0" applyFont="1" applyAlignment="1">
      <alignment horizontal="center" vertical="top"/>
    </xf>
    <xf numFmtId="0" fontId="6" fillId="2" borderId="0" xfId="0" applyFont="1" applyFill="1" applyAlignment="1">
      <alignment horizontal="left" vertical="top" wrapText="1"/>
    </xf>
    <xf numFmtId="0" fontId="6" fillId="0" borderId="0" xfId="0" applyFont="1" applyAlignment="1">
      <alignment horizontal="justify" vertical="top" wrapText="1"/>
    </xf>
    <xf numFmtId="0" fontId="2" fillId="0" borderId="0" xfId="0" applyFont="1" applyAlignment="1">
      <alignment horizontal="center" vertical="top" wrapText="1"/>
    </xf>
    <xf numFmtId="0" fontId="2" fillId="0" borderId="0" xfId="0" applyFont="1" applyFill="1" applyAlignment="1">
      <alignment horizontal="center" vertical="top"/>
    </xf>
    <xf numFmtId="37" fontId="2" fillId="0" borderId="0" xfId="0" applyNumberFormat="1" applyFont="1" applyAlignment="1">
      <alignment horizontal="right" wrapText="1"/>
    </xf>
    <xf numFmtId="43" fontId="2" fillId="0" borderId="0" xfId="15" applyFont="1" applyAlignment="1">
      <alignment horizontal="right"/>
    </xf>
    <xf numFmtId="37" fontId="2" fillId="0" borderId="0" xfId="0" applyNumberFormat="1" applyFont="1" applyAlignment="1">
      <alignment horizontal="center" vertical="top"/>
    </xf>
    <xf numFmtId="37" fontId="2" fillId="0" borderId="0" xfId="0" applyNumberFormat="1" applyFont="1" applyAlignment="1" quotePrefix="1">
      <alignment horizontal="center" vertical="top"/>
    </xf>
    <xf numFmtId="0" fontId="2" fillId="0" borderId="0" xfId="0" applyFont="1" applyAlignment="1">
      <alignment horizontal="center"/>
    </xf>
    <xf numFmtId="0" fontId="6" fillId="0" borderId="0" xfId="0" applyFont="1" applyAlignment="1">
      <alignment horizontal="left" vertical="top" wrapText="1"/>
    </xf>
  </cellXfs>
  <cellStyles count="43">
    <cellStyle name="Normal" xfId="0"/>
    <cellStyle name="Comma" xfId="15"/>
    <cellStyle name="Comma [0]" xfId="16"/>
    <cellStyle name="Comma0" xfId="17"/>
    <cellStyle name="Currency" xfId="18"/>
    <cellStyle name="Currency [0]" xfId="19"/>
    <cellStyle name="Currency0" xfId="20"/>
    <cellStyle name="Date" xfId="21"/>
    <cellStyle name="Dezimal [0]_UXO VII" xfId="22"/>
    <cellStyle name="Dezimal_UXO VII" xfId="23"/>
    <cellStyle name="Fixed" xfId="24"/>
    <cellStyle name="Followed Hyperlink" xfId="25"/>
    <cellStyle name="Heading 1" xfId="26"/>
    <cellStyle name="Heading 2" xfId="27"/>
    <cellStyle name="Heading1" xfId="28"/>
    <cellStyle name="Heading2" xfId="29"/>
    <cellStyle name="Hyperlink" xfId="30"/>
    <cellStyle name="omma [0]_Mktg Prog_x0000__x0000__x001A_Comma [0]_mud plant bolted_x0000__x0010_Comma [0]_ODCOS _x0000__x0017_" xfId="31"/>
    <cellStyle name="ormal_Sheet1_1_x0000__x0001__x0015_Normal_Sheet1_Amer Q4_x0000__x0001__x0012_Normal_Sheet1_FY96_x0000__x0018_Normal_Sheet1_HC " xfId="32"/>
    <cellStyle name="Percent" xfId="33"/>
    <cellStyle name="Total" xfId="34"/>
    <cellStyle name="Währung [0]_UXO VII" xfId="35"/>
    <cellStyle name="Währung_UXO VII" xfId="36"/>
    <cellStyle name="เครื่องหมายสกุลเงิน [0]_FTC_OFFER" xfId="37"/>
    <cellStyle name="เครื่องหมายสกุลเงิน_FTC_OFFER" xfId="38"/>
    <cellStyle name="ปกติ_FTC_OFFER" xfId="39"/>
    <cellStyle name="똿뗦먛귟 [0.00]_PRODUCT DETAIL Q1" xfId="40"/>
    <cellStyle name="똿뗦먛귟_PRODUCT DETAIL Q1" xfId="41"/>
    <cellStyle name="믅됞 [0.00]_PRODUCT DETAIL Q1" xfId="42"/>
    <cellStyle name="믅됞_PRODUCT DETAIL Q1" xfId="43"/>
    <cellStyle name="백분율_HOBONG" xfId="44"/>
    <cellStyle name="뷭?_BOOKSHIP" xfId="45"/>
    <cellStyle name="콤마 [0]_ 비목별 월별기술 " xfId="46"/>
    <cellStyle name="콤마_ 비목별 월별기술 " xfId="47"/>
    <cellStyle name="통화 [0]_1202" xfId="48"/>
    <cellStyle name="통화_1202" xfId="49"/>
    <cellStyle name="표준_(정보부문)월별인원계획" xfId="50"/>
    <cellStyle name="표준_kc-elec system check list" xfId="51"/>
    <cellStyle name="桁区切り [0.00]_List-dwg瑩畳䵜楡" xfId="52"/>
    <cellStyle name="桁区切り_List-dwgist-" xfId="53"/>
    <cellStyle name="標準_List-dwgis" xfId="54"/>
    <cellStyle name="通貨 [0.00]_List-dwgwg" xfId="55"/>
    <cellStyle name="通貨_List-dwgis"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06\d\AT-ANH\PARKER\My%20Documents\HS00\DTTK\parker\Dieuchinh\Quote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06\d\AT-ANH\PARKER\My%20Documents\HS00\BAOGIA\Mien%20nam\Namconson_SK\09-str~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hu\binh\park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s>
    <sheetDataSet>
      <sheetData sheetId="0">
        <row r="1">
          <cell r="F1">
            <v>1</v>
          </cell>
        </row>
        <row r="2">
          <cell r="F2">
            <v>0.95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DIR"/>
      <sheetName val="P-L"/>
      <sheetName val="DGchitiet "/>
      <sheetName val="giavatu"/>
      <sheetName val="IND"/>
      <sheetName val="MAN"/>
      <sheetName val="EQU"/>
      <sheetName val="MANDET"/>
      <sheetName val="EQUDET"/>
      <sheetName val="TCO"/>
      <sheetName val="XL4Popp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sheetName val="A"/>
      <sheetName val="DGchitiet"/>
      <sheetName val="Gia vat tu"/>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zoomScaleSheetLayoutView="100" workbookViewId="0" topLeftCell="A8">
      <selection activeCell="B19" sqref="B19"/>
    </sheetView>
  </sheetViews>
  <sheetFormatPr defaultColWidth="9.140625" defaultRowHeight="12.75"/>
  <cols>
    <col min="1" max="1" width="35.140625" style="2" customWidth="1"/>
    <col min="2" max="2" width="6.00390625" style="1" customWidth="1"/>
    <col min="3" max="3" width="0.13671875" style="1" hidden="1" customWidth="1"/>
    <col min="4" max="4" width="0.85546875" style="1" customWidth="1"/>
    <col min="5" max="5" width="10.7109375" style="2" bestFit="1" customWidth="1"/>
    <col min="6" max="6" width="16.7109375" style="2" customWidth="1"/>
    <col min="7" max="7" width="2.00390625" style="2" customWidth="1"/>
    <col min="8" max="8" width="10.7109375" style="20" bestFit="1" customWidth="1"/>
    <col min="9" max="9" width="16.57421875" style="16" bestFit="1" customWidth="1"/>
    <col min="10" max="16384" width="9.140625" style="2" customWidth="1"/>
  </cols>
  <sheetData>
    <row r="1" spans="1:9" ht="12.75" customHeight="1">
      <c r="A1" s="104" t="s">
        <v>13</v>
      </c>
      <c r="B1" s="104"/>
      <c r="C1" s="104"/>
      <c r="D1" s="104"/>
      <c r="E1" s="104"/>
      <c r="F1" s="104"/>
      <c r="G1" s="104"/>
      <c r="H1" s="104"/>
      <c r="I1" s="104"/>
    </row>
    <row r="2" spans="1:9" ht="12.75" customHeight="1">
      <c r="A2" s="104" t="s">
        <v>14</v>
      </c>
      <c r="B2" s="104"/>
      <c r="C2" s="104"/>
      <c r="D2" s="104"/>
      <c r="E2" s="104"/>
      <c r="F2" s="104"/>
      <c r="G2" s="104"/>
      <c r="H2" s="104"/>
      <c r="I2" s="104"/>
    </row>
    <row r="3" spans="1:9" ht="12.75" customHeight="1">
      <c r="A3" s="104" t="s">
        <v>22</v>
      </c>
      <c r="B3" s="104"/>
      <c r="C3" s="104"/>
      <c r="D3" s="104"/>
      <c r="E3" s="104"/>
      <c r="F3" s="104"/>
      <c r="G3" s="104"/>
      <c r="H3" s="104"/>
      <c r="I3" s="104"/>
    </row>
    <row r="4" spans="1:9" ht="12.75" customHeight="1">
      <c r="A4" s="104" t="s">
        <v>122</v>
      </c>
      <c r="B4" s="104"/>
      <c r="C4" s="104"/>
      <c r="D4" s="104"/>
      <c r="E4" s="104"/>
      <c r="F4" s="104"/>
      <c r="G4" s="104"/>
      <c r="H4" s="104"/>
      <c r="I4" s="104"/>
    </row>
    <row r="5" spans="1:8" ht="12.75" customHeight="1">
      <c r="A5" s="104"/>
      <c r="B5" s="104"/>
      <c r="C5" s="104"/>
      <c r="D5" s="104"/>
      <c r="E5" s="104"/>
      <c r="F5" s="104"/>
      <c r="G5" s="3"/>
      <c r="H5" s="3"/>
    </row>
    <row r="6" spans="1:9" ht="12.75" customHeight="1">
      <c r="A6" s="104" t="s">
        <v>23</v>
      </c>
      <c r="B6" s="104"/>
      <c r="C6" s="104"/>
      <c r="D6" s="104"/>
      <c r="E6" s="104"/>
      <c r="F6" s="104"/>
      <c r="G6" s="104"/>
      <c r="H6" s="104"/>
      <c r="I6" s="104"/>
    </row>
    <row r="7" spans="1:9" ht="12.75" customHeight="1">
      <c r="A7" s="104" t="s">
        <v>123</v>
      </c>
      <c r="B7" s="104"/>
      <c r="C7" s="104"/>
      <c r="D7" s="104"/>
      <c r="E7" s="104"/>
      <c r="F7" s="104"/>
      <c r="G7" s="104"/>
      <c r="H7" s="104"/>
      <c r="I7" s="104"/>
    </row>
    <row r="8" ht="12.75" customHeight="1"/>
    <row r="9" spans="2:9" ht="12.75" customHeight="1">
      <c r="B9" s="3"/>
      <c r="C9" s="3"/>
      <c r="D9" s="3"/>
      <c r="E9" s="105" t="s">
        <v>24</v>
      </c>
      <c r="F9" s="105"/>
      <c r="G9" s="3"/>
      <c r="H9" s="105" t="s">
        <v>74</v>
      </c>
      <c r="I9" s="105"/>
    </row>
    <row r="10" spans="5:9" ht="12.75" customHeight="1">
      <c r="E10" s="22" t="s">
        <v>27</v>
      </c>
      <c r="F10" s="22" t="s">
        <v>26</v>
      </c>
      <c r="G10" s="1"/>
      <c r="H10" s="22" t="s">
        <v>27</v>
      </c>
      <c r="I10" s="22" t="s">
        <v>26</v>
      </c>
    </row>
    <row r="11" spans="5:9" ht="12.75" customHeight="1">
      <c r="E11" s="22" t="s">
        <v>28</v>
      </c>
      <c r="F11" s="22" t="s">
        <v>29</v>
      </c>
      <c r="G11" s="1"/>
      <c r="H11" s="22" t="s">
        <v>28</v>
      </c>
      <c r="I11" s="22" t="s">
        <v>29</v>
      </c>
    </row>
    <row r="12" spans="2:9" ht="12.75" customHeight="1">
      <c r="B12" s="23"/>
      <c r="C12" s="23"/>
      <c r="D12" s="23"/>
      <c r="E12" s="22" t="s">
        <v>25</v>
      </c>
      <c r="F12" s="22" t="s">
        <v>25</v>
      </c>
      <c r="G12" s="3"/>
      <c r="H12" s="22" t="s">
        <v>30</v>
      </c>
      <c r="I12" s="22" t="s">
        <v>31</v>
      </c>
    </row>
    <row r="13" spans="2:9" s="38" customFormat="1" ht="12.75" customHeight="1">
      <c r="B13" s="47"/>
      <c r="C13" s="47"/>
      <c r="D13" s="47"/>
      <c r="E13" s="55" t="s">
        <v>124</v>
      </c>
      <c r="F13" s="55" t="s">
        <v>125</v>
      </c>
      <c r="G13" s="48"/>
      <c r="H13" s="55" t="s">
        <v>124</v>
      </c>
      <c r="I13" s="55" t="s">
        <v>125</v>
      </c>
    </row>
    <row r="14" spans="2:9" s="1" customFormat="1" ht="12.75" customHeight="1">
      <c r="B14" s="3"/>
      <c r="C14" s="3"/>
      <c r="D14" s="3"/>
      <c r="E14" s="3" t="s">
        <v>0</v>
      </c>
      <c r="F14" s="3" t="s">
        <v>0</v>
      </c>
      <c r="G14" s="3"/>
      <c r="H14" s="3" t="s">
        <v>0</v>
      </c>
      <c r="I14" s="56" t="s">
        <v>0</v>
      </c>
    </row>
    <row r="15" spans="2:8" ht="12.75" customHeight="1">
      <c r="B15" s="3" t="s">
        <v>69</v>
      </c>
      <c r="C15" s="3"/>
      <c r="D15" s="3"/>
      <c r="E15" s="10"/>
      <c r="F15" s="10"/>
      <c r="G15" s="10"/>
      <c r="H15" s="24"/>
    </row>
    <row r="16" spans="1:4" ht="12.75" customHeight="1">
      <c r="A16" s="44"/>
      <c r="B16" s="25"/>
      <c r="C16" s="25"/>
      <c r="D16" s="25"/>
    </row>
    <row r="17" spans="1:9" ht="12.75" customHeight="1">
      <c r="A17" s="44" t="s">
        <v>7</v>
      </c>
      <c r="B17" s="26" t="s">
        <v>133</v>
      </c>
      <c r="C17" s="26"/>
      <c r="D17" s="26"/>
      <c r="E17" s="17">
        <f>H17-49295</f>
        <v>21602</v>
      </c>
      <c r="F17" s="17">
        <v>22855</v>
      </c>
      <c r="G17" s="14"/>
      <c r="H17" s="17">
        <v>70897</v>
      </c>
      <c r="I17" s="17">
        <v>63152</v>
      </c>
    </row>
    <row r="18" spans="1:9" ht="12.75" customHeight="1">
      <c r="A18" s="2" t="s">
        <v>46</v>
      </c>
      <c r="B18" s="26"/>
      <c r="C18" s="26"/>
      <c r="D18" s="26"/>
      <c r="E18" s="12">
        <f>H18+37009</f>
        <v>-16266</v>
      </c>
      <c r="F18" s="12">
        <v>-17152</v>
      </c>
      <c r="G18" s="82"/>
      <c r="H18" s="12">
        <v>-53275</v>
      </c>
      <c r="I18" s="12">
        <v>-46768</v>
      </c>
    </row>
    <row r="19" spans="1:9" ht="12.75" customHeight="1">
      <c r="A19" s="44" t="s">
        <v>47</v>
      </c>
      <c r="B19" s="26"/>
      <c r="C19" s="26"/>
      <c r="D19" s="26"/>
      <c r="E19" s="17">
        <f>SUM(E17:E18)</f>
        <v>5336</v>
      </c>
      <c r="F19" s="17">
        <f>SUM(F17:F18)</f>
        <v>5703</v>
      </c>
      <c r="G19" s="17"/>
      <c r="H19" s="17">
        <f>SUM(H17:H18)</f>
        <v>17622</v>
      </c>
      <c r="I19" s="17">
        <f>SUM(I17:I18)</f>
        <v>16384</v>
      </c>
    </row>
    <row r="20" spans="1:9" ht="12.75" customHeight="1">
      <c r="A20" s="44"/>
      <c r="B20" s="26"/>
      <c r="C20" s="26"/>
      <c r="D20" s="26"/>
      <c r="E20" s="17"/>
      <c r="F20" s="17"/>
      <c r="G20" s="14"/>
      <c r="H20" s="17"/>
      <c r="I20" s="17"/>
    </row>
    <row r="21" spans="1:9" ht="12.75" customHeight="1">
      <c r="A21" s="2" t="s">
        <v>49</v>
      </c>
      <c r="B21" s="28"/>
      <c r="C21" s="28"/>
      <c r="D21" s="28"/>
      <c r="E21" s="17">
        <f>H21+1491</f>
        <v>-797</v>
      </c>
      <c r="F21" s="17">
        <v>-733</v>
      </c>
      <c r="H21" s="17">
        <v>-2288</v>
      </c>
      <c r="I21" s="17">
        <v>-2185</v>
      </c>
    </row>
    <row r="22" spans="1:9" ht="12.75" customHeight="1">
      <c r="A22" s="2" t="s">
        <v>48</v>
      </c>
      <c r="B22" s="26"/>
      <c r="C22" s="26"/>
      <c r="D22" s="26"/>
      <c r="E22" s="17">
        <f>H22+5166</f>
        <v>-2440</v>
      </c>
      <c r="F22" s="17">
        <v>-2775</v>
      </c>
      <c r="G22" s="14"/>
      <c r="H22" s="17">
        <v>-7606</v>
      </c>
      <c r="I22" s="17">
        <v>-8057</v>
      </c>
    </row>
    <row r="23" spans="1:9" ht="12.75" customHeight="1">
      <c r="A23" s="2" t="s">
        <v>50</v>
      </c>
      <c r="B23" s="26"/>
      <c r="C23" s="26"/>
      <c r="D23" s="26"/>
      <c r="E23" s="17">
        <f>H23+509</f>
        <v>-109</v>
      </c>
      <c r="F23" s="17">
        <v>98</v>
      </c>
      <c r="G23" s="14"/>
      <c r="H23" s="17">
        <v>-618</v>
      </c>
      <c r="I23" s="17">
        <v>-373</v>
      </c>
    </row>
    <row r="24" spans="1:9" ht="12.75" customHeight="1">
      <c r="A24" s="2" t="s">
        <v>8</v>
      </c>
      <c r="B24" s="28"/>
      <c r="C24" s="28"/>
      <c r="D24" s="28"/>
      <c r="E24" s="12">
        <f>H24-397</f>
        <v>201</v>
      </c>
      <c r="F24" s="12">
        <v>369</v>
      </c>
      <c r="G24" s="14"/>
      <c r="H24" s="12">
        <v>598</v>
      </c>
      <c r="I24" s="12">
        <v>838</v>
      </c>
    </row>
    <row r="25" spans="1:9" ht="12.75" customHeight="1">
      <c r="A25" s="44" t="s">
        <v>51</v>
      </c>
      <c r="B25" s="26" t="s">
        <v>133</v>
      </c>
      <c r="C25" s="28"/>
      <c r="D25" s="28"/>
      <c r="E25" s="17">
        <f>SUM(E19:E24)</f>
        <v>2191</v>
      </c>
      <c r="F25" s="17">
        <f>SUM(F19:F24)</f>
        <v>2662</v>
      </c>
      <c r="G25" s="17"/>
      <c r="H25" s="17">
        <f>SUM(H19:H24)</f>
        <v>7708</v>
      </c>
      <c r="I25" s="17">
        <f>SUM(I19:I24)</f>
        <v>6607</v>
      </c>
    </row>
    <row r="26" spans="1:9" ht="12.75" customHeight="1">
      <c r="A26" s="44"/>
      <c r="C26" s="28"/>
      <c r="D26" s="28"/>
      <c r="E26" s="17"/>
      <c r="F26" s="17"/>
      <c r="G26" s="14"/>
      <c r="H26" s="17"/>
      <c r="I26" s="17"/>
    </row>
    <row r="27" spans="1:9" ht="12.75" customHeight="1">
      <c r="A27" s="2" t="s">
        <v>52</v>
      </c>
      <c r="E27" s="17">
        <f>H27+754</f>
        <v>-365</v>
      </c>
      <c r="F27" s="17">
        <v>-388</v>
      </c>
      <c r="G27" s="14"/>
      <c r="H27" s="17">
        <v>-1119</v>
      </c>
      <c r="I27" s="17">
        <v>-941</v>
      </c>
    </row>
    <row r="28" spans="1:9" ht="12.75" customHeight="1">
      <c r="A28" s="2" t="s">
        <v>12</v>
      </c>
      <c r="E28" s="17">
        <f>H28-113</f>
        <v>80</v>
      </c>
      <c r="F28" s="17">
        <v>37</v>
      </c>
      <c r="G28" s="14"/>
      <c r="H28" s="17">
        <v>193</v>
      </c>
      <c r="I28" s="17">
        <v>92</v>
      </c>
    </row>
    <row r="29" spans="1:9" ht="12.75" customHeight="1">
      <c r="A29" s="2" t="s">
        <v>96</v>
      </c>
      <c r="B29" s="29"/>
      <c r="C29" s="29"/>
      <c r="E29" s="12">
        <f>H29-311</f>
        <v>69</v>
      </c>
      <c r="F29" s="12">
        <v>336</v>
      </c>
      <c r="G29" s="14"/>
      <c r="H29" s="12">
        <v>380</v>
      </c>
      <c r="I29" s="12">
        <v>464</v>
      </c>
    </row>
    <row r="30" spans="1:9" ht="12.75" customHeight="1">
      <c r="A30" s="44" t="s">
        <v>9</v>
      </c>
      <c r="E30" s="14">
        <f>SUM(E25:E29)</f>
        <v>1975</v>
      </c>
      <c r="F30" s="14">
        <f>SUM(F25:F29)</f>
        <v>2647</v>
      </c>
      <c r="G30" s="14"/>
      <c r="H30" s="14">
        <f>SUM(H25:H29)</f>
        <v>7162</v>
      </c>
      <c r="I30" s="14">
        <f>SUM(I25:I29)</f>
        <v>6222</v>
      </c>
    </row>
    <row r="31" spans="5:9" ht="12.75" customHeight="1">
      <c r="E31" s="17"/>
      <c r="F31" s="17"/>
      <c r="H31" s="17"/>
      <c r="I31" s="17"/>
    </row>
    <row r="32" spans="1:9" ht="12.75" customHeight="1">
      <c r="A32" s="2" t="s">
        <v>53</v>
      </c>
      <c r="B32" s="1" t="s">
        <v>71</v>
      </c>
      <c r="E32" s="17">
        <f>H32+766</f>
        <v>-96</v>
      </c>
      <c r="F32" s="17">
        <v>-387</v>
      </c>
      <c r="G32" s="14"/>
      <c r="H32" s="17">
        <v>-862</v>
      </c>
      <c r="I32" s="17">
        <v>-897</v>
      </c>
    </row>
    <row r="33" spans="1:9" ht="12.75" customHeight="1" thickBot="1">
      <c r="A33" s="44" t="s">
        <v>54</v>
      </c>
      <c r="E33" s="74">
        <f>SUM(E30:E32)</f>
        <v>1879</v>
      </c>
      <c r="F33" s="74">
        <f>SUM(F30:F32)</f>
        <v>2260</v>
      </c>
      <c r="G33" s="30"/>
      <c r="H33" s="74">
        <f>SUM(H30:H32)</f>
        <v>6300</v>
      </c>
      <c r="I33" s="74">
        <f>SUM(I30:I32)</f>
        <v>5325</v>
      </c>
    </row>
    <row r="34" spans="5:9" ht="12.75" customHeight="1" thickTop="1">
      <c r="E34" s="17"/>
      <c r="F34" s="17"/>
      <c r="H34" s="17"/>
      <c r="I34" s="17"/>
    </row>
    <row r="35" spans="1:9" ht="12.75" customHeight="1">
      <c r="A35" s="44" t="s">
        <v>57</v>
      </c>
      <c r="E35" s="9"/>
      <c r="F35" s="9"/>
      <c r="G35" s="4"/>
      <c r="H35" s="9"/>
      <c r="I35" s="9"/>
    </row>
    <row r="36" spans="1:9" ht="12.75" customHeight="1">
      <c r="A36" s="2" t="s">
        <v>58</v>
      </c>
      <c r="E36" s="30">
        <f>H36-4919</f>
        <v>1991</v>
      </c>
      <c r="F36" s="30">
        <v>2546</v>
      </c>
      <c r="G36" s="30"/>
      <c r="H36" s="30">
        <v>6910</v>
      </c>
      <c r="I36" s="30">
        <v>5966</v>
      </c>
    </row>
    <row r="37" spans="1:9" ht="12.75" customHeight="1">
      <c r="A37" s="2" t="s">
        <v>6</v>
      </c>
      <c r="E37" s="17">
        <f>H37+498</f>
        <v>-112</v>
      </c>
      <c r="F37" s="17">
        <v>-286</v>
      </c>
      <c r="G37" s="14"/>
      <c r="H37" s="17">
        <v>-610</v>
      </c>
      <c r="I37" s="17">
        <v>-641</v>
      </c>
    </row>
    <row r="38" spans="1:9" ht="12.75" customHeight="1" thickBot="1">
      <c r="A38" s="44" t="s">
        <v>54</v>
      </c>
      <c r="E38" s="74">
        <f>SUM(E36:E37)</f>
        <v>1879</v>
      </c>
      <c r="F38" s="74">
        <f>SUM(F36:F37)</f>
        <v>2260</v>
      </c>
      <c r="G38" s="30"/>
      <c r="H38" s="74">
        <f>SUM(H36:H37)</f>
        <v>6300</v>
      </c>
      <c r="I38" s="74">
        <f>SUM(I36:I37)</f>
        <v>5325</v>
      </c>
    </row>
    <row r="39" spans="5:9" ht="12.75" customHeight="1" thickTop="1">
      <c r="E39" s="31"/>
      <c r="F39" s="9"/>
      <c r="G39" s="30"/>
      <c r="H39" s="31"/>
      <c r="I39" s="9"/>
    </row>
    <row r="40" spans="5:9" ht="12.75" customHeight="1">
      <c r="E40" s="31"/>
      <c r="F40" s="9"/>
      <c r="G40" s="30"/>
      <c r="H40" s="31"/>
      <c r="I40" s="9"/>
    </row>
    <row r="41" spans="1:9" ht="12.75" customHeight="1">
      <c r="A41" s="44" t="s">
        <v>85</v>
      </c>
      <c r="E41" s="93" t="s">
        <v>10</v>
      </c>
      <c r="F41" s="93" t="s">
        <v>10</v>
      </c>
      <c r="G41" s="94"/>
      <c r="H41" s="93" t="s">
        <v>10</v>
      </c>
      <c r="I41" s="93" t="s">
        <v>10</v>
      </c>
    </row>
    <row r="42" spans="1:9" ht="12.75" customHeight="1">
      <c r="A42" s="2" t="s">
        <v>55</v>
      </c>
      <c r="B42" s="28" t="s">
        <v>70</v>
      </c>
      <c r="C42" s="28"/>
      <c r="D42" s="28"/>
      <c r="E42" s="69">
        <f>H42-5.45</f>
        <v>2.2</v>
      </c>
      <c r="F42" s="69">
        <v>2.83</v>
      </c>
      <c r="G42" s="27"/>
      <c r="H42" s="69">
        <v>7.65</v>
      </c>
      <c r="I42" s="69">
        <v>6.64</v>
      </c>
    </row>
    <row r="43" spans="1:9" ht="12.75" customHeight="1">
      <c r="A43" s="2" t="s">
        <v>56</v>
      </c>
      <c r="B43" s="28" t="s">
        <v>70</v>
      </c>
      <c r="C43" s="28"/>
      <c r="D43" s="28"/>
      <c r="E43" s="69">
        <f>H43-5.37</f>
        <v>2.16</v>
      </c>
      <c r="F43" s="85">
        <v>2.83</v>
      </c>
      <c r="G43" s="86"/>
      <c r="H43" s="69">
        <v>7.53</v>
      </c>
      <c r="I43" s="85">
        <v>6.64</v>
      </c>
    </row>
    <row r="44" spans="2:8" ht="12.75" customHeight="1">
      <c r="B44" s="28"/>
      <c r="C44" s="28"/>
      <c r="D44" s="28"/>
      <c r="H44" s="32"/>
    </row>
    <row r="45" spans="2:4" ht="12.75" customHeight="1">
      <c r="B45" s="28"/>
      <c r="C45" s="28"/>
      <c r="D45" s="28"/>
    </row>
    <row r="46" spans="1:9" ht="12.75" customHeight="1">
      <c r="A46" s="36"/>
      <c r="B46" s="37"/>
      <c r="C46" s="37"/>
      <c r="D46" s="37"/>
      <c r="E46" s="37"/>
      <c r="F46" s="37"/>
      <c r="G46" s="37"/>
      <c r="H46" s="37"/>
      <c r="I46" s="57"/>
    </row>
    <row r="47" spans="1:9" ht="39" customHeight="1">
      <c r="A47" s="107" t="s">
        <v>113</v>
      </c>
      <c r="B47" s="107"/>
      <c r="C47" s="107"/>
      <c r="D47" s="107"/>
      <c r="E47" s="107"/>
      <c r="F47" s="107"/>
      <c r="G47" s="107"/>
      <c r="H47" s="107"/>
      <c r="I47" s="107"/>
    </row>
    <row r="48" spans="1:9" ht="12.75" customHeight="1">
      <c r="A48" s="106"/>
      <c r="B48" s="106"/>
      <c r="C48" s="106"/>
      <c r="D48" s="106"/>
      <c r="E48" s="106"/>
      <c r="F48" s="106"/>
      <c r="G48" s="106"/>
      <c r="H48" s="106"/>
      <c r="I48" s="106"/>
    </row>
    <row r="49" spans="2:8" ht="12.75" customHeight="1">
      <c r="B49" s="28"/>
      <c r="C49" s="28"/>
      <c r="D49" s="28"/>
      <c r="E49" s="33"/>
      <c r="F49" s="34"/>
      <c r="G49" s="35"/>
      <c r="H49" s="32"/>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mergeCells count="11">
    <mergeCell ref="A5:F5"/>
    <mergeCell ref="A6:I6"/>
    <mergeCell ref="A1:I1"/>
    <mergeCell ref="A2:I2"/>
    <mergeCell ref="A3:I3"/>
    <mergeCell ref="A4:I4"/>
    <mergeCell ref="A7:I7"/>
    <mergeCell ref="E9:F9"/>
    <mergeCell ref="H9:I9"/>
    <mergeCell ref="A48:I48"/>
    <mergeCell ref="A47:I47"/>
  </mergeCells>
  <printOptions/>
  <pageMargins left="0.6" right="0.75" top="0.53" bottom="0.27" header="0.5" footer="0.18"/>
  <pageSetup fitToHeight="1" fitToWidth="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zoomScaleSheetLayoutView="100" workbookViewId="0" topLeftCell="A3">
      <selection activeCell="A3" sqref="A3:F3"/>
    </sheetView>
  </sheetViews>
  <sheetFormatPr defaultColWidth="9.140625" defaultRowHeight="12.75"/>
  <cols>
    <col min="1" max="1" width="39.7109375" style="2" customWidth="1"/>
    <col min="2" max="2" width="6.00390625" style="1" customWidth="1"/>
    <col min="3" max="3" width="16.7109375" style="2" customWidth="1"/>
    <col min="4" max="4" width="2.57421875" style="4" customWidth="1"/>
    <col min="5" max="5" width="16.7109375" style="5" customWidth="1"/>
    <col min="6" max="6" width="0.5625" style="2" customWidth="1"/>
    <col min="7" max="16384" width="9.140625" style="2" customWidth="1"/>
  </cols>
  <sheetData>
    <row r="1" spans="1:6" s="1" customFormat="1" ht="12.75" customHeight="1">
      <c r="A1" s="108" t="s">
        <v>13</v>
      </c>
      <c r="B1" s="108"/>
      <c r="C1" s="108"/>
      <c r="D1" s="108"/>
      <c r="E1" s="108"/>
      <c r="F1" s="108"/>
    </row>
    <row r="2" spans="1:6" ht="12.75" customHeight="1">
      <c r="A2" s="108" t="s">
        <v>14</v>
      </c>
      <c r="B2" s="108"/>
      <c r="C2" s="108"/>
      <c r="D2" s="108"/>
      <c r="E2" s="108"/>
      <c r="F2" s="108"/>
    </row>
    <row r="3" spans="1:6" ht="12.75" customHeight="1">
      <c r="A3" s="108" t="s">
        <v>22</v>
      </c>
      <c r="B3" s="108"/>
      <c r="C3" s="108"/>
      <c r="D3" s="108"/>
      <c r="E3" s="108"/>
      <c r="F3" s="108"/>
    </row>
    <row r="4" spans="1:6" ht="12.75" customHeight="1">
      <c r="A4" s="104" t="s">
        <v>122</v>
      </c>
      <c r="B4" s="104"/>
      <c r="C4" s="104"/>
      <c r="D4" s="104"/>
      <c r="E4" s="104"/>
      <c r="F4" s="104"/>
    </row>
    <row r="5" spans="1:6" ht="12.75" customHeight="1">
      <c r="A5" s="104"/>
      <c r="B5" s="104"/>
      <c r="C5" s="104"/>
      <c r="D5" s="104"/>
      <c r="E5" s="104"/>
      <c r="F5" s="104"/>
    </row>
    <row r="6" spans="1:6" ht="12.75" customHeight="1">
      <c r="A6" s="109" t="s">
        <v>21</v>
      </c>
      <c r="B6" s="109"/>
      <c r="C6" s="109"/>
      <c r="D6" s="109"/>
      <c r="E6" s="109"/>
      <c r="F6" s="109"/>
    </row>
    <row r="7" spans="1:6" ht="12.75" customHeight="1">
      <c r="A7" s="104" t="s">
        <v>126</v>
      </c>
      <c r="B7" s="104"/>
      <c r="C7" s="104"/>
      <c r="D7" s="104"/>
      <c r="E7" s="104"/>
      <c r="F7" s="104"/>
    </row>
    <row r="8" spans="1:6" ht="12.75" customHeight="1">
      <c r="A8" s="3"/>
      <c r="B8" s="3"/>
      <c r="C8" s="3"/>
      <c r="D8" s="3"/>
      <c r="E8" s="3"/>
      <c r="F8" s="3"/>
    </row>
    <row r="9" spans="2:6" ht="12.75" customHeight="1">
      <c r="B9" s="3"/>
      <c r="E9" s="21" t="s">
        <v>36</v>
      </c>
      <c r="F9" s="4"/>
    </row>
    <row r="10" spans="2:6" ht="12.75" customHeight="1">
      <c r="B10" s="3"/>
      <c r="C10" s="21" t="s">
        <v>34</v>
      </c>
      <c r="E10" s="67" t="s">
        <v>37</v>
      </c>
      <c r="F10" s="4"/>
    </row>
    <row r="11" spans="3:5" ht="12.75" customHeight="1">
      <c r="C11" s="67" t="s">
        <v>35</v>
      </c>
      <c r="D11" s="6"/>
      <c r="E11" s="67" t="s">
        <v>38</v>
      </c>
    </row>
    <row r="12" spans="3:5" ht="12.75" customHeight="1">
      <c r="C12" s="67" t="s">
        <v>25</v>
      </c>
      <c r="D12" s="5"/>
      <c r="E12" s="3" t="s">
        <v>39</v>
      </c>
    </row>
    <row r="13" spans="3:5" ht="12.75" customHeight="1">
      <c r="C13" s="54" t="s">
        <v>124</v>
      </c>
      <c r="D13" s="7"/>
      <c r="E13" s="54" t="s">
        <v>92</v>
      </c>
    </row>
    <row r="14" spans="3:5" ht="12.75" customHeight="1">
      <c r="C14" s="21" t="s">
        <v>0</v>
      </c>
      <c r="D14" s="6"/>
      <c r="E14" s="21" t="s">
        <v>0</v>
      </c>
    </row>
    <row r="15" spans="2:5" ht="12.75" customHeight="1">
      <c r="B15" s="3" t="s">
        <v>69</v>
      </c>
      <c r="C15" s="6"/>
      <c r="D15" s="6"/>
      <c r="E15" s="21"/>
    </row>
    <row r="16" spans="1:5" ht="12.75" customHeight="1">
      <c r="A16" s="44"/>
      <c r="B16" s="3"/>
      <c r="C16" s="6"/>
      <c r="D16" s="6"/>
      <c r="E16" s="21"/>
    </row>
    <row r="17" spans="1:5" ht="12.75" customHeight="1">
      <c r="A17" s="44" t="s">
        <v>68</v>
      </c>
      <c r="B17" s="3"/>
      <c r="C17" s="6"/>
      <c r="D17" s="6"/>
      <c r="E17" s="21"/>
    </row>
    <row r="18" spans="1:5" ht="12.75" customHeight="1">
      <c r="A18" s="2" t="s">
        <v>1</v>
      </c>
      <c r="C18" s="8">
        <v>35173</v>
      </c>
      <c r="D18" s="8"/>
      <c r="E18" s="8">
        <v>37862</v>
      </c>
    </row>
    <row r="19" spans="1:5" ht="12.75" customHeight="1">
      <c r="A19" s="2" t="s">
        <v>91</v>
      </c>
      <c r="C19" s="8">
        <v>4146</v>
      </c>
      <c r="D19" s="8"/>
      <c r="E19" s="51">
        <v>4212</v>
      </c>
    </row>
    <row r="20" spans="1:5" ht="12.75" customHeight="1">
      <c r="A20" s="2" t="s">
        <v>97</v>
      </c>
      <c r="B20" s="1" t="s">
        <v>73</v>
      </c>
      <c r="C20" s="8">
        <v>66</v>
      </c>
      <c r="D20" s="8"/>
      <c r="E20" s="8">
        <v>66</v>
      </c>
    </row>
    <row r="21" spans="1:5" ht="12.75" customHeight="1">
      <c r="A21" s="2" t="s">
        <v>19</v>
      </c>
      <c r="C21" s="8">
        <v>1068</v>
      </c>
      <c r="D21" s="8"/>
      <c r="E21" s="8">
        <v>995</v>
      </c>
    </row>
    <row r="22" spans="1:5" ht="12.75" customHeight="1">
      <c r="A22" s="2" t="s">
        <v>15</v>
      </c>
      <c r="C22" s="84">
        <v>1924</v>
      </c>
      <c r="D22" s="8"/>
      <c r="E22" s="84">
        <v>1924</v>
      </c>
    </row>
    <row r="23" spans="1:5" ht="12.75" customHeight="1">
      <c r="A23" s="2" t="s">
        <v>75</v>
      </c>
      <c r="C23" s="18">
        <f>SUM(C18:C22)</f>
        <v>42377</v>
      </c>
      <c r="D23" s="8"/>
      <c r="E23" s="18">
        <f>SUM(E18:E22)</f>
        <v>45059</v>
      </c>
    </row>
    <row r="24" spans="3:5" ht="12.75" customHeight="1">
      <c r="C24" s="8"/>
      <c r="D24" s="8"/>
      <c r="E24" s="8"/>
    </row>
    <row r="25" spans="1:5" ht="12.75" customHeight="1">
      <c r="A25" s="44" t="s">
        <v>78</v>
      </c>
      <c r="B25" s="10"/>
      <c r="C25" s="8"/>
      <c r="D25" s="8"/>
      <c r="E25" s="8"/>
    </row>
    <row r="26" spans="1:5" ht="12.75" customHeight="1">
      <c r="A26" s="2" t="s">
        <v>2</v>
      </c>
      <c r="C26" s="8">
        <v>22225</v>
      </c>
      <c r="D26" s="8"/>
      <c r="E26" s="8">
        <v>21664</v>
      </c>
    </row>
    <row r="27" spans="1:5" ht="12.75" customHeight="1">
      <c r="A27" s="2" t="s">
        <v>20</v>
      </c>
      <c r="C27" s="8">
        <f>17425+1935+291</f>
        <v>19651</v>
      </c>
      <c r="D27" s="8"/>
      <c r="E27" s="8">
        <v>20369</v>
      </c>
    </row>
    <row r="28" spans="1:5" ht="12.75" customHeight="1">
      <c r="A28" s="2" t="s">
        <v>61</v>
      </c>
      <c r="C28" s="8">
        <v>423</v>
      </c>
      <c r="D28" s="8"/>
      <c r="E28" s="8">
        <v>1032</v>
      </c>
    </row>
    <row r="29" spans="1:5" ht="12.75" customHeight="1">
      <c r="A29" s="2" t="s">
        <v>76</v>
      </c>
      <c r="C29" s="8">
        <v>4610</v>
      </c>
      <c r="D29" s="8"/>
      <c r="E29" s="8">
        <v>2273</v>
      </c>
    </row>
    <row r="30" spans="1:5" ht="12.75" customHeight="1">
      <c r="A30" s="2" t="s">
        <v>3</v>
      </c>
      <c r="C30" s="11">
        <v>9945</v>
      </c>
      <c r="D30" s="8"/>
      <c r="E30" s="11">
        <v>10049</v>
      </c>
    </row>
    <row r="31" spans="1:5" ht="12.75" customHeight="1">
      <c r="A31" s="2" t="s">
        <v>79</v>
      </c>
      <c r="C31" s="18">
        <f>SUM(C26:C30)</f>
        <v>56854</v>
      </c>
      <c r="D31" s="8"/>
      <c r="E31" s="18">
        <f>SUM(E26:E30)</f>
        <v>55387</v>
      </c>
    </row>
    <row r="32" spans="3:5" ht="12.75" customHeight="1">
      <c r="C32" s="87"/>
      <c r="D32" s="8"/>
      <c r="E32" s="87"/>
    </row>
    <row r="33" spans="1:5" ht="12.75" customHeight="1" thickBot="1">
      <c r="A33" s="44" t="s">
        <v>77</v>
      </c>
      <c r="C33" s="95">
        <f>C31+C23</f>
        <v>99231</v>
      </c>
      <c r="E33" s="95">
        <f>E31+E23</f>
        <v>100446</v>
      </c>
    </row>
    <row r="34" ht="12.75" customHeight="1"/>
    <row r="35" spans="1:5" ht="12.75" customHeight="1">
      <c r="A35" s="44" t="s">
        <v>60</v>
      </c>
      <c r="B35" s="10"/>
      <c r="C35" s="8"/>
      <c r="D35" s="8"/>
      <c r="E35" s="8"/>
    </row>
    <row r="36" spans="1:5" ht="12.75" customHeight="1">
      <c r="A36" s="2" t="s">
        <v>5</v>
      </c>
      <c r="C36" s="8">
        <v>45350</v>
      </c>
      <c r="D36" s="8"/>
      <c r="E36" s="8">
        <v>45000</v>
      </c>
    </row>
    <row r="37" spans="1:5" ht="12.75" customHeight="1">
      <c r="A37" s="2" t="s">
        <v>63</v>
      </c>
      <c r="C37" s="52">
        <f>362-1913+88+24651</f>
        <v>23188</v>
      </c>
      <c r="D37" s="8"/>
      <c r="E37" s="52">
        <v>19575</v>
      </c>
    </row>
    <row r="38" spans="1:5" ht="12.75" customHeight="1">
      <c r="A38" s="4" t="s">
        <v>43</v>
      </c>
      <c r="C38" s="16">
        <v>-87</v>
      </c>
      <c r="D38" s="8"/>
      <c r="E38" s="16">
        <v>-87</v>
      </c>
    </row>
    <row r="39" spans="1:5" ht="12.75" customHeight="1">
      <c r="A39" s="2" t="s">
        <v>80</v>
      </c>
      <c r="C39" s="83">
        <f>SUM(C36:C38)</f>
        <v>68451</v>
      </c>
      <c r="D39" s="8"/>
      <c r="E39" s="83">
        <f>SUM(E36:E38)</f>
        <v>64488</v>
      </c>
    </row>
    <row r="40" spans="1:5" ht="12.75" customHeight="1">
      <c r="A40" s="2" t="s">
        <v>6</v>
      </c>
      <c r="C40" s="8">
        <v>1047</v>
      </c>
      <c r="D40" s="8"/>
      <c r="E40" s="8">
        <v>1695</v>
      </c>
    </row>
    <row r="41" spans="1:5" ht="12.75" customHeight="1">
      <c r="A41" s="44" t="s">
        <v>65</v>
      </c>
      <c r="C41" s="18">
        <f>SUM(C39:C40)</f>
        <v>69498</v>
      </c>
      <c r="D41" s="8"/>
      <c r="E41" s="18">
        <f>SUM(E39:E40)</f>
        <v>66183</v>
      </c>
    </row>
    <row r="42" spans="3:5" ht="12.75" customHeight="1">
      <c r="C42" s="8"/>
      <c r="D42" s="8"/>
      <c r="E42" s="8"/>
    </row>
    <row r="43" spans="1:5" ht="12.75" customHeight="1">
      <c r="A43" s="44" t="s">
        <v>66</v>
      </c>
      <c r="C43" s="8"/>
      <c r="D43" s="8"/>
      <c r="E43" s="8"/>
    </row>
    <row r="44" spans="1:5" ht="12.75" customHeight="1">
      <c r="A44" s="2" t="s">
        <v>62</v>
      </c>
      <c r="B44" s="1" t="s">
        <v>72</v>
      </c>
      <c r="C44" s="8">
        <f>9099+123</f>
        <v>9222</v>
      </c>
      <c r="D44" s="8"/>
      <c r="E44" s="8">
        <v>11447</v>
      </c>
    </row>
    <row r="45" spans="1:5" ht="12.75" customHeight="1">
      <c r="A45" s="2" t="s">
        <v>64</v>
      </c>
      <c r="C45" s="8">
        <v>2136</v>
      </c>
      <c r="D45" s="8"/>
      <c r="E45" s="8">
        <v>2135</v>
      </c>
    </row>
    <row r="46" spans="1:5" ht="12.75" customHeight="1">
      <c r="A46" s="2" t="s">
        <v>87</v>
      </c>
      <c r="C46" s="18">
        <f>SUM(C44:C45)</f>
        <v>11358</v>
      </c>
      <c r="D46" s="8"/>
      <c r="E46" s="18">
        <f>SUM(E44:E45)</f>
        <v>13582</v>
      </c>
    </row>
    <row r="47" spans="3:5" ht="12.75" customHeight="1">
      <c r="C47" s="8"/>
      <c r="D47" s="8"/>
      <c r="E47" s="8"/>
    </row>
    <row r="48" spans="1:5" ht="12.75" customHeight="1">
      <c r="A48" s="44" t="s">
        <v>98</v>
      </c>
      <c r="B48" s="10"/>
      <c r="C48" s="8"/>
      <c r="D48" s="8"/>
      <c r="E48" s="8"/>
    </row>
    <row r="49" spans="1:5" ht="12.75" customHeight="1">
      <c r="A49" s="2" t="s">
        <v>99</v>
      </c>
      <c r="C49" s="13">
        <f>4968+3865+262</f>
        <v>9095</v>
      </c>
      <c r="D49" s="8"/>
      <c r="E49" s="13">
        <v>10580</v>
      </c>
    </row>
    <row r="50" spans="1:5" ht="12.75" customHeight="1">
      <c r="A50" s="2" t="s">
        <v>62</v>
      </c>
      <c r="B50" s="1" t="s">
        <v>72</v>
      </c>
      <c r="C50" s="53">
        <f>8696+286</f>
        <v>8982</v>
      </c>
      <c r="D50" s="8"/>
      <c r="E50" s="53">
        <v>10042</v>
      </c>
    </row>
    <row r="51" spans="1:5" ht="12.75" customHeight="1">
      <c r="A51" s="2" t="s">
        <v>4</v>
      </c>
      <c r="C51" s="11">
        <v>298</v>
      </c>
      <c r="D51" s="8"/>
      <c r="E51" s="11">
        <v>59</v>
      </c>
    </row>
    <row r="52" spans="1:5" ht="12.75" customHeight="1">
      <c r="A52" s="2" t="s">
        <v>100</v>
      </c>
      <c r="B52" s="15"/>
      <c r="C52" s="18">
        <f>SUM(C49:C51)</f>
        <v>18375</v>
      </c>
      <c r="D52" s="8"/>
      <c r="E52" s="18">
        <f>SUM(E49:E51)</f>
        <v>20681</v>
      </c>
    </row>
    <row r="53" spans="2:5" ht="12.75" customHeight="1">
      <c r="B53" s="15"/>
      <c r="C53" s="8"/>
      <c r="D53" s="8"/>
      <c r="E53" s="8"/>
    </row>
    <row r="54" spans="1:5" ht="12.75" customHeight="1">
      <c r="A54" s="44" t="s">
        <v>67</v>
      </c>
      <c r="C54" s="11">
        <f>C52+C46</f>
        <v>29733</v>
      </c>
      <c r="D54" s="8"/>
      <c r="E54" s="11">
        <f>E52+E46</f>
        <v>34263</v>
      </c>
    </row>
    <row r="55" spans="1:5" ht="12.75" customHeight="1">
      <c r="A55" s="44"/>
      <c r="C55" s="16"/>
      <c r="D55" s="8"/>
      <c r="E55" s="16"/>
    </row>
    <row r="56" spans="1:5" ht="12.75" customHeight="1" thickBot="1">
      <c r="A56" s="44" t="s">
        <v>81</v>
      </c>
      <c r="C56" s="96">
        <f>C54+C41</f>
        <v>99231</v>
      </c>
      <c r="D56" s="8"/>
      <c r="E56" s="96">
        <f>E54+E41</f>
        <v>100446</v>
      </c>
    </row>
    <row r="57" spans="3:5" ht="12.75" customHeight="1">
      <c r="C57" s="16"/>
      <c r="D57" s="8"/>
      <c r="E57" s="16"/>
    </row>
    <row r="58" spans="3:5" ht="12.75" customHeight="1">
      <c r="C58" s="16"/>
      <c r="D58" s="8"/>
      <c r="E58" s="16"/>
    </row>
    <row r="59" spans="1:6" ht="25.5" customHeight="1">
      <c r="A59" s="38" t="s">
        <v>101</v>
      </c>
      <c r="B59" s="97" t="s">
        <v>102</v>
      </c>
      <c r="C59" s="98">
        <f>68452130/(90699400-208900)</f>
        <v>0.7564565341113155</v>
      </c>
      <c r="D59" s="99"/>
      <c r="E59" s="98">
        <v>0.7182</v>
      </c>
      <c r="F59" s="16"/>
    </row>
    <row r="60" spans="3:6" ht="12.75" customHeight="1">
      <c r="C60" s="77"/>
      <c r="D60" s="8"/>
      <c r="E60" s="77"/>
      <c r="F60" s="16"/>
    </row>
    <row r="61" spans="1:6" ht="12.75" customHeight="1">
      <c r="A61" s="19"/>
      <c r="C61" s="16"/>
      <c r="D61" s="8"/>
      <c r="E61" s="9"/>
      <c r="F61" s="16"/>
    </row>
    <row r="62" spans="1:6" ht="12.75" customHeight="1">
      <c r="A62" s="19"/>
      <c r="C62" s="16"/>
      <c r="D62" s="8"/>
      <c r="E62" s="9"/>
      <c r="F62" s="16"/>
    </row>
    <row r="63" spans="1:6" ht="42" customHeight="1">
      <c r="A63" s="107" t="s">
        <v>114</v>
      </c>
      <c r="B63" s="107"/>
      <c r="C63" s="107"/>
      <c r="D63" s="107"/>
      <c r="E63" s="107"/>
      <c r="F63" s="68"/>
    </row>
    <row r="64" spans="1:5" ht="12.75">
      <c r="A64" s="68"/>
      <c r="B64" s="68"/>
      <c r="C64" s="68"/>
      <c r="D64" s="68"/>
      <c r="E64" s="68"/>
    </row>
  </sheetData>
  <mergeCells count="8">
    <mergeCell ref="A63:E63"/>
    <mergeCell ref="A5:F5"/>
    <mergeCell ref="A6:F6"/>
    <mergeCell ref="A7:F7"/>
    <mergeCell ref="A1:F1"/>
    <mergeCell ref="A2:F2"/>
    <mergeCell ref="A3:F3"/>
    <mergeCell ref="A4:F4"/>
  </mergeCells>
  <printOptions horizontalCentered="1"/>
  <pageMargins left="0.75" right="0.75" top="0.6" bottom="0.76" header="0.5" footer="0.5"/>
  <pageSetup fitToHeight="1" fitToWidth="1" horizontalDpi="300" verticalDpi="300" orientation="portrait" paperSize="9" scale="90" r:id="rId1"/>
  <rowBreaks count="1" manualBreakCount="1">
    <brk id="38" max="6" man="1"/>
  </rowBreaks>
</worksheet>
</file>

<file path=xl/worksheets/sheet3.xml><?xml version="1.0" encoding="utf-8"?>
<worksheet xmlns="http://schemas.openxmlformats.org/spreadsheetml/2006/main" xmlns:r="http://schemas.openxmlformats.org/officeDocument/2006/relationships">
  <sheetPr>
    <pageSetUpPr fitToPage="1"/>
  </sheetPr>
  <dimension ref="A1:AA154"/>
  <sheetViews>
    <sheetView workbookViewId="0" topLeftCell="A1">
      <selection activeCell="A1" sqref="A1:N1"/>
    </sheetView>
  </sheetViews>
  <sheetFormatPr defaultColWidth="9.140625" defaultRowHeight="12.75"/>
  <cols>
    <col min="1" max="1" width="52.28125" style="2" customWidth="1"/>
    <col min="2" max="2" width="6.7109375" style="2" bestFit="1" customWidth="1"/>
    <col min="3" max="3" width="11.8515625" style="39" customWidth="1"/>
    <col min="4" max="4" width="1.421875" style="39" customWidth="1"/>
    <col min="5" max="5" width="13.421875" style="39" customWidth="1"/>
    <col min="6" max="6" width="16.421875" style="39" customWidth="1"/>
    <col min="7" max="7" width="13.00390625" style="39" customWidth="1"/>
    <col min="8" max="8" width="0.85546875" style="39" customWidth="1"/>
    <col min="9" max="9" width="13.00390625" style="39" customWidth="1"/>
    <col min="10" max="10" width="13.8515625" style="39" customWidth="1"/>
    <col min="11" max="11" width="11.7109375" style="39" customWidth="1"/>
    <col min="12" max="12" width="2.57421875" style="39" customWidth="1"/>
    <col min="13" max="13" width="10.57421875" style="16" bestFit="1" customWidth="1"/>
    <col min="14" max="14" width="10.28125" style="39" customWidth="1"/>
    <col min="15" max="16384" width="9.140625" style="2" customWidth="1"/>
  </cols>
  <sheetData>
    <row r="1" spans="1:14" ht="12.75" customHeight="1">
      <c r="A1" s="104" t="s">
        <v>13</v>
      </c>
      <c r="B1" s="104"/>
      <c r="C1" s="104"/>
      <c r="D1" s="104"/>
      <c r="E1" s="104"/>
      <c r="F1" s="104"/>
      <c r="G1" s="104"/>
      <c r="H1" s="104"/>
      <c r="I1" s="104"/>
      <c r="J1" s="104"/>
      <c r="K1" s="104"/>
      <c r="L1" s="104"/>
      <c r="M1" s="104"/>
      <c r="N1" s="104"/>
    </row>
    <row r="2" spans="1:14" s="44" customFormat="1" ht="12.75" customHeight="1">
      <c r="A2" s="104" t="s">
        <v>14</v>
      </c>
      <c r="B2" s="104"/>
      <c r="C2" s="104"/>
      <c r="D2" s="104"/>
      <c r="E2" s="104"/>
      <c r="F2" s="104"/>
      <c r="G2" s="104"/>
      <c r="H2" s="104"/>
      <c r="I2" s="104"/>
      <c r="J2" s="104"/>
      <c r="K2" s="104"/>
      <c r="L2" s="104"/>
      <c r="M2" s="104"/>
      <c r="N2" s="104"/>
    </row>
    <row r="3" spans="1:27" ht="12.75" customHeight="1">
      <c r="A3" s="104" t="s">
        <v>112</v>
      </c>
      <c r="B3" s="104"/>
      <c r="C3" s="104"/>
      <c r="D3" s="104"/>
      <c r="E3" s="104"/>
      <c r="F3" s="104"/>
      <c r="G3" s="104"/>
      <c r="H3" s="104"/>
      <c r="I3" s="104"/>
      <c r="J3" s="104"/>
      <c r="K3" s="104"/>
      <c r="L3" s="104"/>
      <c r="M3" s="104"/>
      <c r="N3" s="104"/>
      <c r="O3" s="44"/>
      <c r="P3" s="44"/>
      <c r="Q3" s="44"/>
      <c r="R3" s="44"/>
      <c r="S3" s="44"/>
      <c r="T3" s="44"/>
      <c r="U3" s="44"/>
      <c r="V3" s="44"/>
      <c r="W3" s="44"/>
      <c r="X3" s="44"/>
      <c r="Y3" s="44"/>
      <c r="Z3" s="44"/>
      <c r="AA3" s="44"/>
    </row>
    <row r="4" spans="1:27" ht="12.75" customHeight="1">
      <c r="A4" s="104" t="s">
        <v>122</v>
      </c>
      <c r="B4" s="104"/>
      <c r="C4" s="104"/>
      <c r="D4" s="104"/>
      <c r="E4" s="104"/>
      <c r="F4" s="104"/>
      <c r="G4" s="104"/>
      <c r="H4" s="104"/>
      <c r="I4" s="104"/>
      <c r="J4" s="104"/>
      <c r="K4" s="104"/>
      <c r="L4" s="104"/>
      <c r="M4" s="104"/>
      <c r="N4" s="104"/>
      <c r="O4" s="44"/>
      <c r="P4" s="44"/>
      <c r="Q4" s="44"/>
      <c r="R4" s="44"/>
      <c r="S4" s="44"/>
      <c r="T4" s="44"/>
      <c r="U4" s="44"/>
      <c r="V4" s="44"/>
      <c r="W4" s="44"/>
      <c r="X4" s="44"/>
      <c r="Y4" s="44"/>
      <c r="Z4" s="44"/>
      <c r="AA4" s="44"/>
    </row>
    <row r="5" spans="1:27" ht="12.75" customHeight="1">
      <c r="A5" s="3"/>
      <c r="B5" s="3"/>
      <c r="C5" s="3"/>
      <c r="D5" s="3"/>
      <c r="E5" s="3"/>
      <c r="F5" s="3"/>
      <c r="G5" s="3"/>
      <c r="H5" s="3"/>
      <c r="I5" s="3"/>
      <c r="J5" s="3"/>
      <c r="K5" s="3"/>
      <c r="L5" s="44"/>
      <c r="M5" s="100"/>
      <c r="N5" s="44"/>
      <c r="O5" s="44"/>
      <c r="P5" s="44"/>
      <c r="Q5" s="44"/>
      <c r="R5" s="44"/>
      <c r="S5" s="44"/>
      <c r="T5" s="44"/>
      <c r="U5" s="44"/>
      <c r="V5" s="44"/>
      <c r="W5" s="44"/>
      <c r="X5" s="44"/>
      <c r="Y5" s="44"/>
      <c r="Z5" s="44"/>
      <c r="AA5" s="44"/>
    </row>
    <row r="6" spans="1:14" s="101" customFormat="1" ht="12.75" customHeight="1">
      <c r="A6" s="112" t="s">
        <v>32</v>
      </c>
      <c r="B6" s="112"/>
      <c r="C6" s="112"/>
      <c r="D6" s="112"/>
      <c r="E6" s="112"/>
      <c r="F6" s="112"/>
      <c r="G6" s="112"/>
      <c r="H6" s="112"/>
      <c r="I6" s="112"/>
      <c r="J6" s="112"/>
      <c r="K6" s="112"/>
      <c r="L6" s="112"/>
      <c r="M6" s="112"/>
      <c r="N6" s="112"/>
    </row>
    <row r="7" spans="1:14" s="101" customFormat="1" ht="12.75" customHeight="1">
      <c r="A7" s="105" t="s">
        <v>130</v>
      </c>
      <c r="B7" s="105"/>
      <c r="C7" s="105"/>
      <c r="D7" s="105"/>
      <c r="E7" s="105"/>
      <c r="F7" s="105"/>
      <c r="G7" s="105"/>
      <c r="H7" s="105"/>
      <c r="I7" s="105"/>
      <c r="J7" s="105"/>
      <c r="K7" s="105"/>
      <c r="L7" s="105"/>
      <c r="M7" s="105"/>
      <c r="N7" s="105"/>
    </row>
    <row r="9" spans="3:14" ht="12.75">
      <c r="C9" s="113" t="s">
        <v>89</v>
      </c>
      <c r="D9" s="112"/>
      <c r="E9" s="112"/>
      <c r="F9" s="112"/>
      <c r="G9" s="112"/>
      <c r="H9" s="112"/>
      <c r="I9" s="112"/>
      <c r="J9" s="112"/>
      <c r="K9" s="112"/>
      <c r="M9" s="88" t="s">
        <v>59</v>
      </c>
      <c r="N9" s="41" t="s">
        <v>11</v>
      </c>
    </row>
    <row r="10" spans="3:14" ht="12.75">
      <c r="C10" s="40"/>
      <c r="D10" s="40"/>
      <c r="E10" s="113" t="s">
        <v>103</v>
      </c>
      <c r="F10" s="112"/>
      <c r="G10" s="112"/>
      <c r="H10" s="112"/>
      <c r="I10" s="112"/>
      <c r="J10" s="41" t="s">
        <v>88</v>
      </c>
      <c r="K10" s="40"/>
      <c r="L10" s="40"/>
      <c r="M10" s="88" t="s">
        <v>104</v>
      </c>
      <c r="N10" s="41" t="s">
        <v>105</v>
      </c>
    </row>
    <row r="11" spans="2:14" s="1" customFormat="1" ht="25.5" customHeight="1">
      <c r="B11" s="114" t="s">
        <v>69</v>
      </c>
      <c r="C11" s="110" t="s">
        <v>5</v>
      </c>
      <c r="D11" s="103"/>
      <c r="E11" s="110" t="s">
        <v>106</v>
      </c>
      <c r="F11" s="110" t="s">
        <v>107</v>
      </c>
      <c r="G11" s="110" t="s">
        <v>108</v>
      </c>
      <c r="H11" s="102"/>
      <c r="I11" s="110" t="s">
        <v>43</v>
      </c>
      <c r="J11" s="110" t="s">
        <v>109</v>
      </c>
      <c r="K11" s="111" t="s">
        <v>11</v>
      </c>
      <c r="L11" s="76"/>
      <c r="M11" s="17"/>
      <c r="N11" s="42"/>
    </row>
    <row r="12" spans="2:14" s="1" customFormat="1" ht="12.75">
      <c r="B12" s="114"/>
      <c r="C12" s="110"/>
      <c r="D12" s="103"/>
      <c r="E12" s="110"/>
      <c r="F12" s="110"/>
      <c r="G12" s="110"/>
      <c r="H12" s="102"/>
      <c r="I12" s="110"/>
      <c r="J12" s="110"/>
      <c r="K12" s="111"/>
      <c r="M12" s="17"/>
      <c r="N12" s="42"/>
    </row>
    <row r="13" spans="3:14" s="1" customFormat="1" ht="12.75">
      <c r="C13" s="41" t="s">
        <v>0</v>
      </c>
      <c r="D13" s="41"/>
      <c r="E13" s="41" t="s">
        <v>0</v>
      </c>
      <c r="F13" s="41" t="s">
        <v>0</v>
      </c>
      <c r="G13" s="41" t="s">
        <v>0</v>
      </c>
      <c r="H13" s="41"/>
      <c r="I13" s="41" t="s">
        <v>0</v>
      </c>
      <c r="J13" s="41" t="s">
        <v>0</v>
      </c>
      <c r="K13" s="41" t="s">
        <v>0</v>
      </c>
      <c r="M13" s="88" t="s">
        <v>0</v>
      </c>
      <c r="N13" s="41" t="s">
        <v>0</v>
      </c>
    </row>
    <row r="14" ht="12.75">
      <c r="A14" s="44"/>
    </row>
    <row r="15" spans="1:11" ht="12.75">
      <c r="A15" s="81" t="s">
        <v>45</v>
      </c>
      <c r="C15" s="49"/>
      <c r="D15" s="49"/>
      <c r="E15" s="8"/>
      <c r="F15" s="8"/>
      <c r="G15" s="49"/>
      <c r="H15" s="49"/>
      <c r="I15" s="49"/>
      <c r="J15" s="49"/>
      <c r="K15" s="49"/>
    </row>
    <row r="16" spans="1:11" ht="12.75">
      <c r="A16" s="81"/>
      <c r="C16" s="49"/>
      <c r="D16" s="49"/>
      <c r="E16" s="8"/>
      <c r="F16" s="8"/>
      <c r="G16" s="49"/>
      <c r="H16" s="49"/>
      <c r="I16" s="49"/>
      <c r="J16" s="49"/>
      <c r="K16" s="49"/>
    </row>
    <row r="17" spans="1:14" s="4" customFormat="1" ht="12.75">
      <c r="A17" s="2" t="s">
        <v>44</v>
      </c>
      <c r="C17" s="49">
        <v>45000</v>
      </c>
      <c r="D17" s="49"/>
      <c r="E17" s="8">
        <v>278</v>
      </c>
      <c r="F17" s="8">
        <v>0</v>
      </c>
      <c r="G17" s="49">
        <v>-13</v>
      </c>
      <c r="H17" s="49"/>
      <c r="I17" s="49">
        <v>-6</v>
      </c>
      <c r="J17" s="8">
        <v>15141</v>
      </c>
      <c r="K17" s="16">
        <f>SUM(C17:J17)</f>
        <v>60400</v>
      </c>
      <c r="L17" s="49"/>
      <c r="M17" s="8">
        <v>4627</v>
      </c>
      <c r="N17" s="39">
        <f>M17+K17</f>
        <v>65027</v>
      </c>
    </row>
    <row r="18" spans="1:14" s="4" customFormat="1" ht="12.75">
      <c r="A18" s="2"/>
      <c r="C18" s="49"/>
      <c r="D18" s="49"/>
      <c r="E18" s="8"/>
      <c r="F18" s="8"/>
      <c r="G18" s="49"/>
      <c r="H18" s="49"/>
      <c r="I18" s="49"/>
      <c r="J18" s="8"/>
      <c r="K18" s="16"/>
      <c r="L18" s="49"/>
      <c r="M18" s="8"/>
      <c r="N18" s="39"/>
    </row>
    <row r="19" spans="1:14" s="4" customFormat="1" ht="12.75">
      <c r="A19" s="2" t="s">
        <v>110</v>
      </c>
      <c r="C19" s="49"/>
      <c r="D19" s="49"/>
      <c r="E19" s="8"/>
      <c r="F19" s="8"/>
      <c r="G19" s="49"/>
      <c r="H19" s="49"/>
      <c r="I19" s="49"/>
      <c r="J19" s="75"/>
      <c r="K19" s="8"/>
      <c r="L19" s="49"/>
      <c r="M19" s="8"/>
      <c r="N19" s="49"/>
    </row>
    <row r="20" spans="1:14" s="4" customFormat="1" ht="12.75">
      <c r="A20" s="78" t="s">
        <v>82</v>
      </c>
      <c r="C20" s="75">
        <v>0</v>
      </c>
      <c r="D20" s="49"/>
      <c r="E20" s="8">
        <v>0</v>
      </c>
      <c r="F20" s="8">
        <v>7</v>
      </c>
      <c r="G20" s="75">
        <v>0</v>
      </c>
      <c r="H20" s="49"/>
      <c r="I20" s="75">
        <v>0</v>
      </c>
      <c r="J20" s="8">
        <v>-7</v>
      </c>
      <c r="K20" s="16">
        <f>SUM(C20:J20)</f>
        <v>0</v>
      </c>
      <c r="L20" s="49"/>
      <c r="M20" s="8">
        <v>0</v>
      </c>
      <c r="N20" s="16">
        <f>M20+K20</f>
        <v>0</v>
      </c>
    </row>
    <row r="21" spans="1:14" s="4" customFormat="1" ht="12.75">
      <c r="A21" s="78"/>
      <c r="C21" s="79"/>
      <c r="D21" s="79"/>
      <c r="E21" s="11"/>
      <c r="F21" s="11"/>
      <c r="G21" s="79"/>
      <c r="H21" s="79"/>
      <c r="I21" s="79"/>
      <c r="J21" s="80"/>
      <c r="K21" s="11"/>
      <c r="L21" s="49"/>
      <c r="M21" s="11"/>
      <c r="N21" s="11"/>
    </row>
    <row r="22" spans="1:14" s="4" customFormat="1" ht="12.75">
      <c r="A22" s="44" t="s">
        <v>84</v>
      </c>
      <c r="C22" s="16">
        <f>SUM(C17:C21)</f>
        <v>45000</v>
      </c>
      <c r="D22" s="49"/>
      <c r="E22" s="16">
        <f>SUM(E17:E21)</f>
        <v>278</v>
      </c>
      <c r="F22" s="16">
        <f>SUM(F17:F21)</f>
        <v>7</v>
      </c>
      <c r="G22" s="16">
        <f>SUM(G17:G21)</f>
        <v>-13</v>
      </c>
      <c r="H22" s="16"/>
      <c r="I22" s="16">
        <f>SUM(I17:I21)</f>
        <v>-6</v>
      </c>
      <c r="J22" s="16">
        <f>SUM(J17:J21)</f>
        <v>15134</v>
      </c>
      <c r="K22" s="16">
        <f>SUM(K17:K21)</f>
        <v>60400</v>
      </c>
      <c r="L22" s="49"/>
      <c r="M22" s="16">
        <f>SUM(M17:M21)</f>
        <v>4627</v>
      </c>
      <c r="N22" s="16">
        <f>SUM(N17:N21)</f>
        <v>65027</v>
      </c>
    </row>
    <row r="23" spans="3:14" s="4" customFormat="1" ht="12.75">
      <c r="C23" s="49"/>
      <c r="D23" s="49"/>
      <c r="E23" s="8"/>
      <c r="F23" s="8"/>
      <c r="G23" s="49"/>
      <c r="H23" s="49"/>
      <c r="I23" s="49"/>
      <c r="J23" s="75"/>
      <c r="K23" s="16"/>
      <c r="L23" s="49"/>
      <c r="M23" s="8"/>
      <c r="N23" s="49"/>
    </row>
    <row r="24" spans="3:14" s="4" customFormat="1" ht="12.75">
      <c r="C24" s="49"/>
      <c r="D24" s="49"/>
      <c r="E24" s="8"/>
      <c r="F24" s="8"/>
      <c r="G24" s="49"/>
      <c r="H24" s="49"/>
      <c r="I24" s="49"/>
      <c r="J24" s="49"/>
      <c r="K24" s="49"/>
      <c r="L24" s="49"/>
      <c r="M24" s="8"/>
      <c r="N24" s="49"/>
    </row>
    <row r="25" spans="1:14" s="4" customFormat="1" ht="12.75">
      <c r="A25" s="4" t="s">
        <v>42</v>
      </c>
      <c r="C25" s="75">
        <v>0</v>
      </c>
      <c r="D25" s="49"/>
      <c r="E25" s="8">
        <v>0</v>
      </c>
      <c r="F25" s="8">
        <v>0</v>
      </c>
      <c r="G25" s="8">
        <v>0</v>
      </c>
      <c r="H25" s="49"/>
      <c r="I25" s="8">
        <v>-81</v>
      </c>
      <c r="J25" s="8">
        <v>0</v>
      </c>
      <c r="K25" s="16">
        <f>SUM(C25:J25)</f>
        <v>-81</v>
      </c>
      <c r="L25" s="49"/>
      <c r="M25" s="8">
        <v>0</v>
      </c>
      <c r="N25" s="16">
        <f>M25+K25</f>
        <v>-81</v>
      </c>
    </row>
    <row r="26" spans="3:14" s="4" customFormat="1" ht="12.75">
      <c r="C26" s="49"/>
      <c r="D26" s="49"/>
      <c r="E26" s="8"/>
      <c r="F26" s="8"/>
      <c r="G26" s="49"/>
      <c r="H26" s="49"/>
      <c r="I26" s="49"/>
      <c r="J26" s="49"/>
      <c r="K26" s="49"/>
      <c r="L26" s="49"/>
      <c r="M26" s="8"/>
      <c r="N26" s="49"/>
    </row>
    <row r="27" spans="1:14" s="4" customFormat="1" ht="12.75">
      <c r="A27" s="2" t="s">
        <v>111</v>
      </c>
      <c r="C27" s="8">
        <v>0</v>
      </c>
      <c r="D27" s="8"/>
      <c r="E27" s="8">
        <v>0</v>
      </c>
      <c r="F27" s="8">
        <v>56</v>
      </c>
      <c r="G27" s="8">
        <v>0</v>
      </c>
      <c r="H27" s="8"/>
      <c r="I27" s="8">
        <v>0</v>
      </c>
      <c r="J27" s="8">
        <v>0</v>
      </c>
      <c r="K27" s="16">
        <f>SUM(C27:J27)</f>
        <v>56</v>
      </c>
      <c r="L27" s="49"/>
      <c r="M27" s="8">
        <v>0</v>
      </c>
      <c r="N27" s="16">
        <f>M27+K27</f>
        <v>56</v>
      </c>
    </row>
    <row r="28" spans="3:14" s="4" customFormat="1" ht="12.75">
      <c r="C28" s="8"/>
      <c r="D28" s="8"/>
      <c r="E28" s="8"/>
      <c r="F28" s="8"/>
      <c r="G28" s="8"/>
      <c r="H28" s="8"/>
      <c r="I28" s="8"/>
      <c r="J28" s="8"/>
      <c r="K28" s="8"/>
      <c r="L28" s="49"/>
      <c r="M28" s="8"/>
      <c r="N28" s="49"/>
    </row>
    <row r="29" spans="1:14" s="4" customFormat="1" ht="12.75">
      <c r="A29" s="2" t="s">
        <v>41</v>
      </c>
      <c r="C29" s="8"/>
      <c r="D29" s="8"/>
      <c r="E29" s="8"/>
      <c r="F29" s="8"/>
      <c r="G29" s="8"/>
      <c r="H29" s="8"/>
      <c r="I29" s="8"/>
      <c r="J29" s="8"/>
      <c r="K29" s="8"/>
      <c r="L29" s="49"/>
      <c r="M29" s="8"/>
      <c r="N29" s="49"/>
    </row>
    <row r="30" spans="1:14" s="4" customFormat="1" ht="12.75">
      <c r="A30" s="4" t="s">
        <v>83</v>
      </c>
      <c r="C30" s="8">
        <v>0</v>
      </c>
      <c r="D30" s="8"/>
      <c r="E30" s="8">
        <v>0</v>
      </c>
      <c r="F30" s="8">
        <v>0</v>
      </c>
      <c r="G30" s="8">
        <v>-299</v>
      </c>
      <c r="H30" s="8"/>
      <c r="I30" s="8">
        <v>0</v>
      </c>
      <c r="J30" s="8">
        <v>0</v>
      </c>
      <c r="K30" s="16">
        <f>SUM(C30:J30)</f>
        <v>-299</v>
      </c>
      <c r="L30" s="49"/>
      <c r="M30" s="8">
        <v>0</v>
      </c>
      <c r="N30" s="16">
        <f>M30+K30</f>
        <v>-299</v>
      </c>
    </row>
    <row r="31" spans="3:14" s="4" customFormat="1" ht="12.75">
      <c r="C31" s="8"/>
      <c r="D31" s="8"/>
      <c r="E31" s="8"/>
      <c r="F31" s="8"/>
      <c r="G31" s="8"/>
      <c r="H31" s="8"/>
      <c r="I31" s="8"/>
      <c r="J31" s="8"/>
      <c r="K31" s="16"/>
      <c r="L31" s="49"/>
      <c r="M31" s="8"/>
      <c r="N31" s="16"/>
    </row>
    <row r="32" spans="1:14" s="4" customFormat="1" ht="12.75">
      <c r="A32" s="4" t="s">
        <v>120</v>
      </c>
      <c r="C32" s="8">
        <v>0</v>
      </c>
      <c r="D32" s="8"/>
      <c r="E32" s="8">
        <v>0</v>
      </c>
      <c r="F32" s="8">
        <v>0</v>
      </c>
      <c r="G32" s="8">
        <v>0</v>
      </c>
      <c r="H32" s="8"/>
      <c r="I32" s="8">
        <v>0</v>
      </c>
      <c r="J32" s="8">
        <v>0</v>
      </c>
      <c r="K32" s="16">
        <f>SUM(C32:J32)</f>
        <v>0</v>
      </c>
      <c r="L32" s="49"/>
      <c r="M32" s="8">
        <v>-2766</v>
      </c>
      <c r="N32" s="16">
        <f>M32+K32</f>
        <v>-2766</v>
      </c>
    </row>
    <row r="33" spans="3:14" s="4" customFormat="1" ht="12.75">
      <c r="C33" s="8"/>
      <c r="D33" s="8"/>
      <c r="E33" s="8"/>
      <c r="F33" s="8"/>
      <c r="G33" s="8"/>
      <c r="H33" s="8"/>
      <c r="I33" s="8"/>
      <c r="J33" s="8"/>
      <c r="K33" s="16"/>
      <c r="L33" s="49"/>
      <c r="M33" s="8"/>
      <c r="N33" s="16"/>
    </row>
    <row r="34" spans="1:14" s="4" customFormat="1" ht="12.75">
      <c r="A34" s="4" t="s">
        <v>131</v>
      </c>
      <c r="C34" s="8">
        <v>0</v>
      </c>
      <c r="D34" s="8"/>
      <c r="E34" s="8">
        <v>0</v>
      </c>
      <c r="F34" s="8">
        <v>0</v>
      </c>
      <c r="G34" s="8">
        <v>0</v>
      </c>
      <c r="H34" s="8"/>
      <c r="I34" s="8">
        <v>0</v>
      </c>
      <c r="J34" s="8">
        <v>0</v>
      </c>
      <c r="K34" s="16">
        <f>SUM(C34:J34)</f>
        <v>0</v>
      </c>
      <c r="L34" s="49"/>
      <c r="M34" s="8">
        <v>350</v>
      </c>
      <c r="N34" s="16">
        <f>M34+K34</f>
        <v>350</v>
      </c>
    </row>
    <row r="35" spans="1:14" s="4" customFormat="1" ht="12.75">
      <c r="A35" s="2"/>
      <c r="C35" s="8"/>
      <c r="D35" s="8"/>
      <c r="E35" s="8"/>
      <c r="F35" s="8"/>
      <c r="G35" s="8"/>
      <c r="H35" s="8"/>
      <c r="I35" s="8"/>
      <c r="J35" s="8"/>
      <c r="K35" s="8"/>
      <c r="L35" s="49"/>
      <c r="M35" s="51"/>
      <c r="N35" s="49"/>
    </row>
    <row r="36" spans="1:14" ht="12.75">
      <c r="A36" s="2" t="s">
        <v>90</v>
      </c>
      <c r="C36" s="16">
        <v>0</v>
      </c>
      <c r="D36" s="16"/>
      <c r="E36" s="16">
        <v>0</v>
      </c>
      <c r="F36" s="16">
        <v>0</v>
      </c>
      <c r="G36" s="16">
        <v>0</v>
      </c>
      <c r="H36" s="16"/>
      <c r="I36" s="27">
        <v>0</v>
      </c>
      <c r="J36" s="16">
        <v>5966</v>
      </c>
      <c r="K36" s="16">
        <f>SUM(C36:J36)</f>
        <v>5966</v>
      </c>
      <c r="M36" s="16">
        <v>-641</v>
      </c>
      <c r="N36" s="16">
        <f>M36+K36</f>
        <v>5325</v>
      </c>
    </row>
    <row r="37" spans="3:14" ht="12.75">
      <c r="C37" s="16"/>
      <c r="D37" s="16"/>
      <c r="E37" s="16"/>
      <c r="F37" s="16"/>
      <c r="G37" s="16"/>
      <c r="H37" s="16"/>
      <c r="I37" s="27"/>
      <c r="J37" s="16"/>
      <c r="K37" s="16"/>
      <c r="N37" s="16"/>
    </row>
    <row r="38" spans="1:14" ht="12.75">
      <c r="A38" s="2" t="s">
        <v>132</v>
      </c>
      <c r="C38" s="16">
        <v>0</v>
      </c>
      <c r="D38" s="16"/>
      <c r="E38" s="16">
        <v>0</v>
      </c>
      <c r="F38" s="16">
        <v>0</v>
      </c>
      <c r="G38" s="16">
        <v>0</v>
      </c>
      <c r="H38" s="16"/>
      <c r="I38" s="27">
        <v>0</v>
      </c>
      <c r="J38" s="16">
        <v>-2569</v>
      </c>
      <c r="K38" s="16">
        <f>SUM(C38:J38)</f>
        <v>-2569</v>
      </c>
      <c r="M38" s="16">
        <v>0</v>
      </c>
      <c r="N38" s="16">
        <f>M38+K38</f>
        <v>-2569</v>
      </c>
    </row>
    <row r="39" spans="5:6" ht="12.75">
      <c r="E39" s="16"/>
      <c r="F39" s="16"/>
    </row>
    <row r="40" spans="1:14" ht="13.5" thickBot="1">
      <c r="A40" s="44" t="s">
        <v>127</v>
      </c>
      <c r="C40" s="50">
        <f>SUM(C22:C39)</f>
        <v>45000</v>
      </c>
      <c r="D40" s="50">
        <v>0</v>
      </c>
      <c r="E40" s="50">
        <f>SUM(E22:E39)</f>
        <v>278</v>
      </c>
      <c r="F40" s="50">
        <f>SUM(F22:F39)</f>
        <v>63</v>
      </c>
      <c r="G40" s="50">
        <f>SUM(G22:G39)</f>
        <v>-312</v>
      </c>
      <c r="H40" s="50"/>
      <c r="I40" s="50">
        <f>SUM(I22:I39)</f>
        <v>-87</v>
      </c>
      <c r="J40" s="50">
        <f>SUM(J22:J39)</f>
        <v>18531</v>
      </c>
      <c r="K40" s="50">
        <f>SUM(K22:K39)</f>
        <v>63473</v>
      </c>
      <c r="M40" s="50">
        <f>SUM(M22:M39)</f>
        <v>1570</v>
      </c>
      <c r="N40" s="50">
        <f>SUM(N22:N39)</f>
        <v>65043</v>
      </c>
    </row>
    <row r="41" spans="3:11" ht="13.5" thickTop="1">
      <c r="C41" s="49"/>
      <c r="D41" s="49"/>
      <c r="E41" s="8"/>
      <c r="F41" s="8"/>
      <c r="G41" s="49"/>
      <c r="H41" s="49"/>
      <c r="I41" s="49"/>
      <c r="J41" s="49"/>
      <c r="K41" s="49"/>
    </row>
    <row r="42" spans="1:14" s="4" customFormat="1" ht="12.75">
      <c r="A42" s="44" t="s">
        <v>118</v>
      </c>
      <c r="C42" s="16">
        <v>45000</v>
      </c>
      <c r="D42" s="49"/>
      <c r="E42" s="16">
        <v>278</v>
      </c>
      <c r="F42" s="16">
        <v>92</v>
      </c>
      <c r="G42" s="16">
        <v>-1190</v>
      </c>
      <c r="H42" s="16"/>
      <c r="I42" s="16">
        <v>-87</v>
      </c>
      <c r="J42" s="16">
        <v>20395</v>
      </c>
      <c r="K42" s="16">
        <f>SUM(C42:J42)</f>
        <v>64488</v>
      </c>
      <c r="L42" s="49"/>
      <c r="M42" s="16">
        <v>1695</v>
      </c>
      <c r="N42" s="16">
        <f>M42+K42</f>
        <v>66183</v>
      </c>
    </row>
    <row r="43" spans="3:14" s="4" customFormat="1" ht="12.75">
      <c r="C43" s="49"/>
      <c r="D43" s="49"/>
      <c r="E43" s="8"/>
      <c r="F43" s="8"/>
      <c r="G43" s="49"/>
      <c r="H43" s="49"/>
      <c r="I43" s="49"/>
      <c r="J43" s="49"/>
      <c r="K43" s="49"/>
      <c r="L43" s="49"/>
      <c r="M43" s="8"/>
      <c r="N43" s="49"/>
    </row>
    <row r="44" spans="1:14" s="4" customFormat="1" ht="12.75">
      <c r="A44" s="4" t="s">
        <v>119</v>
      </c>
      <c r="C44" s="8">
        <v>350</v>
      </c>
      <c r="D44" s="49"/>
      <c r="E44" s="8">
        <v>84</v>
      </c>
      <c r="F44" s="8">
        <v>-84</v>
      </c>
      <c r="G44" s="8">
        <v>0</v>
      </c>
      <c r="H44" s="49"/>
      <c r="I44" s="8">
        <v>0</v>
      </c>
      <c r="J44" s="8">
        <v>0</v>
      </c>
      <c r="K44" s="16">
        <f>SUM(C44:J44)</f>
        <v>350</v>
      </c>
      <c r="L44" s="49"/>
      <c r="M44" s="8">
        <v>0</v>
      </c>
      <c r="N44" s="16">
        <f>M44+K44</f>
        <v>350</v>
      </c>
    </row>
    <row r="45" spans="3:14" s="4" customFormat="1" ht="12.75">
      <c r="C45" s="49"/>
      <c r="D45" s="49"/>
      <c r="E45" s="8"/>
      <c r="F45" s="8"/>
      <c r="G45" s="49"/>
      <c r="H45" s="49"/>
      <c r="I45" s="49"/>
      <c r="J45" s="49"/>
      <c r="K45" s="49"/>
      <c r="L45" s="49"/>
      <c r="M45" s="8"/>
      <c r="N45" s="49"/>
    </row>
    <row r="46" spans="1:14" s="4" customFormat="1" ht="12.75">
      <c r="A46" s="2" t="s">
        <v>111</v>
      </c>
      <c r="C46" s="8">
        <v>0</v>
      </c>
      <c r="D46" s="8"/>
      <c r="E46" s="8">
        <v>0</v>
      </c>
      <c r="F46" s="8">
        <v>80</v>
      </c>
      <c r="G46" s="8">
        <v>0</v>
      </c>
      <c r="H46" s="8"/>
      <c r="I46" s="8">
        <v>0</v>
      </c>
      <c r="J46" s="8">
        <v>0</v>
      </c>
      <c r="K46" s="16">
        <f>SUM(C46:J46)</f>
        <v>80</v>
      </c>
      <c r="L46" s="49"/>
      <c r="M46" s="8">
        <v>0</v>
      </c>
      <c r="N46" s="16">
        <f>M46+K46</f>
        <v>80</v>
      </c>
    </row>
    <row r="47" spans="3:14" s="4" customFormat="1" ht="12.75">
      <c r="C47" s="8"/>
      <c r="D47" s="8"/>
      <c r="E47" s="8"/>
      <c r="F47" s="8"/>
      <c r="G47" s="8"/>
      <c r="H47" s="8"/>
      <c r="I47" s="8"/>
      <c r="J47" s="8"/>
      <c r="K47" s="8"/>
      <c r="L47" s="49"/>
      <c r="M47" s="8"/>
      <c r="N47" s="49"/>
    </row>
    <row r="48" spans="1:14" s="4" customFormat="1" ht="12.75">
      <c r="A48" s="2" t="s">
        <v>41</v>
      </c>
      <c r="C48" s="8"/>
      <c r="D48" s="8"/>
      <c r="E48" s="8"/>
      <c r="F48" s="8"/>
      <c r="G48" s="8"/>
      <c r="H48" s="8"/>
      <c r="I48" s="8"/>
      <c r="J48" s="8"/>
      <c r="K48" s="8"/>
      <c r="L48" s="49"/>
      <c r="M48" s="8"/>
      <c r="N48" s="49"/>
    </row>
    <row r="49" spans="1:14" s="4" customFormat="1" ht="12.75">
      <c r="A49" s="4" t="s">
        <v>83</v>
      </c>
      <c r="C49" s="8">
        <v>0</v>
      </c>
      <c r="D49" s="8"/>
      <c r="E49" s="8">
        <v>0</v>
      </c>
      <c r="F49" s="8">
        <v>0</v>
      </c>
      <c r="G49" s="8">
        <v>-723</v>
      </c>
      <c r="H49" s="8"/>
      <c r="I49" s="8">
        <v>0</v>
      </c>
      <c r="J49" s="8">
        <v>0</v>
      </c>
      <c r="K49" s="16">
        <f>SUM(C49:J49)</f>
        <v>-723</v>
      </c>
      <c r="L49" s="49"/>
      <c r="M49" s="8">
        <v>-38</v>
      </c>
      <c r="N49" s="16">
        <f>M49+K49</f>
        <v>-761</v>
      </c>
    </row>
    <row r="50" spans="1:14" s="4" customFormat="1" ht="12.75">
      <c r="A50" s="2"/>
      <c r="C50" s="8"/>
      <c r="D50" s="8"/>
      <c r="E50" s="8"/>
      <c r="F50" s="8"/>
      <c r="G50" s="8"/>
      <c r="H50" s="8"/>
      <c r="I50" s="8"/>
      <c r="J50" s="8"/>
      <c r="K50" s="8"/>
      <c r="L50" s="49"/>
      <c r="M50" s="51"/>
      <c r="N50" s="49"/>
    </row>
    <row r="51" spans="1:14" ht="12.75">
      <c r="A51" s="2" t="s">
        <v>90</v>
      </c>
      <c r="C51" s="16">
        <v>0</v>
      </c>
      <c r="D51" s="16"/>
      <c r="E51" s="16">
        <v>0</v>
      </c>
      <c r="F51" s="16">
        <v>0</v>
      </c>
      <c r="G51" s="16">
        <v>0</v>
      </c>
      <c r="H51" s="16"/>
      <c r="I51" s="27">
        <v>0</v>
      </c>
      <c r="J51" s="16">
        <v>6910</v>
      </c>
      <c r="K51" s="16">
        <f>SUM(C51:J51)</f>
        <v>6910</v>
      </c>
      <c r="M51" s="16">
        <v>-610</v>
      </c>
      <c r="N51" s="16">
        <f>M51+K51</f>
        <v>6300</v>
      </c>
    </row>
    <row r="52" spans="3:14" ht="12.75">
      <c r="C52" s="16"/>
      <c r="D52" s="16"/>
      <c r="E52" s="16"/>
      <c r="F52" s="16"/>
      <c r="G52" s="16"/>
      <c r="H52" s="16"/>
      <c r="I52" s="27"/>
      <c r="J52" s="16"/>
      <c r="K52" s="16"/>
      <c r="N52" s="16"/>
    </row>
    <row r="53" spans="1:14" ht="12.75">
      <c r="A53" s="2" t="s">
        <v>132</v>
      </c>
      <c r="C53" s="16">
        <v>0</v>
      </c>
      <c r="D53" s="16"/>
      <c r="E53" s="16">
        <v>0</v>
      </c>
      <c r="F53" s="16">
        <v>0</v>
      </c>
      <c r="G53" s="16">
        <v>0</v>
      </c>
      <c r="H53" s="16"/>
      <c r="I53" s="27">
        <v>0</v>
      </c>
      <c r="J53" s="16">
        <v>-2654</v>
      </c>
      <c r="K53" s="16">
        <f>SUM(C53:J53)</f>
        <v>-2654</v>
      </c>
      <c r="M53" s="16">
        <v>0</v>
      </c>
      <c r="N53" s="16">
        <f>M53+K53</f>
        <v>-2654</v>
      </c>
    </row>
    <row r="54" spans="5:6" ht="12.75">
      <c r="E54" s="16"/>
      <c r="F54" s="16"/>
    </row>
    <row r="55" spans="1:14" ht="13.5" thickBot="1">
      <c r="A55" s="44" t="s">
        <v>128</v>
      </c>
      <c r="C55" s="50">
        <f>SUM(C42:C54)</f>
        <v>45350</v>
      </c>
      <c r="D55" s="50">
        <v>0</v>
      </c>
      <c r="E55" s="50">
        <f>SUM(E42:E54)</f>
        <v>362</v>
      </c>
      <c r="F55" s="50">
        <f>SUM(F42:F54)</f>
        <v>88</v>
      </c>
      <c r="G55" s="50">
        <f>SUM(G42:G54)</f>
        <v>-1913</v>
      </c>
      <c r="H55" s="50"/>
      <c r="I55" s="50">
        <f>SUM(I42:I54)</f>
        <v>-87</v>
      </c>
      <c r="J55" s="50">
        <f>SUM(J42:J54)</f>
        <v>24651</v>
      </c>
      <c r="K55" s="50">
        <f>SUM(K42:K54)</f>
        <v>68451</v>
      </c>
      <c r="M55" s="50">
        <f>SUM(M42:M54)</f>
        <v>1047</v>
      </c>
      <c r="N55" s="50">
        <f>SUM(N42:N54)</f>
        <v>69498</v>
      </c>
    </row>
    <row r="56" spans="1:6" ht="13.5" thickTop="1">
      <c r="A56" s="19"/>
      <c r="E56" s="16"/>
      <c r="F56" s="16"/>
    </row>
    <row r="57" spans="5:6" ht="12.75">
      <c r="E57" s="16"/>
      <c r="F57" s="16"/>
    </row>
    <row r="58" spans="5:6" ht="12.75">
      <c r="E58" s="16"/>
      <c r="F58" s="16"/>
    </row>
    <row r="59" spans="1:27" ht="25.5" customHeight="1">
      <c r="A59" s="107" t="s">
        <v>115</v>
      </c>
      <c r="B59" s="107"/>
      <c r="C59" s="107"/>
      <c r="D59" s="107"/>
      <c r="E59" s="107"/>
      <c r="F59" s="107"/>
      <c r="G59" s="107"/>
      <c r="H59" s="107"/>
      <c r="I59" s="107"/>
      <c r="J59" s="107"/>
      <c r="K59" s="107"/>
      <c r="L59" s="107"/>
      <c r="M59" s="107"/>
      <c r="N59" s="107"/>
      <c r="O59" s="68"/>
      <c r="P59" s="68"/>
      <c r="Q59" s="68"/>
      <c r="R59" s="68"/>
      <c r="S59" s="68"/>
      <c r="T59" s="68"/>
      <c r="U59" s="68"/>
      <c r="V59" s="68"/>
      <c r="W59" s="68"/>
      <c r="X59" s="68"/>
      <c r="Y59" s="68"/>
      <c r="Z59" s="68"/>
      <c r="AA59" s="68"/>
    </row>
    <row r="60" spans="5:6" ht="12.75">
      <c r="E60" s="16"/>
      <c r="F60" s="16"/>
    </row>
    <row r="61" spans="5:6" ht="12.75">
      <c r="E61" s="16"/>
      <c r="F61" s="16"/>
    </row>
    <row r="62" spans="5:6" ht="12.75">
      <c r="E62" s="16"/>
      <c r="F62" s="16"/>
    </row>
    <row r="63" spans="5:6" ht="12.75">
      <c r="E63" s="16"/>
      <c r="F63" s="16"/>
    </row>
    <row r="64" spans="5:6" ht="12.75">
      <c r="E64" s="16"/>
      <c r="F64" s="16"/>
    </row>
    <row r="65" spans="5:6" ht="12.75">
      <c r="E65" s="16"/>
      <c r="F65" s="16"/>
    </row>
    <row r="66" spans="5:6" ht="12.75">
      <c r="E66" s="16"/>
      <c r="F66" s="16"/>
    </row>
    <row r="67" spans="5:6" ht="12.75">
      <c r="E67" s="16"/>
      <c r="F67" s="16"/>
    </row>
    <row r="68" spans="5:6" ht="12.75">
      <c r="E68" s="16"/>
      <c r="F68" s="16"/>
    </row>
    <row r="69" spans="5:6" ht="12.75">
      <c r="E69" s="16"/>
      <c r="F69" s="16"/>
    </row>
    <row r="70" spans="5:6" ht="12.75">
      <c r="E70" s="16"/>
      <c r="F70" s="16"/>
    </row>
    <row r="71" spans="5:6" ht="12.75">
      <c r="E71" s="16"/>
      <c r="F71" s="16"/>
    </row>
    <row r="72" spans="5:6" ht="12.75">
      <c r="E72" s="16"/>
      <c r="F72" s="16"/>
    </row>
    <row r="73" spans="5:6" ht="12.75">
      <c r="E73" s="16"/>
      <c r="F73" s="16"/>
    </row>
    <row r="74" spans="5:6" ht="12.75">
      <c r="E74" s="16"/>
      <c r="F74" s="16"/>
    </row>
    <row r="75" spans="5:6" ht="12.75">
      <c r="E75" s="16"/>
      <c r="F75" s="16"/>
    </row>
    <row r="76" spans="5:6" ht="12.75">
      <c r="E76" s="16"/>
      <c r="F76" s="16"/>
    </row>
    <row r="77" spans="5:6" ht="12.75">
      <c r="E77" s="16"/>
      <c r="F77" s="16"/>
    </row>
    <row r="78" spans="5:6" ht="12.75">
      <c r="E78" s="16"/>
      <c r="F78" s="16"/>
    </row>
    <row r="79" spans="5:6" ht="12.75">
      <c r="E79" s="16"/>
      <c r="F79" s="16"/>
    </row>
    <row r="80" spans="5:6" ht="12.75">
      <c r="E80" s="16"/>
      <c r="F80" s="16"/>
    </row>
    <row r="81" spans="5:6" ht="12.75">
      <c r="E81" s="16"/>
      <c r="F81" s="16"/>
    </row>
    <row r="82" spans="5:6" ht="12.75">
      <c r="E82" s="16"/>
      <c r="F82" s="16"/>
    </row>
    <row r="83" spans="5:6" ht="12.75">
      <c r="E83" s="16"/>
      <c r="F83" s="16"/>
    </row>
    <row r="84" spans="5:6" ht="12.75">
      <c r="E84" s="16"/>
      <c r="F84" s="16"/>
    </row>
    <row r="85" spans="5:6" ht="12.75">
      <c r="E85" s="16"/>
      <c r="F85" s="16"/>
    </row>
    <row r="86" spans="5:6" ht="12.75">
      <c r="E86" s="16"/>
      <c r="F86" s="16"/>
    </row>
    <row r="87" spans="5:6" ht="12.75">
      <c r="E87" s="16"/>
      <c r="F87" s="16"/>
    </row>
    <row r="88" spans="5:6" ht="12.75">
      <c r="E88" s="16"/>
      <c r="F88" s="16"/>
    </row>
    <row r="89" spans="5:6" ht="12.75">
      <c r="E89" s="16"/>
      <c r="F89" s="16"/>
    </row>
    <row r="90" spans="5:6" ht="12.75">
      <c r="E90" s="16"/>
      <c r="F90" s="16"/>
    </row>
    <row r="91" spans="5:6" ht="12.75">
      <c r="E91" s="16"/>
      <c r="F91" s="16"/>
    </row>
    <row r="92" spans="5:6" ht="12.75">
      <c r="E92" s="16"/>
      <c r="F92" s="16"/>
    </row>
    <row r="93" spans="5:6" ht="12.75">
      <c r="E93" s="16"/>
      <c r="F93" s="16"/>
    </row>
    <row r="94" spans="5:6" ht="12.75">
      <c r="E94" s="16"/>
      <c r="F94" s="16"/>
    </row>
    <row r="95" spans="5:6" ht="12.75">
      <c r="E95" s="16"/>
      <c r="F95" s="16"/>
    </row>
    <row r="96" spans="5:6" ht="12.75">
      <c r="E96" s="16"/>
      <c r="F96" s="16"/>
    </row>
    <row r="97" spans="5:6" ht="12.75">
      <c r="E97" s="16"/>
      <c r="F97" s="16"/>
    </row>
    <row r="98" spans="5:6" ht="12.75">
      <c r="E98" s="16"/>
      <c r="F98" s="16"/>
    </row>
    <row r="99" spans="5:6" ht="12.75">
      <c r="E99" s="16"/>
      <c r="F99" s="16"/>
    </row>
    <row r="100" spans="5:6" ht="12.75">
      <c r="E100" s="16"/>
      <c r="F100" s="16"/>
    </row>
    <row r="101" spans="5:6" ht="12.75">
      <c r="E101" s="16"/>
      <c r="F101" s="16"/>
    </row>
    <row r="102" spans="5:6" ht="12.75">
      <c r="E102" s="16"/>
      <c r="F102" s="16"/>
    </row>
    <row r="103" spans="5:6" ht="12.75">
      <c r="E103" s="16"/>
      <c r="F103" s="16"/>
    </row>
    <row r="104" spans="5:6" ht="12.75">
      <c r="E104" s="16"/>
      <c r="F104" s="16"/>
    </row>
    <row r="105" spans="5:6" ht="12.75">
      <c r="E105" s="16"/>
      <c r="F105" s="16"/>
    </row>
    <row r="106" spans="5:6" ht="12.75">
      <c r="E106" s="16"/>
      <c r="F106" s="16"/>
    </row>
    <row r="107" spans="5:6" ht="12.75">
      <c r="E107" s="16"/>
      <c r="F107" s="16"/>
    </row>
    <row r="108" spans="5:6" ht="12.75">
      <c r="E108" s="16"/>
      <c r="F108" s="16"/>
    </row>
    <row r="109" spans="5:6" ht="12.75">
      <c r="E109" s="16"/>
      <c r="F109" s="16"/>
    </row>
    <row r="110" spans="5:6" ht="12.75">
      <c r="E110" s="16"/>
      <c r="F110" s="16"/>
    </row>
    <row r="111" spans="5:6" ht="12.75">
      <c r="E111" s="16"/>
      <c r="F111" s="16"/>
    </row>
    <row r="112" spans="5:6" ht="12.75">
      <c r="E112" s="16"/>
      <c r="F112" s="16"/>
    </row>
    <row r="113" spans="5:6" ht="12.75">
      <c r="E113" s="16"/>
      <c r="F113" s="16"/>
    </row>
    <row r="114" spans="5:6" ht="12.75">
      <c r="E114" s="16"/>
      <c r="F114" s="16"/>
    </row>
    <row r="115" spans="5:6" ht="12.75">
      <c r="E115" s="16"/>
      <c r="F115" s="16"/>
    </row>
    <row r="116" spans="5:6" ht="12.75">
      <c r="E116" s="16"/>
      <c r="F116" s="16"/>
    </row>
    <row r="117" spans="5:6" ht="12.75">
      <c r="E117" s="16"/>
      <c r="F117" s="16"/>
    </row>
    <row r="118" spans="5:6" ht="12.75">
      <c r="E118" s="16"/>
      <c r="F118" s="16"/>
    </row>
    <row r="119" spans="5:6" ht="12.75">
      <c r="E119" s="16"/>
      <c r="F119" s="16"/>
    </row>
    <row r="120" spans="5:6" ht="12.75">
      <c r="E120" s="16"/>
      <c r="F120" s="16"/>
    </row>
    <row r="121" spans="5:6" ht="12.75">
      <c r="E121" s="16"/>
      <c r="F121" s="16"/>
    </row>
    <row r="122" spans="5:6" ht="12.75">
      <c r="E122" s="16"/>
      <c r="F122" s="16"/>
    </row>
    <row r="123" spans="5:6" ht="12.75">
      <c r="E123" s="16"/>
      <c r="F123" s="16"/>
    </row>
    <row r="124" spans="5:6" ht="12.75">
      <c r="E124" s="16"/>
      <c r="F124" s="16"/>
    </row>
    <row r="125" spans="5:6" ht="12.75">
      <c r="E125" s="16"/>
      <c r="F125" s="16"/>
    </row>
    <row r="126" spans="5:6" ht="12.75">
      <c r="E126" s="16"/>
      <c r="F126" s="16"/>
    </row>
    <row r="127" spans="5:6" ht="12.75">
      <c r="E127" s="16"/>
      <c r="F127" s="16"/>
    </row>
    <row r="128" spans="5:6" ht="12.75">
      <c r="E128" s="16"/>
      <c r="F128" s="16"/>
    </row>
    <row r="129" spans="5:6" ht="12.75">
      <c r="E129" s="16"/>
      <c r="F129" s="16"/>
    </row>
    <row r="130" spans="5:6" ht="12.75">
      <c r="E130" s="16"/>
      <c r="F130" s="16"/>
    </row>
    <row r="131" spans="5:6" ht="12.75">
      <c r="E131" s="16"/>
      <c r="F131" s="16"/>
    </row>
    <row r="132" spans="5:6" ht="12.75">
      <c r="E132" s="16"/>
      <c r="F132" s="16"/>
    </row>
    <row r="133" spans="5:6" ht="12.75">
      <c r="E133" s="16"/>
      <c r="F133" s="16"/>
    </row>
    <row r="134" spans="5:6" ht="12.75">
      <c r="E134" s="16"/>
      <c r="F134" s="16"/>
    </row>
    <row r="135" spans="5:6" ht="12.75">
      <c r="E135" s="16"/>
      <c r="F135" s="16"/>
    </row>
    <row r="136" spans="5:6" ht="12.75">
      <c r="E136" s="16"/>
      <c r="F136" s="16"/>
    </row>
    <row r="137" spans="5:6" ht="12.75">
      <c r="E137" s="16"/>
      <c r="F137" s="16"/>
    </row>
    <row r="138" spans="5:6" ht="12.75">
      <c r="E138" s="16"/>
      <c r="F138" s="16"/>
    </row>
    <row r="139" spans="5:6" ht="12.75">
      <c r="E139" s="16"/>
      <c r="F139" s="16"/>
    </row>
    <row r="140" spans="5:6" ht="12.75">
      <c r="E140" s="16"/>
      <c r="F140" s="16"/>
    </row>
    <row r="141" spans="5:6" ht="12.75">
      <c r="E141" s="16"/>
      <c r="F141" s="16"/>
    </row>
    <row r="142" spans="5:6" ht="12.75">
      <c r="E142" s="16"/>
      <c r="F142" s="16"/>
    </row>
    <row r="143" spans="5:6" ht="12.75">
      <c r="E143" s="16"/>
      <c r="F143" s="16"/>
    </row>
    <row r="144" spans="5:6" ht="12.75">
      <c r="E144" s="16"/>
      <c r="F144" s="16"/>
    </row>
    <row r="145" spans="5:6" ht="12.75">
      <c r="E145" s="16"/>
      <c r="F145" s="16"/>
    </row>
    <row r="146" spans="5:6" ht="12.75">
      <c r="E146" s="16"/>
      <c r="F146" s="16"/>
    </row>
    <row r="147" spans="5:6" ht="12.75">
      <c r="E147" s="16"/>
      <c r="F147" s="16"/>
    </row>
    <row r="148" spans="5:6" ht="12.75">
      <c r="E148" s="16"/>
      <c r="F148" s="16"/>
    </row>
    <row r="149" spans="5:6" ht="12.75">
      <c r="E149" s="16"/>
      <c r="F149" s="16"/>
    </row>
    <row r="150" spans="5:6" ht="12.75">
      <c r="E150" s="16"/>
      <c r="F150" s="16"/>
    </row>
    <row r="151" spans="5:6" ht="12.75">
      <c r="E151" s="16"/>
      <c r="F151" s="16"/>
    </row>
    <row r="152" spans="5:6" ht="12.75">
      <c r="E152" s="16"/>
      <c r="F152" s="16"/>
    </row>
    <row r="153" spans="5:6" ht="12.75">
      <c r="E153" s="16"/>
      <c r="F153" s="16"/>
    </row>
    <row r="154" spans="5:6" ht="12.75">
      <c r="E154" s="16"/>
      <c r="F154" s="16"/>
    </row>
  </sheetData>
  <mergeCells count="17">
    <mergeCell ref="A59:N59"/>
    <mergeCell ref="A2:N2"/>
    <mergeCell ref="A1:N1"/>
    <mergeCell ref="A7:N7"/>
    <mergeCell ref="A4:N4"/>
    <mergeCell ref="A3:N3"/>
    <mergeCell ref="A6:N6"/>
    <mergeCell ref="C9:K9"/>
    <mergeCell ref="E10:I10"/>
    <mergeCell ref="B11:B12"/>
    <mergeCell ref="I11:I12"/>
    <mergeCell ref="J11:J12"/>
    <mergeCell ref="K11:K12"/>
    <mergeCell ref="C11:C12"/>
    <mergeCell ref="E11:E12"/>
    <mergeCell ref="F11:F12"/>
    <mergeCell ref="G11:G12"/>
  </mergeCells>
  <printOptions horizontalCentered="1"/>
  <pageMargins left="0.25" right="0" top="0.25" bottom="0.25" header="0.25" footer="0.25"/>
  <pageSetup fitToHeight="1" fitToWidth="1" horizontalDpi="300" verticalDpi="3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E438"/>
  <sheetViews>
    <sheetView workbookViewId="0" topLeftCell="A7">
      <selection activeCell="A36" sqref="A36:C36"/>
    </sheetView>
  </sheetViews>
  <sheetFormatPr defaultColWidth="9.140625" defaultRowHeight="12.75"/>
  <cols>
    <col min="1" max="1" width="4.8515625" style="0" customWidth="1"/>
    <col min="2" max="2" width="54.7109375" style="0" customWidth="1"/>
    <col min="3" max="3" width="16.7109375" style="45" customWidth="1"/>
    <col min="4" max="4" width="2.8515625" style="43" customWidth="1"/>
    <col min="5" max="5" width="16.7109375" style="46" customWidth="1"/>
  </cols>
  <sheetData>
    <row r="1" spans="1:5" s="89" customFormat="1" ht="12.75" customHeight="1">
      <c r="A1" s="104" t="s">
        <v>13</v>
      </c>
      <c r="B1" s="104"/>
      <c r="C1" s="104"/>
      <c r="D1" s="104"/>
      <c r="E1" s="104"/>
    </row>
    <row r="2" spans="1:5" s="89" customFormat="1" ht="12.75" customHeight="1">
      <c r="A2" s="104" t="s">
        <v>14</v>
      </c>
      <c r="B2" s="104"/>
      <c r="C2" s="104"/>
      <c r="D2" s="104"/>
      <c r="E2" s="104"/>
    </row>
    <row r="3" spans="1:5" s="89" customFormat="1" ht="12.75" customHeight="1">
      <c r="A3" s="104" t="s">
        <v>112</v>
      </c>
      <c r="B3" s="104"/>
      <c r="C3" s="104"/>
      <c r="D3" s="104"/>
      <c r="E3" s="104"/>
    </row>
    <row r="4" spans="1:5" s="89" customFormat="1" ht="12.75" customHeight="1">
      <c r="A4" s="104" t="s">
        <v>122</v>
      </c>
      <c r="B4" s="104"/>
      <c r="C4" s="104"/>
      <c r="D4" s="104"/>
      <c r="E4" s="104"/>
    </row>
    <row r="5" spans="1:5" s="89" customFormat="1" ht="12.75" customHeight="1">
      <c r="A5" s="104"/>
      <c r="B5" s="104"/>
      <c r="C5" s="104"/>
      <c r="D5" s="104"/>
      <c r="E5" s="104"/>
    </row>
    <row r="6" spans="1:5" s="89" customFormat="1" ht="12.75" customHeight="1">
      <c r="A6" s="104" t="s">
        <v>33</v>
      </c>
      <c r="B6" s="104"/>
      <c r="C6" s="104"/>
      <c r="D6" s="104"/>
      <c r="E6" s="104"/>
    </row>
    <row r="7" spans="1:5" s="89" customFormat="1" ht="12.75" customHeight="1">
      <c r="A7" s="104" t="s">
        <v>129</v>
      </c>
      <c r="B7" s="104"/>
      <c r="C7" s="104"/>
      <c r="D7" s="104"/>
      <c r="E7" s="104"/>
    </row>
    <row r="8" spans="1:5" s="89" customFormat="1" ht="12.75" customHeight="1">
      <c r="A8" s="3"/>
      <c r="B8" s="3"/>
      <c r="C8" s="3"/>
      <c r="D8" s="21"/>
      <c r="E8" s="90"/>
    </row>
    <row r="9" spans="3:5" s="89" customFormat="1" ht="12.75" customHeight="1">
      <c r="C9" s="61" t="s">
        <v>124</v>
      </c>
      <c r="D9" s="70"/>
      <c r="E9" s="61" t="s">
        <v>125</v>
      </c>
    </row>
    <row r="10" spans="1:5" s="89" customFormat="1" ht="12.75" customHeight="1">
      <c r="A10" s="44"/>
      <c r="B10" s="44"/>
      <c r="C10" s="61" t="s">
        <v>0</v>
      </c>
      <c r="D10" s="71"/>
      <c r="E10" s="61" t="s">
        <v>0</v>
      </c>
    </row>
    <row r="11" spans="1:5" s="89" customFormat="1" ht="12.75" customHeight="1">
      <c r="A11" s="44"/>
      <c r="B11" s="44"/>
      <c r="C11" s="62"/>
      <c r="D11" s="71"/>
      <c r="E11" s="62"/>
    </row>
    <row r="12" spans="1:5" s="89" customFormat="1" ht="12.75" customHeight="1">
      <c r="A12" s="44" t="s">
        <v>86</v>
      </c>
      <c r="B12" s="2"/>
      <c r="C12" s="64">
        <v>9953</v>
      </c>
      <c r="D12" s="64"/>
      <c r="E12" s="64">
        <v>8435</v>
      </c>
    </row>
    <row r="13" spans="1:5" s="89" customFormat="1" ht="12.75" customHeight="1">
      <c r="A13" s="2"/>
      <c r="B13" s="2"/>
      <c r="C13" s="63"/>
      <c r="D13" s="64"/>
      <c r="E13" s="63"/>
    </row>
    <row r="14" spans="1:5" s="89" customFormat="1" ht="12.75" customHeight="1">
      <c r="A14" s="44" t="s">
        <v>40</v>
      </c>
      <c r="B14" s="2"/>
      <c r="C14" s="64">
        <v>-293</v>
      </c>
      <c r="D14" s="64"/>
      <c r="E14" s="64">
        <v>-10366</v>
      </c>
    </row>
    <row r="15" spans="1:5" s="89" customFormat="1" ht="12.75" customHeight="1">
      <c r="A15" s="2"/>
      <c r="B15" s="2"/>
      <c r="C15" s="63"/>
      <c r="D15" s="64"/>
      <c r="E15" s="63"/>
    </row>
    <row r="16" spans="1:5" s="89" customFormat="1" ht="12.75" customHeight="1">
      <c r="A16" s="44" t="s">
        <v>121</v>
      </c>
      <c r="B16" s="2"/>
      <c r="C16" s="64">
        <v>-6708</v>
      </c>
      <c r="D16" s="64"/>
      <c r="E16" s="64">
        <v>3328</v>
      </c>
    </row>
    <row r="17" spans="1:5" s="89" customFormat="1" ht="12.75" customHeight="1">
      <c r="A17" s="44"/>
      <c r="B17" s="2"/>
      <c r="C17" s="64"/>
      <c r="D17" s="64"/>
      <c r="E17" s="64"/>
    </row>
    <row r="18" spans="1:5" s="89" customFormat="1" ht="12.75" customHeight="1">
      <c r="A18" s="2" t="s">
        <v>16</v>
      </c>
      <c r="B18" s="2"/>
      <c r="C18" s="64">
        <v>-723</v>
      </c>
      <c r="D18" s="64"/>
      <c r="E18" s="64">
        <v>-299</v>
      </c>
    </row>
    <row r="19" spans="1:5" s="89" customFormat="1" ht="12.75" customHeight="1">
      <c r="A19" s="2"/>
      <c r="B19" s="2"/>
      <c r="C19" s="65"/>
      <c r="D19" s="64"/>
      <c r="E19" s="65"/>
    </row>
    <row r="20" spans="1:5" s="89" customFormat="1" ht="12.75" customHeight="1">
      <c r="A20" s="2" t="s">
        <v>117</v>
      </c>
      <c r="B20" s="2"/>
      <c r="C20" s="63">
        <f>SUM(C12:C18)</f>
        <v>2229</v>
      </c>
      <c r="D20" s="64"/>
      <c r="E20" s="63">
        <f>SUM(E12:E19)</f>
        <v>1098</v>
      </c>
    </row>
    <row r="21" spans="3:5" s="89" customFormat="1" ht="12.75" customHeight="1">
      <c r="C21" s="91"/>
      <c r="D21" s="92"/>
      <c r="E21" s="91"/>
    </row>
    <row r="22" spans="1:5" s="89" customFormat="1" ht="12.75" customHeight="1">
      <c r="A22" s="44" t="s">
        <v>17</v>
      </c>
      <c r="B22" s="2"/>
      <c r="C22" s="63">
        <v>12205</v>
      </c>
      <c r="D22" s="64"/>
      <c r="E22" s="63">
        <v>8525</v>
      </c>
    </row>
    <row r="23" spans="1:5" s="89" customFormat="1" ht="12.75" customHeight="1">
      <c r="A23" s="2"/>
      <c r="B23" s="2"/>
      <c r="C23" s="63"/>
      <c r="D23" s="64"/>
      <c r="E23" s="63"/>
    </row>
    <row r="24" spans="1:5" s="89" customFormat="1" ht="12.75" customHeight="1" thickBot="1">
      <c r="A24" s="44" t="s">
        <v>18</v>
      </c>
      <c r="B24" s="2"/>
      <c r="C24" s="66">
        <f>SUM(C20:C23)</f>
        <v>14434</v>
      </c>
      <c r="D24" s="64"/>
      <c r="E24" s="66">
        <f>SUM(E20:E23)</f>
        <v>9623</v>
      </c>
    </row>
    <row r="25" spans="1:5" s="89" customFormat="1" ht="12.75" customHeight="1" thickTop="1">
      <c r="A25" s="2"/>
      <c r="B25" s="2"/>
      <c r="C25" s="63"/>
      <c r="D25" s="64"/>
      <c r="E25" s="63"/>
    </row>
    <row r="26" spans="1:5" s="89" customFormat="1" ht="12.75" customHeight="1">
      <c r="A26" s="2" t="s">
        <v>93</v>
      </c>
      <c r="B26" s="2"/>
      <c r="C26" s="63"/>
      <c r="D26" s="64"/>
      <c r="E26" s="63"/>
    </row>
    <row r="27" spans="1:5" s="89" customFormat="1" ht="12.75" customHeight="1">
      <c r="A27" s="2"/>
      <c r="B27" s="2" t="s">
        <v>3</v>
      </c>
      <c r="C27" s="63">
        <v>9945</v>
      </c>
      <c r="D27" s="64"/>
      <c r="E27" s="63">
        <v>8291</v>
      </c>
    </row>
    <row r="28" spans="1:5" s="89" customFormat="1" ht="12.75" customHeight="1">
      <c r="A28" s="2"/>
      <c r="B28" s="2" t="s">
        <v>94</v>
      </c>
      <c r="C28" s="65">
        <v>4610</v>
      </c>
      <c r="D28" s="64"/>
      <c r="E28" s="65">
        <v>1445</v>
      </c>
    </row>
    <row r="29" spans="1:5" s="89" customFormat="1" ht="12.75" customHeight="1">
      <c r="A29" s="2"/>
      <c r="B29" s="2"/>
      <c r="C29" s="64">
        <f>SUM(C27:C28)</f>
        <v>14555</v>
      </c>
      <c r="D29" s="64"/>
      <c r="E29" s="64">
        <f>SUM(E27:E28)</f>
        <v>9736</v>
      </c>
    </row>
    <row r="30" spans="1:5" s="89" customFormat="1" ht="12.75" customHeight="1">
      <c r="A30" s="2"/>
      <c r="B30" s="2" t="s">
        <v>95</v>
      </c>
      <c r="C30" s="63">
        <v>-121</v>
      </c>
      <c r="D30" s="64"/>
      <c r="E30" s="63">
        <v>-113</v>
      </c>
    </row>
    <row r="31" spans="1:5" s="89" customFormat="1" ht="12.75" customHeight="1" thickBot="1">
      <c r="A31" s="2"/>
      <c r="B31" s="2"/>
      <c r="C31" s="66">
        <f>SUM(C29:C30)</f>
        <v>14434</v>
      </c>
      <c r="D31" s="64"/>
      <c r="E31" s="66">
        <f>SUM(E29:E30)</f>
        <v>9623</v>
      </c>
    </row>
    <row r="32" spans="1:5" s="89" customFormat="1" ht="12.75" customHeight="1" thickTop="1">
      <c r="A32" s="2"/>
      <c r="B32" s="2"/>
      <c r="C32" s="64"/>
      <c r="D32" s="64"/>
      <c r="E32" s="64"/>
    </row>
    <row r="33" spans="1:5" s="89" customFormat="1" ht="12.75" customHeight="1">
      <c r="A33" s="2"/>
      <c r="B33" s="2"/>
      <c r="C33" s="64"/>
      <c r="D33" s="64"/>
      <c r="E33" s="64"/>
    </row>
    <row r="34" spans="1:5" s="89" customFormat="1" ht="12.75" customHeight="1">
      <c r="A34" s="2"/>
      <c r="B34" s="2"/>
      <c r="C34" s="64"/>
      <c r="D34" s="64"/>
      <c r="E34" s="64"/>
    </row>
    <row r="35" spans="1:5" ht="38.25" customHeight="1">
      <c r="A35" s="107" t="s">
        <v>116</v>
      </c>
      <c r="B35" s="107"/>
      <c r="C35" s="107"/>
      <c r="D35" s="107"/>
      <c r="E35" s="107"/>
    </row>
    <row r="36" spans="1:4" ht="12.75">
      <c r="A36" s="115"/>
      <c r="B36" s="115"/>
      <c r="C36" s="115"/>
      <c r="D36" s="72"/>
    </row>
    <row r="37" spans="1:4" ht="12.75">
      <c r="A37" s="2"/>
      <c r="B37" s="2"/>
      <c r="C37" s="59"/>
      <c r="D37" s="73"/>
    </row>
    <row r="38" spans="1:4" ht="12.75">
      <c r="A38" s="2"/>
      <c r="B38" s="2"/>
      <c r="C38" s="59"/>
      <c r="D38" s="73"/>
    </row>
    <row r="39" spans="1:4" ht="12.75">
      <c r="A39" s="2"/>
      <c r="B39" s="2"/>
      <c r="C39" s="59"/>
      <c r="D39" s="73"/>
    </row>
    <row r="40" spans="1:4" ht="12.75">
      <c r="A40" s="2"/>
      <c r="B40" s="2"/>
      <c r="C40" s="59"/>
      <c r="D40" s="73"/>
    </row>
    <row r="41" spans="1:4" ht="12.75">
      <c r="A41" s="2"/>
      <c r="B41" s="2"/>
      <c r="C41" s="59"/>
      <c r="D41" s="73"/>
    </row>
    <row r="42" spans="1:4" ht="12.75">
      <c r="A42" s="2"/>
      <c r="B42" s="2"/>
      <c r="C42" s="59"/>
      <c r="D42" s="73"/>
    </row>
    <row r="43" spans="1:4" ht="12.75">
      <c r="A43" s="2"/>
      <c r="B43" s="2"/>
      <c r="C43" s="59"/>
      <c r="D43" s="73"/>
    </row>
    <row r="44" spans="1:4" ht="12.75">
      <c r="A44" s="2"/>
      <c r="B44" s="2"/>
      <c r="C44" s="59"/>
      <c r="D44" s="73"/>
    </row>
    <row r="45" spans="3:4" ht="12.75">
      <c r="C45" s="59"/>
      <c r="D45" s="73"/>
    </row>
    <row r="46" spans="3:4" ht="12.75">
      <c r="C46" s="59"/>
      <c r="D46" s="73"/>
    </row>
    <row r="47" spans="3:4" ht="12.75">
      <c r="C47" s="59"/>
      <c r="D47" s="73"/>
    </row>
    <row r="48" spans="3:4" ht="12.75">
      <c r="C48" s="59"/>
      <c r="D48" s="73"/>
    </row>
    <row r="49" spans="3:4" ht="12.75">
      <c r="C49" s="59"/>
      <c r="D49" s="73"/>
    </row>
    <row r="50" spans="3:4" ht="12.75">
      <c r="C50" s="59"/>
      <c r="D50" s="73"/>
    </row>
    <row r="51" spans="3:4" ht="12.75">
      <c r="C51" s="59"/>
      <c r="D51" s="73"/>
    </row>
    <row r="52" spans="3:4" ht="12.75">
      <c r="C52" s="59"/>
      <c r="D52" s="73"/>
    </row>
    <row r="53" spans="3:4" ht="12.75">
      <c r="C53" s="59"/>
      <c r="D53" s="73"/>
    </row>
    <row r="54" spans="3:4" ht="12.75">
      <c r="C54" s="59"/>
      <c r="D54" s="73"/>
    </row>
    <row r="55" spans="3:4" ht="12.75">
      <c r="C55" s="59"/>
      <c r="D55" s="73"/>
    </row>
    <row r="56" spans="3:4" ht="12.75">
      <c r="C56" s="59"/>
      <c r="D56" s="73"/>
    </row>
    <row r="57" spans="3:4" ht="12.75">
      <c r="C57" s="59"/>
      <c r="D57" s="73"/>
    </row>
    <row r="58" spans="3:4" ht="12.75">
      <c r="C58" s="59"/>
      <c r="D58" s="73"/>
    </row>
    <row r="59" spans="3:4" ht="12.75">
      <c r="C59" s="59"/>
      <c r="D59" s="73"/>
    </row>
    <row r="60" spans="3:4" ht="12.75">
      <c r="C60" s="59"/>
      <c r="D60" s="73"/>
    </row>
    <row r="61" spans="3:4" ht="12.75">
      <c r="C61" s="59"/>
      <c r="D61" s="73"/>
    </row>
    <row r="62" spans="3:4" ht="12.75">
      <c r="C62" s="59"/>
      <c r="D62" s="73"/>
    </row>
    <row r="63" spans="3:4" ht="12.75">
      <c r="C63" s="59"/>
      <c r="D63" s="73"/>
    </row>
    <row r="64" spans="3:4" ht="12.75">
      <c r="C64" s="59"/>
      <c r="D64" s="73"/>
    </row>
    <row r="65" spans="3:4" ht="12.75">
      <c r="C65" s="59"/>
      <c r="D65" s="73"/>
    </row>
    <row r="66" spans="3:4" ht="12.75">
      <c r="C66" s="59"/>
      <c r="D66" s="73"/>
    </row>
    <row r="67" spans="3:4" ht="12.75">
      <c r="C67" s="59"/>
      <c r="D67" s="73"/>
    </row>
    <row r="68" spans="3:4" ht="12.75">
      <c r="C68" s="59"/>
      <c r="D68" s="73"/>
    </row>
    <row r="69" spans="3:4" ht="12.75">
      <c r="C69" s="59"/>
      <c r="D69" s="73"/>
    </row>
    <row r="70" spans="3:4" ht="12.75">
      <c r="C70" s="59"/>
      <c r="D70" s="73"/>
    </row>
    <row r="71" spans="3:4" ht="12.75">
      <c r="C71" s="59"/>
      <c r="D71" s="73"/>
    </row>
    <row r="72" spans="3:4" ht="12.75">
      <c r="C72" s="59"/>
      <c r="D72" s="73"/>
    </row>
    <row r="73" spans="3:4" ht="12.75">
      <c r="C73" s="59"/>
      <c r="D73" s="73"/>
    </row>
    <row r="74" spans="3:4" ht="12.75">
      <c r="C74" s="59"/>
      <c r="D74" s="73"/>
    </row>
    <row r="75" spans="3:4" ht="12.75">
      <c r="C75" s="59"/>
      <c r="D75" s="73"/>
    </row>
    <row r="76" spans="3:4" ht="12.75">
      <c r="C76" s="59"/>
      <c r="D76" s="73"/>
    </row>
    <row r="77" spans="3:4" ht="12.75">
      <c r="C77" s="59"/>
      <c r="D77" s="73"/>
    </row>
    <row r="78" spans="3:4" ht="12.75">
      <c r="C78" s="59"/>
      <c r="D78" s="73"/>
    </row>
    <row r="79" spans="3:4" ht="12.75">
      <c r="C79" s="59"/>
      <c r="D79" s="73"/>
    </row>
    <row r="80" spans="3:4" ht="12.75">
      <c r="C80" s="59"/>
      <c r="D80" s="73"/>
    </row>
    <row r="81" spans="3:4" ht="12.75">
      <c r="C81" s="59"/>
      <c r="D81" s="73"/>
    </row>
    <row r="82" spans="3:4" ht="12.75">
      <c r="C82" s="59"/>
      <c r="D82" s="73"/>
    </row>
    <row r="83" spans="3:4" ht="12.75">
      <c r="C83" s="59"/>
      <c r="D83" s="73"/>
    </row>
    <row r="84" spans="3:4" ht="12.75">
      <c r="C84" s="59"/>
      <c r="D84" s="73"/>
    </row>
    <row r="85" spans="3:4" ht="12.75">
      <c r="C85" s="59"/>
      <c r="D85" s="73"/>
    </row>
    <row r="86" spans="3:4" ht="12.75">
      <c r="C86" s="59"/>
      <c r="D86" s="73"/>
    </row>
    <row r="87" spans="3:4" ht="12.75">
      <c r="C87" s="59"/>
      <c r="D87" s="73"/>
    </row>
    <row r="88" spans="3:4" ht="12.75">
      <c r="C88" s="59"/>
      <c r="D88" s="73"/>
    </row>
    <row r="89" spans="3:4" ht="12.75">
      <c r="C89" s="59"/>
      <c r="D89" s="73"/>
    </row>
    <row r="90" spans="3:4" ht="12.75">
      <c r="C90" s="59"/>
      <c r="D90" s="73"/>
    </row>
    <row r="91" spans="3:4" ht="12.75">
      <c r="C91" s="59"/>
      <c r="D91" s="73"/>
    </row>
    <row r="92" spans="3:4" ht="12.75">
      <c r="C92" s="59"/>
      <c r="D92" s="73"/>
    </row>
    <row r="93" spans="3:4" ht="12.75">
      <c r="C93" s="59"/>
      <c r="D93" s="73"/>
    </row>
    <row r="94" spans="3:4" ht="12.75">
      <c r="C94" s="59"/>
      <c r="D94" s="73"/>
    </row>
    <row r="95" spans="3:4" ht="12.75">
      <c r="C95" s="59"/>
      <c r="D95" s="73"/>
    </row>
    <row r="96" spans="3:4" ht="12.75">
      <c r="C96" s="59"/>
      <c r="D96" s="73"/>
    </row>
    <row r="97" spans="3:4" ht="12.75">
      <c r="C97" s="59"/>
      <c r="D97" s="73"/>
    </row>
    <row r="98" spans="3:4" ht="12.75">
      <c r="C98" s="59"/>
      <c r="D98" s="73"/>
    </row>
    <row r="99" spans="3:4" ht="12.75">
      <c r="C99" s="59"/>
      <c r="D99" s="73"/>
    </row>
    <row r="100" spans="3:4" ht="12.75">
      <c r="C100" s="59"/>
      <c r="D100" s="73"/>
    </row>
    <row r="101" spans="3:4" ht="12.75">
      <c r="C101" s="59"/>
      <c r="D101" s="73"/>
    </row>
    <row r="102" spans="3:4" ht="12.75">
      <c r="C102" s="59"/>
      <c r="D102" s="73"/>
    </row>
    <row r="103" spans="3:4" ht="12.75">
      <c r="C103" s="59"/>
      <c r="D103" s="73"/>
    </row>
    <row r="104" spans="3:4" ht="12.75">
      <c r="C104" s="59"/>
      <c r="D104" s="73"/>
    </row>
    <row r="105" spans="3:4" ht="12.75">
      <c r="C105" s="59"/>
      <c r="D105" s="73"/>
    </row>
    <row r="106" spans="3:4" ht="12.75">
      <c r="C106" s="59"/>
      <c r="D106" s="73"/>
    </row>
    <row r="107" spans="3:4" ht="12.75">
      <c r="C107" s="59"/>
      <c r="D107" s="73"/>
    </row>
    <row r="108" spans="3:4" ht="12.75">
      <c r="C108" s="59"/>
      <c r="D108" s="73"/>
    </row>
    <row r="109" spans="3:4" ht="12.75">
      <c r="C109" s="59"/>
      <c r="D109" s="73"/>
    </row>
    <row r="110" spans="3:4" ht="12.75">
      <c r="C110" s="59"/>
      <c r="D110" s="73"/>
    </row>
    <row r="111" spans="3:4" ht="12.75">
      <c r="C111" s="59"/>
      <c r="D111" s="73"/>
    </row>
    <row r="112" spans="3:4" ht="12.75">
      <c r="C112" s="59"/>
      <c r="D112" s="73"/>
    </row>
    <row r="113" spans="3:4" ht="12.75">
      <c r="C113" s="59"/>
      <c r="D113" s="73"/>
    </row>
    <row r="114" spans="3:4" ht="12.75">
      <c r="C114" s="59"/>
      <c r="D114" s="73"/>
    </row>
    <row r="115" spans="3:4" ht="12.75">
      <c r="C115" s="59"/>
      <c r="D115" s="73"/>
    </row>
    <row r="116" spans="3:4" ht="12.75">
      <c r="C116" s="59"/>
      <c r="D116" s="73"/>
    </row>
    <row r="117" spans="3:4" ht="12.75">
      <c r="C117" s="59"/>
      <c r="D117" s="73"/>
    </row>
    <row r="118" spans="3:4" ht="12.75">
      <c r="C118" s="59"/>
      <c r="D118" s="73"/>
    </row>
    <row r="119" spans="3:4" ht="12.75">
      <c r="C119" s="59"/>
      <c r="D119" s="73"/>
    </row>
    <row r="120" spans="3:4" ht="12.75">
      <c r="C120" s="59"/>
      <c r="D120" s="73"/>
    </row>
    <row r="121" spans="3:4" ht="12.75">
      <c r="C121" s="59"/>
      <c r="D121" s="73"/>
    </row>
    <row r="122" spans="3:4" ht="12.75">
      <c r="C122" s="59"/>
      <c r="D122" s="73"/>
    </row>
    <row r="123" spans="3:4" ht="12.75">
      <c r="C123" s="59"/>
      <c r="D123" s="73"/>
    </row>
    <row r="124" spans="3:4" ht="12.75">
      <c r="C124" s="59"/>
      <c r="D124" s="73"/>
    </row>
    <row r="125" spans="3:4" ht="12.75">
      <c r="C125" s="59"/>
      <c r="D125" s="73"/>
    </row>
    <row r="126" spans="3:4" ht="12.75">
      <c r="C126" s="59"/>
      <c r="D126" s="73"/>
    </row>
    <row r="127" spans="3:4" ht="12.75">
      <c r="C127" s="59"/>
      <c r="D127" s="73"/>
    </row>
    <row r="128" spans="3:4" ht="12.75">
      <c r="C128" s="59"/>
      <c r="D128" s="73"/>
    </row>
    <row r="129" spans="3:4" ht="12.75">
      <c r="C129" s="59"/>
      <c r="D129" s="73"/>
    </row>
    <row r="130" spans="3:4" ht="12.75">
      <c r="C130" s="59"/>
      <c r="D130" s="73"/>
    </row>
    <row r="131" spans="3:4" ht="12.75">
      <c r="C131" s="59"/>
      <c r="D131" s="73"/>
    </row>
    <row r="132" spans="3:4" ht="12.75">
      <c r="C132" s="59"/>
      <c r="D132" s="73"/>
    </row>
    <row r="133" spans="3:4" ht="12.75">
      <c r="C133" s="59"/>
      <c r="D133" s="73"/>
    </row>
    <row r="134" spans="3:4" ht="12.75">
      <c r="C134" s="59"/>
      <c r="D134" s="73"/>
    </row>
    <row r="135" spans="3:4" ht="12.75">
      <c r="C135" s="59"/>
      <c r="D135" s="73"/>
    </row>
    <row r="136" spans="3:4" ht="12.75">
      <c r="C136" s="59"/>
      <c r="D136" s="73"/>
    </row>
    <row r="137" spans="3:4" ht="12.75">
      <c r="C137" s="59"/>
      <c r="D137" s="73"/>
    </row>
    <row r="138" spans="3:4" ht="12.75">
      <c r="C138" s="59"/>
      <c r="D138" s="73"/>
    </row>
    <row r="139" spans="3:4" ht="12.75">
      <c r="C139" s="59"/>
      <c r="D139" s="73"/>
    </row>
    <row r="140" spans="3:4" ht="12.75">
      <c r="C140" s="59"/>
      <c r="D140" s="73"/>
    </row>
    <row r="141" spans="3:4" ht="12.75">
      <c r="C141" s="59"/>
      <c r="D141" s="73"/>
    </row>
    <row r="142" spans="3:4" ht="12.75">
      <c r="C142" s="59"/>
      <c r="D142" s="73"/>
    </row>
    <row r="143" spans="3:4" ht="12.75">
      <c r="C143" s="59"/>
      <c r="D143" s="73"/>
    </row>
    <row r="144" spans="3:4" ht="12.75">
      <c r="C144" s="59"/>
      <c r="D144" s="73"/>
    </row>
    <row r="145" spans="3:4" ht="12.75">
      <c r="C145" s="59"/>
      <c r="D145" s="73"/>
    </row>
    <row r="146" spans="3:4" ht="12.75">
      <c r="C146" s="59"/>
      <c r="D146" s="73"/>
    </row>
    <row r="147" spans="3:4" ht="12.75">
      <c r="C147" s="59"/>
      <c r="D147" s="73"/>
    </row>
    <row r="148" spans="3:4" ht="12.75">
      <c r="C148" s="59"/>
      <c r="D148" s="73"/>
    </row>
    <row r="149" spans="3:4" ht="12.75">
      <c r="C149" s="59"/>
      <c r="D149" s="73"/>
    </row>
    <row r="150" spans="3:4" ht="12.75">
      <c r="C150" s="59"/>
      <c r="D150" s="73"/>
    </row>
    <row r="151" spans="3:4" ht="12.75">
      <c r="C151" s="59"/>
      <c r="D151" s="73"/>
    </row>
    <row r="152" spans="3:4" ht="12.75">
      <c r="C152" s="59"/>
      <c r="D152" s="73"/>
    </row>
    <row r="153" spans="3:4" ht="12.75">
      <c r="C153" s="59"/>
      <c r="D153" s="73"/>
    </row>
    <row r="154" spans="3:4" ht="12.75">
      <c r="C154" s="59"/>
      <c r="D154" s="73"/>
    </row>
    <row r="155" spans="3:4" ht="12.75">
      <c r="C155" s="59"/>
      <c r="D155" s="73"/>
    </row>
    <row r="156" spans="3:4" ht="12.75">
      <c r="C156" s="59"/>
      <c r="D156" s="73"/>
    </row>
    <row r="157" spans="3:4" ht="12.75">
      <c r="C157" s="59"/>
      <c r="D157" s="73"/>
    </row>
    <row r="158" spans="3:4" ht="12.75">
      <c r="C158" s="59"/>
      <c r="D158" s="73"/>
    </row>
    <row r="159" spans="3:4" ht="12.75">
      <c r="C159" s="59"/>
      <c r="D159" s="73"/>
    </row>
    <row r="160" spans="3:4" ht="12.75">
      <c r="C160" s="59"/>
      <c r="D160" s="73"/>
    </row>
    <row r="161" spans="3:4" ht="12.75">
      <c r="C161" s="59"/>
      <c r="D161" s="73"/>
    </row>
    <row r="162" spans="3:4" ht="12.75">
      <c r="C162" s="59"/>
      <c r="D162" s="73"/>
    </row>
    <row r="163" spans="3:4" ht="12.75">
      <c r="C163" s="59"/>
      <c r="D163" s="73"/>
    </row>
    <row r="164" spans="3:4" ht="12.75">
      <c r="C164" s="59"/>
      <c r="D164" s="73"/>
    </row>
    <row r="165" spans="3:4" ht="12.75">
      <c r="C165" s="59"/>
      <c r="D165" s="73"/>
    </row>
    <row r="166" spans="3:4" ht="12.75">
      <c r="C166" s="59"/>
      <c r="D166" s="73"/>
    </row>
    <row r="167" spans="3:4" ht="12.75">
      <c r="C167" s="59"/>
      <c r="D167" s="73"/>
    </row>
    <row r="168" spans="3:4" ht="12.75">
      <c r="C168" s="59"/>
      <c r="D168" s="73"/>
    </row>
    <row r="169" spans="3:4" ht="12.75">
      <c r="C169" s="59"/>
      <c r="D169" s="73"/>
    </row>
    <row r="170" spans="3:4" ht="12.75">
      <c r="C170" s="59"/>
      <c r="D170" s="73"/>
    </row>
    <row r="171" spans="3:4" ht="12.75">
      <c r="C171" s="59"/>
      <c r="D171" s="73"/>
    </row>
    <row r="172" spans="3:4" ht="12.75">
      <c r="C172" s="59"/>
      <c r="D172" s="73"/>
    </row>
    <row r="173" spans="3:4" ht="12.75">
      <c r="C173" s="59"/>
      <c r="D173" s="73"/>
    </row>
    <row r="174" spans="3:4" ht="12.75">
      <c r="C174" s="59"/>
      <c r="D174" s="73"/>
    </row>
    <row r="175" spans="3:4" ht="12.75">
      <c r="C175" s="59"/>
      <c r="D175" s="73"/>
    </row>
    <row r="176" spans="3:4" ht="12.75">
      <c r="C176" s="59"/>
      <c r="D176" s="73"/>
    </row>
    <row r="177" spans="3:4" ht="12.75">
      <c r="C177" s="59"/>
      <c r="D177" s="73"/>
    </row>
    <row r="178" spans="3:4" ht="12.75">
      <c r="C178" s="59"/>
      <c r="D178" s="73"/>
    </row>
    <row r="179" spans="3:4" ht="12.75">
      <c r="C179" s="59"/>
      <c r="D179" s="73"/>
    </row>
    <row r="180" spans="3:4" ht="12.75">
      <c r="C180" s="59"/>
      <c r="D180" s="73"/>
    </row>
    <row r="181" spans="3:4" ht="12.75">
      <c r="C181" s="59"/>
      <c r="D181" s="73"/>
    </row>
    <row r="182" spans="3:4" ht="12.75">
      <c r="C182" s="59"/>
      <c r="D182" s="73"/>
    </row>
    <row r="183" spans="3:4" ht="12.75">
      <c r="C183" s="59"/>
      <c r="D183" s="73"/>
    </row>
    <row r="184" spans="3:4" ht="12.75">
      <c r="C184" s="59"/>
      <c r="D184" s="73"/>
    </row>
    <row r="185" spans="3:4" ht="12.75">
      <c r="C185" s="59"/>
      <c r="D185" s="73"/>
    </row>
    <row r="186" spans="3:4" ht="12.75">
      <c r="C186" s="59"/>
      <c r="D186" s="73"/>
    </row>
    <row r="187" spans="3:4" ht="12.75">
      <c r="C187" s="59"/>
      <c r="D187" s="73"/>
    </row>
    <row r="188" spans="3:4" ht="12.75">
      <c r="C188" s="59"/>
      <c r="D188" s="73"/>
    </row>
    <row r="189" spans="3:4" ht="12.75">
      <c r="C189" s="59"/>
      <c r="D189" s="73"/>
    </row>
    <row r="190" spans="3:4" ht="12.75">
      <c r="C190" s="59"/>
      <c r="D190" s="73"/>
    </row>
    <row r="191" spans="3:4" ht="12.75">
      <c r="C191" s="59"/>
      <c r="D191" s="73"/>
    </row>
    <row r="192" spans="3:4" ht="12.75">
      <c r="C192" s="59"/>
      <c r="D192" s="73"/>
    </row>
    <row r="193" spans="3:4" ht="12.75">
      <c r="C193" s="59"/>
      <c r="D193" s="73"/>
    </row>
    <row r="194" spans="3:4" ht="12.75">
      <c r="C194" s="59"/>
      <c r="D194" s="73"/>
    </row>
    <row r="195" spans="3:4" ht="12.75">
      <c r="C195" s="59"/>
      <c r="D195" s="73"/>
    </row>
    <row r="196" spans="3:4" ht="12.75">
      <c r="C196" s="59"/>
      <c r="D196" s="73"/>
    </row>
    <row r="197" spans="3:4" ht="12.75">
      <c r="C197" s="59"/>
      <c r="D197" s="73"/>
    </row>
    <row r="198" spans="3:4" ht="12.75">
      <c r="C198" s="59"/>
      <c r="D198" s="73"/>
    </row>
    <row r="199" spans="3:4" ht="12.75">
      <c r="C199" s="59"/>
      <c r="D199" s="73"/>
    </row>
    <row r="200" spans="3:4" ht="12.75">
      <c r="C200" s="59"/>
      <c r="D200" s="73"/>
    </row>
    <row r="201" spans="3:4" ht="12.75">
      <c r="C201" s="59"/>
      <c r="D201" s="73"/>
    </row>
    <row r="202" spans="3:4" ht="12.75">
      <c r="C202" s="59"/>
      <c r="D202" s="73"/>
    </row>
    <row r="203" spans="3:4" ht="12.75">
      <c r="C203" s="59"/>
      <c r="D203" s="73"/>
    </row>
    <row r="204" spans="3:4" ht="12.75">
      <c r="C204" s="59"/>
      <c r="D204" s="73"/>
    </row>
    <row r="205" spans="3:4" ht="12.75">
      <c r="C205" s="59"/>
      <c r="D205" s="73"/>
    </row>
    <row r="206" spans="3:4" ht="12.75">
      <c r="C206" s="59"/>
      <c r="D206" s="73"/>
    </row>
    <row r="207" spans="3:4" ht="12.75">
      <c r="C207" s="59"/>
      <c r="D207" s="73"/>
    </row>
    <row r="208" spans="3:4" ht="12.75">
      <c r="C208" s="59"/>
      <c r="D208" s="73"/>
    </row>
    <row r="209" spans="3:4" ht="12.75">
      <c r="C209" s="59"/>
      <c r="D209" s="73"/>
    </row>
    <row r="210" spans="3:4" ht="12.75">
      <c r="C210" s="59"/>
      <c r="D210" s="73"/>
    </row>
    <row r="211" spans="3:4" ht="12.75">
      <c r="C211" s="59"/>
      <c r="D211" s="73"/>
    </row>
    <row r="212" spans="3:4" ht="12.75">
      <c r="C212" s="59"/>
      <c r="D212" s="73"/>
    </row>
    <row r="213" spans="3:4" ht="12.75">
      <c r="C213" s="59"/>
      <c r="D213" s="73"/>
    </row>
    <row r="214" spans="3:4" ht="12.75">
      <c r="C214" s="59"/>
      <c r="D214" s="73"/>
    </row>
    <row r="215" spans="3:4" ht="12.75">
      <c r="C215" s="59"/>
      <c r="D215" s="73"/>
    </row>
    <row r="216" spans="3:4" ht="12.75">
      <c r="C216" s="59"/>
      <c r="D216" s="73"/>
    </row>
    <row r="217" spans="3:4" ht="12.75">
      <c r="C217" s="59"/>
      <c r="D217" s="73"/>
    </row>
    <row r="218" spans="3:4" ht="12.75">
      <c r="C218" s="59"/>
      <c r="D218" s="73"/>
    </row>
    <row r="219" spans="3:4" ht="12.75">
      <c r="C219" s="59"/>
      <c r="D219" s="73"/>
    </row>
    <row r="220" spans="3:4" ht="12.75">
      <c r="C220" s="59"/>
      <c r="D220" s="73"/>
    </row>
    <row r="221" spans="3:4" ht="12.75">
      <c r="C221" s="59"/>
      <c r="D221" s="73"/>
    </row>
    <row r="222" spans="3:4" ht="12.75">
      <c r="C222" s="59"/>
      <c r="D222" s="73"/>
    </row>
    <row r="223" spans="3:4" ht="12.75">
      <c r="C223" s="59"/>
      <c r="D223" s="73"/>
    </row>
    <row r="224" spans="3:4" ht="12.75">
      <c r="C224" s="59"/>
      <c r="D224" s="73"/>
    </row>
    <row r="225" spans="3:4" ht="12.75">
      <c r="C225" s="59"/>
      <c r="D225" s="73"/>
    </row>
    <row r="226" spans="3:4" ht="12.75">
      <c r="C226" s="59"/>
      <c r="D226" s="73"/>
    </row>
    <row r="227" spans="3:4" ht="12.75">
      <c r="C227" s="59"/>
      <c r="D227" s="73"/>
    </row>
    <row r="228" spans="3:4" ht="12.75">
      <c r="C228" s="59"/>
      <c r="D228" s="73"/>
    </row>
    <row r="229" spans="3:4" ht="12.75">
      <c r="C229" s="59"/>
      <c r="D229" s="73"/>
    </row>
    <row r="230" spans="3:4" ht="12.75">
      <c r="C230" s="59"/>
      <c r="D230" s="73"/>
    </row>
    <row r="231" spans="3:4" ht="12.75">
      <c r="C231" s="59"/>
      <c r="D231" s="73"/>
    </row>
    <row r="232" spans="3:4" ht="12.75">
      <c r="C232" s="59"/>
      <c r="D232" s="73"/>
    </row>
    <row r="233" spans="3:4" ht="12.75">
      <c r="C233" s="59"/>
      <c r="D233" s="73"/>
    </row>
    <row r="234" spans="3:4" ht="12.75">
      <c r="C234" s="59"/>
      <c r="D234" s="73"/>
    </row>
    <row r="235" spans="3:4" ht="12.75">
      <c r="C235" s="59"/>
      <c r="D235" s="73"/>
    </row>
    <row r="236" spans="3:4" ht="12.75">
      <c r="C236" s="59"/>
      <c r="D236" s="73"/>
    </row>
    <row r="237" spans="3:4" ht="12.75">
      <c r="C237" s="59"/>
      <c r="D237" s="73"/>
    </row>
    <row r="238" spans="3:4" ht="12.75">
      <c r="C238" s="59"/>
      <c r="D238" s="73"/>
    </row>
    <row r="239" spans="3:4" ht="12.75">
      <c r="C239" s="59"/>
      <c r="D239" s="73"/>
    </row>
    <row r="240" spans="3:4" ht="12.75">
      <c r="C240" s="59"/>
      <c r="D240" s="73"/>
    </row>
    <row r="241" spans="3:4" ht="12.75">
      <c r="C241" s="59"/>
      <c r="D241" s="73"/>
    </row>
    <row r="242" spans="3:4" ht="12.75">
      <c r="C242" s="59"/>
      <c r="D242" s="73"/>
    </row>
    <row r="243" spans="3:4" ht="12.75">
      <c r="C243" s="59"/>
      <c r="D243" s="73"/>
    </row>
    <row r="244" spans="3:4" ht="12.75">
      <c r="C244" s="59"/>
      <c r="D244" s="73"/>
    </row>
    <row r="245" spans="3:4" ht="12.75">
      <c r="C245" s="59"/>
      <c r="D245" s="73"/>
    </row>
    <row r="246" spans="3:4" ht="12.75">
      <c r="C246" s="59"/>
      <c r="D246" s="73"/>
    </row>
    <row r="247" spans="3:4" ht="12.75">
      <c r="C247" s="59"/>
      <c r="D247" s="73"/>
    </row>
    <row r="248" spans="3:4" ht="12.75">
      <c r="C248" s="59"/>
      <c r="D248" s="73"/>
    </row>
    <row r="249" spans="3:4" ht="12.75">
      <c r="C249" s="59"/>
      <c r="D249" s="73"/>
    </row>
    <row r="250" spans="3:4" ht="12.75">
      <c r="C250" s="59"/>
      <c r="D250" s="73"/>
    </row>
    <row r="251" spans="3:4" ht="12.75">
      <c r="C251" s="59"/>
      <c r="D251" s="73"/>
    </row>
    <row r="252" spans="3:4" ht="12.75">
      <c r="C252" s="59"/>
      <c r="D252" s="73"/>
    </row>
    <row r="253" spans="3:4" ht="12.75">
      <c r="C253" s="59"/>
      <c r="D253" s="73"/>
    </row>
    <row r="254" spans="3:4" ht="12.75">
      <c r="C254" s="59"/>
      <c r="D254" s="73"/>
    </row>
    <row r="255" spans="3:4" ht="12.75">
      <c r="C255" s="59"/>
      <c r="D255" s="73"/>
    </row>
    <row r="256" spans="3:4" ht="12.75">
      <c r="C256" s="59"/>
      <c r="D256" s="73"/>
    </row>
    <row r="257" spans="3:4" ht="12.75">
      <c r="C257" s="59"/>
      <c r="D257" s="73"/>
    </row>
    <row r="258" spans="3:4" ht="12.75">
      <c r="C258" s="59"/>
      <c r="D258" s="73"/>
    </row>
    <row r="259" spans="3:4" ht="12.75">
      <c r="C259" s="59"/>
      <c r="D259" s="73"/>
    </row>
    <row r="260" spans="3:4" ht="12.75">
      <c r="C260" s="59"/>
      <c r="D260" s="73"/>
    </row>
    <row r="261" spans="3:4" ht="12.75">
      <c r="C261" s="59"/>
      <c r="D261" s="73"/>
    </row>
    <row r="262" spans="3:4" ht="12.75">
      <c r="C262" s="59"/>
      <c r="D262" s="73"/>
    </row>
    <row r="263" spans="3:4" ht="12.75">
      <c r="C263" s="59"/>
      <c r="D263" s="73"/>
    </row>
    <row r="264" spans="3:4" ht="12.75">
      <c r="C264" s="59"/>
      <c r="D264" s="73"/>
    </row>
    <row r="265" spans="3:4" ht="12.75">
      <c r="C265" s="59"/>
      <c r="D265" s="73"/>
    </row>
    <row r="266" spans="3:4" ht="12.75">
      <c r="C266" s="59"/>
      <c r="D266" s="73"/>
    </row>
    <row r="267" spans="3:4" ht="12.75">
      <c r="C267" s="59"/>
      <c r="D267" s="73"/>
    </row>
    <row r="268" spans="3:4" ht="12.75">
      <c r="C268" s="59"/>
      <c r="D268" s="73"/>
    </row>
    <row r="269" spans="3:4" ht="12.75">
      <c r="C269" s="59"/>
      <c r="D269" s="73"/>
    </row>
    <row r="270" spans="3:4" ht="12.75">
      <c r="C270" s="59"/>
      <c r="D270" s="73"/>
    </row>
    <row r="271" spans="3:4" ht="12.75">
      <c r="C271" s="59"/>
      <c r="D271" s="73"/>
    </row>
    <row r="272" spans="3:4" ht="12.75">
      <c r="C272" s="59"/>
      <c r="D272" s="73"/>
    </row>
    <row r="273" spans="3:4" ht="12.75">
      <c r="C273" s="59"/>
      <c r="D273" s="73"/>
    </row>
    <row r="274" spans="3:4" ht="12.75">
      <c r="C274" s="59"/>
      <c r="D274" s="73"/>
    </row>
    <row r="275" spans="3:4" ht="12.75">
      <c r="C275" s="59"/>
      <c r="D275" s="73"/>
    </row>
    <row r="276" spans="3:4" ht="12.75">
      <c r="C276" s="59"/>
      <c r="D276" s="73"/>
    </row>
    <row r="277" spans="3:4" ht="12.75">
      <c r="C277" s="59"/>
      <c r="D277" s="73"/>
    </row>
    <row r="278" spans="3:4" ht="12.75">
      <c r="C278" s="59"/>
      <c r="D278" s="73"/>
    </row>
    <row r="279" spans="3:4" ht="12.75">
      <c r="C279" s="59"/>
      <c r="D279" s="73"/>
    </row>
    <row r="280" spans="3:4" ht="12.75">
      <c r="C280" s="59"/>
      <c r="D280" s="73"/>
    </row>
    <row r="281" spans="3:4" ht="12.75">
      <c r="C281" s="59"/>
      <c r="D281" s="73"/>
    </row>
    <row r="282" spans="3:4" ht="12.75">
      <c r="C282" s="59"/>
      <c r="D282" s="73"/>
    </row>
    <row r="283" spans="3:4" ht="12.75">
      <c r="C283" s="59"/>
      <c r="D283" s="73"/>
    </row>
    <row r="284" spans="3:4" ht="12.75">
      <c r="C284" s="59"/>
      <c r="D284" s="73"/>
    </row>
    <row r="285" spans="3:4" ht="12.75">
      <c r="C285" s="59"/>
      <c r="D285" s="73"/>
    </row>
    <row r="286" spans="3:4" ht="12.75">
      <c r="C286" s="59"/>
      <c r="D286" s="73"/>
    </row>
    <row r="287" spans="3:4" ht="12.75">
      <c r="C287" s="59"/>
      <c r="D287" s="73"/>
    </row>
    <row r="288" spans="3:4" ht="12.75">
      <c r="C288" s="59"/>
      <c r="D288" s="73"/>
    </row>
    <row r="289" spans="3:4" ht="12.75">
      <c r="C289" s="59"/>
      <c r="D289" s="73"/>
    </row>
    <row r="290" spans="3:4" ht="12.75">
      <c r="C290" s="59"/>
      <c r="D290" s="73"/>
    </row>
    <row r="291" spans="3:4" ht="12.75">
      <c r="C291" s="59"/>
      <c r="D291" s="73"/>
    </row>
    <row r="292" spans="3:4" ht="12.75">
      <c r="C292" s="59"/>
      <c r="D292" s="73"/>
    </row>
    <row r="293" spans="3:4" ht="12.75">
      <c r="C293" s="59"/>
      <c r="D293" s="73"/>
    </row>
    <row r="294" spans="3:4" ht="12.75">
      <c r="C294" s="59"/>
      <c r="D294" s="73"/>
    </row>
    <row r="295" spans="3:4" ht="12.75">
      <c r="C295" s="59"/>
      <c r="D295" s="73"/>
    </row>
    <row r="296" spans="3:4" ht="12.75">
      <c r="C296" s="59"/>
      <c r="D296" s="73"/>
    </row>
    <row r="297" spans="3:4" ht="12.75">
      <c r="C297" s="59"/>
      <c r="D297" s="73"/>
    </row>
    <row r="298" spans="3:4" ht="12.75">
      <c r="C298" s="59"/>
      <c r="D298" s="73"/>
    </row>
    <row r="299" spans="3:4" ht="12.75">
      <c r="C299" s="59"/>
      <c r="D299" s="73"/>
    </row>
    <row r="300" spans="3:4" ht="12.75">
      <c r="C300" s="59"/>
      <c r="D300" s="73"/>
    </row>
    <row r="301" spans="3:4" ht="12.75">
      <c r="C301" s="59"/>
      <c r="D301" s="73"/>
    </row>
    <row r="302" spans="3:4" ht="12.75">
      <c r="C302" s="59"/>
      <c r="D302" s="73"/>
    </row>
    <row r="303" spans="3:4" ht="12.75">
      <c r="C303" s="59"/>
      <c r="D303" s="73"/>
    </row>
    <row r="304" spans="3:4" ht="12.75">
      <c r="C304" s="59"/>
      <c r="D304" s="73"/>
    </row>
    <row r="305" spans="3:4" ht="12.75">
      <c r="C305" s="59"/>
      <c r="D305" s="73"/>
    </row>
    <row r="306" spans="3:4" ht="12.75">
      <c r="C306" s="59"/>
      <c r="D306" s="73"/>
    </row>
    <row r="307" spans="3:4" ht="12.75">
      <c r="C307" s="59"/>
      <c r="D307" s="73"/>
    </row>
    <row r="308" spans="3:4" ht="12.75">
      <c r="C308" s="59"/>
      <c r="D308" s="73"/>
    </row>
    <row r="309" spans="3:4" ht="12.75">
      <c r="C309" s="59"/>
      <c r="D309" s="73"/>
    </row>
    <row r="310" spans="3:4" ht="12.75">
      <c r="C310" s="59"/>
      <c r="D310" s="73"/>
    </row>
    <row r="311" spans="3:4" ht="12.75">
      <c r="C311" s="59"/>
      <c r="D311" s="73"/>
    </row>
    <row r="312" spans="3:4" ht="12.75">
      <c r="C312" s="59"/>
      <c r="D312" s="73"/>
    </row>
    <row r="313" spans="3:4" ht="12.75">
      <c r="C313" s="59"/>
      <c r="D313" s="73"/>
    </row>
    <row r="314" spans="3:4" ht="12.75">
      <c r="C314" s="59"/>
      <c r="D314" s="73"/>
    </row>
    <row r="315" spans="3:4" ht="12.75">
      <c r="C315" s="59"/>
      <c r="D315" s="73"/>
    </row>
    <row r="316" spans="3:4" ht="12.75">
      <c r="C316" s="59"/>
      <c r="D316" s="73"/>
    </row>
    <row r="317" spans="3:4" ht="12.75">
      <c r="C317" s="59"/>
      <c r="D317" s="73"/>
    </row>
    <row r="318" spans="3:4" ht="12.75">
      <c r="C318" s="59"/>
      <c r="D318" s="73"/>
    </row>
    <row r="319" spans="3:4" ht="12.75">
      <c r="C319" s="59"/>
      <c r="D319" s="73"/>
    </row>
    <row r="320" spans="3:4" ht="12.75">
      <c r="C320" s="59"/>
      <c r="D320" s="73"/>
    </row>
    <row r="321" spans="3:4" ht="12.75">
      <c r="C321" s="59"/>
      <c r="D321" s="73"/>
    </row>
    <row r="322" spans="3:4" ht="12.75">
      <c r="C322" s="59"/>
      <c r="D322" s="73"/>
    </row>
    <row r="323" spans="3:4" ht="12.75">
      <c r="C323" s="59"/>
      <c r="D323" s="73"/>
    </row>
    <row r="324" spans="3:4" ht="12.75">
      <c r="C324" s="59"/>
      <c r="D324" s="73"/>
    </row>
    <row r="325" spans="3:4" ht="12.75">
      <c r="C325" s="59"/>
      <c r="D325" s="73"/>
    </row>
    <row r="326" spans="3:4" ht="12.75">
      <c r="C326" s="59"/>
      <c r="D326" s="73"/>
    </row>
    <row r="327" spans="3:4" ht="12.75">
      <c r="C327" s="59"/>
      <c r="D327" s="73"/>
    </row>
    <row r="328" spans="3:4" ht="12.75">
      <c r="C328" s="59"/>
      <c r="D328" s="73"/>
    </row>
    <row r="329" spans="3:4" ht="12.75">
      <c r="C329" s="59"/>
      <c r="D329" s="73"/>
    </row>
    <row r="330" spans="3:4" ht="12.75">
      <c r="C330" s="59"/>
      <c r="D330" s="73"/>
    </row>
    <row r="331" spans="3:4" ht="12.75">
      <c r="C331" s="59"/>
      <c r="D331" s="73"/>
    </row>
    <row r="332" spans="3:4" ht="12.75">
      <c r="C332" s="59"/>
      <c r="D332" s="73"/>
    </row>
    <row r="333" spans="3:4" ht="12.75">
      <c r="C333" s="59"/>
      <c r="D333" s="73"/>
    </row>
    <row r="334" spans="3:4" ht="12.75">
      <c r="C334" s="59"/>
      <c r="D334" s="73"/>
    </row>
    <row r="335" spans="3:4" ht="12.75">
      <c r="C335" s="59"/>
      <c r="D335" s="73"/>
    </row>
    <row r="336" spans="3:4" ht="12.75">
      <c r="C336" s="59"/>
      <c r="D336" s="73"/>
    </row>
    <row r="337" spans="3:4" ht="12.75">
      <c r="C337" s="59"/>
      <c r="D337" s="73"/>
    </row>
    <row r="338" spans="3:4" ht="12.75">
      <c r="C338" s="59"/>
      <c r="D338" s="73"/>
    </row>
    <row r="339" spans="3:4" ht="12.75">
      <c r="C339" s="59"/>
      <c r="D339" s="73"/>
    </row>
    <row r="340" spans="3:4" ht="12.75">
      <c r="C340" s="59"/>
      <c r="D340" s="73"/>
    </row>
    <row r="341" spans="3:4" ht="12.75">
      <c r="C341" s="59"/>
      <c r="D341" s="73"/>
    </row>
    <row r="342" spans="3:4" ht="12.75">
      <c r="C342" s="59"/>
      <c r="D342" s="73"/>
    </row>
    <row r="343" spans="3:4" ht="12.75">
      <c r="C343" s="59"/>
      <c r="D343" s="73"/>
    </row>
    <row r="344" spans="3:4" ht="12.75">
      <c r="C344" s="59"/>
      <c r="D344" s="73"/>
    </row>
    <row r="345" spans="3:4" ht="12.75">
      <c r="C345" s="59"/>
      <c r="D345" s="73"/>
    </row>
    <row r="346" spans="3:4" ht="12.75">
      <c r="C346" s="59"/>
      <c r="D346" s="73"/>
    </row>
    <row r="347" spans="3:4" ht="12.75">
      <c r="C347" s="59"/>
      <c r="D347" s="73"/>
    </row>
    <row r="348" spans="3:4" ht="12.75">
      <c r="C348" s="59"/>
      <c r="D348" s="73"/>
    </row>
    <row r="349" spans="3:4" ht="12.75">
      <c r="C349" s="59"/>
      <c r="D349" s="73"/>
    </row>
    <row r="350" spans="3:4" ht="12.75">
      <c r="C350" s="59"/>
      <c r="D350" s="73"/>
    </row>
    <row r="351" spans="3:4" ht="12.75">
      <c r="C351" s="59"/>
      <c r="D351" s="73"/>
    </row>
    <row r="352" spans="3:4" ht="12.75">
      <c r="C352" s="59"/>
      <c r="D352" s="73"/>
    </row>
    <row r="353" spans="3:4" ht="12.75">
      <c r="C353" s="59"/>
      <c r="D353" s="73"/>
    </row>
    <row r="354" spans="3:4" ht="12.75">
      <c r="C354" s="59"/>
      <c r="D354" s="73"/>
    </row>
    <row r="355" spans="3:4" ht="12.75">
      <c r="C355" s="59"/>
      <c r="D355" s="73"/>
    </row>
    <row r="356" spans="3:4" ht="12.75">
      <c r="C356" s="59"/>
      <c r="D356" s="73"/>
    </row>
    <row r="357" spans="3:4" ht="12.75">
      <c r="C357" s="59"/>
      <c r="D357" s="73"/>
    </row>
    <row r="358" spans="3:4" ht="12.75">
      <c r="C358" s="59"/>
      <c r="D358" s="73"/>
    </row>
    <row r="359" spans="3:4" ht="12.75">
      <c r="C359" s="59"/>
      <c r="D359" s="73"/>
    </row>
    <row r="360" spans="3:4" ht="12.75">
      <c r="C360" s="59"/>
      <c r="D360" s="73"/>
    </row>
    <row r="361" spans="3:4" ht="12.75">
      <c r="C361" s="59"/>
      <c r="D361" s="73"/>
    </row>
    <row r="362" spans="3:4" ht="12.75">
      <c r="C362" s="59"/>
      <c r="D362" s="73"/>
    </row>
    <row r="363" spans="3:4" ht="12.75">
      <c r="C363" s="59"/>
      <c r="D363" s="73"/>
    </row>
    <row r="364" spans="3:4" ht="12.75">
      <c r="C364" s="59"/>
      <c r="D364" s="73"/>
    </row>
    <row r="365" spans="3:4" ht="12.75">
      <c r="C365" s="59"/>
      <c r="D365" s="73"/>
    </row>
    <row r="366" spans="3:4" ht="12.75">
      <c r="C366" s="59"/>
      <c r="D366" s="73"/>
    </row>
    <row r="367" spans="3:4" ht="12.75">
      <c r="C367" s="59"/>
      <c r="D367" s="73"/>
    </row>
    <row r="368" spans="3:4" ht="12.75">
      <c r="C368" s="59"/>
      <c r="D368" s="73"/>
    </row>
    <row r="369" spans="3:4" ht="12.75">
      <c r="C369" s="59"/>
      <c r="D369" s="73"/>
    </row>
    <row r="370" spans="3:4" ht="12.75">
      <c r="C370" s="59"/>
      <c r="D370" s="73"/>
    </row>
    <row r="371" spans="3:4" ht="12.75">
      <c r="C371" s="59"/>
      <c r="D371" s="73"/>
    </row>
    <row r="372" spans="3:4" ht="12.75">
      <c r="C372" s="59"/>
      <c r="D372" s="73"/>
    </row>
    <row r="373" spans="3:4" ht="12.75">
      <c r="C373" s="59"/>
      <c r="D373" s="73"/>
    </row>
    <row r="374" spans="3:4" ht="12.75">
      <c r="C374" s="59"/>
      <c r="D374" s="73"/>
    </row>
    <row r="375" spans="3:4" ht="12.75">
      <c r="C375" s="59"/>
      <c r="D375" s="73"/>
    </row>
    <row r="376" spans="3:4" ht="12.75">
      <c r="C376" s="59"/>
      <c r="D376" s="73"/>
    </row>
    <row r="377" spans="3:4" ht="12.75">
      <c r="C377" s="59"/>
      <c r="D377" s="73"/>
    </row>
    <row r="378" spans="3:4" ht="12.75">
      <c r="C378" s="59"/>
      <c r="D378" s="73"/>
    </row>
    <row r="379" spans="3:4" ht="12.75">
      <c r="C379" s="59"/>
      <c r="D379" s="73"/>
    </row>
    <row r="380" spans="3:4" ht="12.75">
      <c r="C380" s="59"/>
      <c r="D380" s="73"/>
    </row>
    <row r="381" spans="3:4" ht="12.75">
      <c r="C381" s="59"/>
      <c r="D381" s="73"/>
    </row>
    <row r="382" spans="3:4" ht="12.75">
      <c r="C382" s="59"/>
      <c r="D382" s="73"/>
    </row>
    <row r="383" spans="3:4" ht="12.75">
      <c r="C383" s="59"/>
      <c r="D383" s="73"/>
    </row>
    <row r="384" spans="3:4" ht="12.75">
      <c r="C384" s="59"/>
      <c r="D384" s="73"/>
    </row>
    <row r="385" spans="3:4" ht="12.75">
      <c r="C385" s="59"/>
      <c r="D385" s="73"/>
    </row>
    <row r="386" spans="3:4" ht="12.75">
      <c r="C386" s="59"/>
      <c r="D386" s="73"/>
    </row>
    <row r="387" spans="3:4" ht="12.75">
      <c r="C387" s="59"/>
      <c r="D387" s="73"/>
    </row>
    <row r="388" spans="3:4" ht="12.75">
      <c r="C388" s="59"/>
      <c r="D388" s="73"/>
    </row>
    <row r="389" spans="3:4" ht="12.75">
      <c r="C389" s="59"/>
      <c r="D389" s="73"/>
    </row>
    <row r="390" spans="3:4" ht="12.75">
      <c r="C390" s="59"/>
      <c r="D390" s="73"/>
    </row>
    <row r="391" spans="3:4" ht="12.75">
      <c r="C391" s="59"/>
      <c r="D391" s="73"/>
    </row>
    <row r="392" spans="3:4" ht="12.75">
      <c r="C392" s="59"/>
      <c r="D392" s="73"/>
    </row>
    <row r="393" spans="3:4" ht="12.75">
      <c r="C393" s="59"/>
      <c r="D393" s="73"/>
    </row>
    <row r="394" spans="3:4" ht="12.75">
      <c r="C394" s="59"/>
      <c r="D394" s="73"/>
    </row>
    <row r="395" spans="3:4" ht="12.75">
      <c r="C395" s="59"/>
      <c r="D395" s="73"/>
    </row>
    <row r="396" spans="3:4" ht="12.75">
      <c r="C396" s="59"/>
      <c r="D396" s="73"/>
    </row>
    <row r="397" spans="3:4" ht="12.75">
      <c r="C397" s="59"/>
      <c r="D397" s="73"/>
    </row>
    <row r="398" spans="3:4" ht="12.75">
      <c r="C398" s="59"/>
      <c r="D398" s="73"/>
    </row>
    <row r="399" spans="3:4" ht="12.75">
      <c r="C399" s="59"/>
      <c r="D399" s="73"/>
    </row>
    <row r="400" spans="3:4" ht="12.75">
      <c r="C400" s="59"/>
      <c r="D400" s="73"/>
    </row>
    <row r="401" spans="3:4" ht="12.75">
      <c r="C401" s="59"/>
      <c r="D401" s="73"/>
    </row>
    <row r="402" spans="3:4" ht="12.75">
      <c r="C402" s="59"/>
      <c r="D402" s="73"/>
    </row>
    <row r="403" spans="3:4" ht="12.75">
      <c r="C403" s="59"/>
      <c r="D403" s="73"/>
    </row>
    <row r="404" spans="3:4" ht="12.75">
      <c r="C404" s="59"/>
      <c r="D404" s="73"/>
    </row>
    <row r="405" spans="3:4" ht="12.75">
      <c r="C405" s="59"/>
      <c r="D405" s="73"/>
    </row>
    <row r="406" spans="3:4" ht="12.75">
      <c r="C406" s="59"/>
      <c r="D406" s="73"/>
    </row>
    <row r="407" spans="3:4" ht="12.75">
      <c r="C407" s="59"/>
      <c r="D407" s="73"/>
    </row>
    <row r="408" spans="3:4" ht="12.75">
      <c r="C408" s="59"/>
      <c r="D408" s="73"/>
    </row>
    <row r="409" spans="3:4" ht="12.75">
      <c r="C409" s="59"/>
      <c r="D409" s="73"/>
    </row>
    <row r="410" spans="3:4" ht="12.75">
      <c r="C410" s="59"/>
      <c r="D410" s="73"/>
    </row>
    <row r="411" spans="3:4" ht="12.75">
      <c r="C411" s="59"/>
      <c r="D411" s="73"/>
    </row>
    <row r="412" spans="3:4" ht="12.75">
      <c r="C412" s="59"/>
      <c r="D412" s="73"/>
    </row>
    <row r="413" spans="3:4" ht="12.75">
      <c r="C413" s="59"/>
      <c r="D413" s="73"/>
    </row>
    <row r="414" spans="3:4" ht="12.75">
      <c r="C414" s="59"/>
      <c r="D414" s="73"/>
    </row>
    <row r="415" spans="3:4" ht="12.75">
      <c r="C415" s="59"/>
      <c r="D415" s="73"/>
    </row>
    <row r="416" spans="3:4" ht="12.75">
      <c r="C416" s="59"/>
      <c r="D416" s="73"/>
    </row>
    <row r="417" spans="3:4" ht="12.75">
      <c r="C417" s="59"/>
      <c r="D417" s="73"/>
    </row>
    <row r="418" spans="3:4" ht="12.75">
      <c r="C418" s="59"/>
      <c r="D418" s="73"/>
    </row>
    <row r="419" spans="3:4" ht="12.75">
      <c r="C419" s="59"/>
      <c r="D419" s="73"/>
    </row>
    <row r="420" spans="3:4" ht="12.75">
      <c r="C420" s="59"/>
      <c r="D420" s="73"/>
    </row>
    <row r="421" spans="3:4" ht="12.75">
      <c r="C421" s="59"/>
      <c r="D421" s="73"/>
    </row>
    <row r="422" spans="3:4" ht="12.75">
      <c r="C422" s="59"/>
      <c r="D422" s="73"/>
    </row>
    <row r="423" spans="3:4" ht="12.75">
      <c r="C423" s="59"/>
      <c r="D423" s="73"/>
    </row>
    <row r="424" spans="3:4" ht="12.75">
      <c r="C424" s="59"/>
      <c r="D424" s="73"/>
    </row>
    <row r="425" spans="3:4" ht="12.75">
      <c r="C425" s="59"/>
      <c r="D425" s="73"/>
    </row>
    <row r="426" spans="3:4" ht="12.75">
      <c r="C426" s="59"/>
      <c r="D426" s="73"/>
    </row>
    <row r="427" spans="3:4" ht="12.75">
      <c r="C427" s="59"/>
      <c r="D427" s="73"/>
    </row>
    <row r="428" spans="3:4" ht="12.75">
      <c r="C428" s="59"/>
      <c r="D428" s="73"/>
    </row>
    <row r="429" spans="3:4" ht="12.75">
      <c r="C429" s="59"/>
      <c r="D429" s="73"/>
    </row>
    <row r="430" spans="3:4" ht="12.75">
      <c r="C430" s="59"/>
      <c r="D430" s="73"/>
    </row>
    <row r="431" spans="3:4" ht="12.75">
      <c r="C431" s="59"/>
      <c r="D431" s="73"/>
    </row>
    <row r="432" spans="3:4" ht="12.75">
      <c r="C432" s="59"/>
      <c r="D432" s="73"/>
    </row>
    <row r="433" spans="3:4" ht="12.75">
      <c r="C433" s="59"/>
      <c r="D433" s="73"/>
    </row>
    <row r="434" spans="3:4" ht="12.75">
      <c r="C434" s="59"/>
      <c r="D434" s="73"/>
    </row>
    <row r="435" spans="3:4" ht="12.75">
      <c r="C435" s="59"/>
      <c r="D435" s="73"/>
    </row>
    <row r="436" spans="3:4" ht="12.75">
      <c r="C436" s="59"/>
      <c r="D436" s="73"/>
    </row>
    <row r="437" spans="3:4" ht="12.75">
      <c r="C437" s="59"/>
      <c r="D437" s="73"/>
    </row>
    <row r="438" spans="3:4" ht="12.75">
      <c r="C438" s="59"/>
      <c r="D438" s="73"/>
    </row>
  </sheetData>
  <mergeCells count="9">
    <mergeCell ref="A36:C36"/>
    <mergeCell ref="A35:E35"/>
    <mergeCell ref="A1:E1"/>
    <mergeCell ref="A6:E6"/>
    <mergeCell ref="A7:E7"/>
    <mergeCell ref="A2:E2"/>
    <mergeCell ref="A3:E3"/>
    <mergeCell ref="A4:E4"/>
    <mergeCell ref="A5:E5"/>
  </mergeCells>
  <printOptions/>
  <pageMargins left="0.75" right="0.75" top="0.48" bottom="0.29" header="0.5" footer="0.18"/>
  <pageSetup fitToHeight="1" fitToWidth="1"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9.140625" defaultRowHeight="12.75"/>
  <cols>
    <col min="1" max="1" width="34.28125" style="58" customWidth="1"/>
    <col min="2" max="2" width="1.421875" style="58" customWidth="1"/>
    <col min="3" max="3" width="37.00390625" style="58" customWidth="1"/>
    <col min="4" max="16384" width="10.421875" style="58" customWidth="1"/>
  </cols>
  <sheetData>
    <row r="1" spans="1:3" ht="12.75">
      <c r="A1" s="60"/>
      <c r="C1" s="60"/>
    </row>
    <row r="2" ht="13.5" thickBot="1">
      <c r="A2" s="60"/>
    </row>
    <row r="3" spans="1:3" ht="13.5" thickBot="1">
      <c r="A3" s="60"/>
      <c r="C3" s="60"/>
    </row>
    <row r="4" spans="1:3" ht="12.75">
      <c r="A4" s="60"/>
      <c r="C4" s="60"/>
    </row>
    <row r="5" ht="12.75">
      <c r="C5" s="60"/>
    </row>
    <row r="6" ht="13.5" thickBot="1">
      <c r="C6" s="60"/>
    </row>
    <row r="7" spans="1:3" ht="12.75">
      <c r="A7" s="60"/>
      <c r="C7" s="60"/>
    </row>
    <row r="8" spans="1:3" ht="12.75">
      <c r="A8" s="60"/>
      <c r="C8" s="60"/>
    </row>
    <row r="9" spans="1:3" ht="12.75">
      <c r="A9" s="60"/>
      <c r="C9" s="60"/>
    </row>
    <row r="10" spans="1:3" ht="12.75">
      <c r="A10" s="60"/>
      <c r="C10" s="60"/>
    </row>
    <row r="11" spans="1:3" ht="13.5" thickBot="1">
      <c r="A11" s="60"/>
      <c r="C11" s="60"/>
    </row>
    <row r="12" ht="12.75">
      <c r="C12" s="60"/>
    </row>
    <row r="13" ht="13.5" thickBot="1">
      <c r="C13" s="60"/>
    </row>
    <row r="14" spans="1:3" ht="13.5" thickBot="1">
      <c r="A14" s="60"/>
      <c r="C14" s="60"/>
    </row>
    <row r="15" ht="12.75">
      <c r="A15" s="60"/>
    </row>
    <row r="16" ht="13.5" thickBot="1">
      <c r="A16" s="60"/>
    </row>
    <row r="17" spans="1:3" ht="13.5" thickBot="1">
      <c r="A17" s="60"/>
      <c r="C17" s="60"/>
    </row>
    <row r="18" ht="12.75">
      <c r="C18" s="60"/>
    </row>
    <row r="19" ht="12.75">
      <c r="C19" s="60"/>
    </row>
    <row r="20" spans="1:3" ht="12.75">
      <c r="A20" s="60"/>
      <c r="C20" s="60"/>
    </row>
    <row r="21" spans="1:3" ht="12.75">
      <c r="A21" s="60"/>
      <c r="C21" s="60"/>
    </row>
    <row r="22" spans="1:3" ht="12.75">
      <c r="A22" s="60"/>
      <c r="C22" s="60"/>
    </row>
    <row r="23" spans="1:3" ht="12.75">
      <c r="A23" s="60"/>
      <c r="C23" s="60"/>
    </row>
    <row r="24" ht="12.75">
      <c r="A24" s="60"/>
    </row>
    <row r="25" ht="12.75">
      <c r="A25" s="60"/>
    </row>
    <row r="26" spans="1:3" ht="13.5" thickBot="1">
      <c r="A26" s="60"/>
      <c r="C26" s="60"/>
    </row>
    <row r="27" spans="1:3" ht="12.75">
      <c r="A27" s="60"/>
      <c r="C27" s="60"/>
    </row>
    <row r="28" spans="1:3" ht="12.75">
      <c r="A28" s="60"/>
      <c r="C28" s="60"/>
    </row>
    <row r="29" spans="1:3" ht="12.75">
      <c r="A29" s="60"/>
      <c r="C29" s="60"/>
    </row>
    <row r="30" spans="1:3" ht="12.75">
      <c r="A30" s="60"/>
      <c r="C30" s="60"/>
    </row>
    <row r="31" spans="1:3" ht="12.75">
      <c r="A31" s="60"/>
      <c r="C31" s="60"/>
    </row>
    <row r="32" spans="1:3" ht="12.75">
      <c r="A32" s="60"/>
      <c r="C32" s="60"/>
    </row>
    <row r="33" spans="1:3" ht="12.75">
      <c r="A33" s="60"/>
      <c r="C33" s="60"/>
    </row>
    <row r="34" spans="1:3" ht="12.75">
      <c r="A34" s="60"/>
      <c r="C34" s="60"/>
    </row>
    <row r="35" spans="1:3" ht="12.75">
      <c r="A35" s="60"/>
      <c r="C35" s="60"/>
    </row>
    <row r="36" spans="1:3" ht="12.75">
      <c r="A36" s="60"/>
      <c r="C36" s="60"/>
    </row>
    <row r="37" ht="12.75">
      <c r="A37" s="60"/>
    </row>
    <row r="38" ht="12.75">
      <c r="A38" s="60"/>
    </row>
    <row r="39" spans="1:3" ht="12.75">
      <c r="A39" s="60"/>
      <c r="C39" s="60"/>
    </row>
    <row r="40" spans="1:3" ht="12.75">
      <c r="A40" s="60"/>
      <c r="C40" s="60"/>
    </row>
    <row r="41" spans="1:3" ht="12.75">
      <c r="A41" s="60"/>
      <c r="C41" s="60"/>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FURNIWEB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FURNIWEB</dc:creator>
  <cp:keywords/>
  <dc:description/>
  <cp:lastModifiedBy>KCKCT </cp:lastModifiedBy>
  <cp:lastPrinted>2007-11-06T07:56:31Z</cp:lastPrinted>
  <dcterms:created xsi:type="dcterms:W3CDTF">2004-02-21T03:58:13Z</dcterms:created>
  <dcterms:modified xsi:type="dcterms:W3CDTF">2007-11-19T07:00:09Z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39625988</vt:i4>
  </property>
  <property fmtid="{D5CDD505-2E9C-101B-9397-08002B2CF9AE}" pid="3" name="_EmailSubject">
    <vt:lpwstr>Draft Quarterly announcement - 31/3/07</vt:lpwstr>
  </property>
  <property fmtid="{D5CDD505-2E9C-101B-9397-08002B2CF9AE}" pid="4" name="_AuthorEmail">
    <vt:lpwstr>mfwai@furniweb.com.my</vt:lpwstr>
  </property>
  <property fmtid="{D5CDD505-2E9C-101B-9397-08002B2CF9AE}" pid="5" name="_AuthorEmailDisplayName">
    <vt:lpwstr>mfwai</vt:lpwstr>
  </property>
  <property fmtid="{D5CDD505-2E9C-101B-9397-08002B2CF9AE}" pid="6" name="_PreviousAdHocReviewCycleID">
    <vt:i4>2131127734</vt:i4>
  </property>
  <property fmtid="{D5CDD505-2E9C-101B-9397-08002B2CF9AE}" pid="7" name="_ReviewingToolsShownOnce">
    <vt:lpwstr/>
  </property>
</Properties>
</file>