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3"/>
  </bookViews>
  <sheets>
    <sheet name="Inc" sheetId="1" r:id="rId1"/>
    <sheet name="BS" sheetId="2" r:id="rId2"/>
    <sheet name="EQ" sheetId="3" r:id="rId3"/>
    <sheet name="CF" sheetId="4" r:id="rId4"/>
  </sheets>
  <definedNames/>
  <calcPr fullCalcOnLoad="1"/>
</workbook>
</file>

<file path=xl/sharedStrings.xml><?xml version="1.0" encoding="utf-8"?>
<sst xmlns="http://schemas.openxmlformats.org/spreadsheetml/2006/main" count="165" uniqueCount="123">
  <si>
    <t>PENTAMASTER CORPORATION BERHAD (572307-U)</t>
  </si>
  <si>
    <t>CONDENSED CONSOLIDATED INCOME STATEMENT</t>
  </si>
  <si>
    <t>RM'000</t>
  </si>
  <si>
    <t>Note</t>
  </si>
  <si>
    <t>Revenue</t>
  </si>
  <si>
    <t>Cost of goods sold</t>
  </si>
  <si>
    <t>Gross profit</t>
  </si>
  <si>
    <t>Other operating income</t>
  </si>
  <si>
    <t>Operating expenses</t>
  </si>
  <si>
    <t>Profit from operations</t>
  </si>
  <si>
    <t>Finance cost</t>
  </si>
  <si>
    <t>Profit before taxation</t>
  </si>
  <si>
    <t>Taxation</t>
  </si>
  <si>
    <t>Profit after taxation</t>
  </si>
  <si>
    <t>Minority interest</t>
  </si>
  <si>
    <t>Net profit for the period</t>
  </si>
  <si>
    <t>Earnings per share - basic (sen)</t>
  </si>
  <si>
    <t>Earnings per share - diluted (sen)</t>
  </si>
  <si>
    <t>CONDENSED CONSOLIDATED BALANCE SHEET</t>
  </si>
  <si>
    <t xml:space="preserve">As at </t>
  </si>
  <si>
    <t>Non Current Assets</t>
  </si>
  <si>
    <t>Property, plant and equipment</t>
  </si>
  <si>
    <t>Current Assets</t>
  </si>
  <si>
    <t>Inventories</t>
  </si>
  <si>
    <t>Other receivables, deposits &amp; prepayments</t>
  </si>
  <si>
    <t>Short term deposits with licensed banks</t>
  </si>
  <si>
    <t>Cash and bank balances</t>
  </si>
  <si>
    <t>Current Liabilities</t>
  </si>
  <si>
    <t>Trade payables</t>
  </si>
  <si>
    <t>Trade receivables</t>
  </si>
  <si>
    <t>Other payables and accruals</t>
  </si>
  <si>
    <t>Hire purchase payables</t>
  </si>
  <si>
    <t>Short term borrowings</t>
  </si>
  <si>
    <t>Provision for taxation</t>
  </si>
  <si>
    <t>Net Current Assets</t>
  </si>
  <si>
    <t>Shareholders' Funds</t>
  </si>
  <si>
    <t>Share capital</t>
  </si>
  <si>
    <t>Share premium</t>
  </si>
  <si>
    <t>Retained profits</t>
  </si>
  <si>
    <t>Long Term And Deferred Liabilities</t>
  </si>
  <si>
    <t>Deferred taxation</t>
  </si>
  <si>
    <t>The Condensed Consolidated Balance Sheet should be read in conjunction with the Annual</t>
  </si>
  <si>
    <t>CONDENSED CONSOLIDATED STATEMENT OF CHANGES IN EQUITY</t>
  </si>
  <si>
    <t xml:space="preserve">Share </t>
  </si>
  <si>
    <t>capital</t>
  </si>
  <si>
    <t>premium</t>
  </si>
  <si>
    <t>Distributable</t>
  </si>
  <si>
    <t>profits</t>
  </si>
  <si>
    <t>Total</t>
  </si>
  <si>
    <t>Net profit for the financial period</t>
  </si>
  <si>
    <t xml:space="preserve">The Condensed Consolidated Statement of Changes in Equity should be read in conjunction </t>
  </si>
  <si>
    <t xml:space="preserve">CONDENSED CONSOLIDATED CASH FLOW STATEMENT </t>
  </si>
  <si>
    <t xml:space="preserve">ended </t>
  </si>
  <si>
    <t>Cash Flows From Operating Activities</t>
  </si>
  <si>
    <t>Adjustments for -</t>
  </si>
  <si>
    <t xml:space="preserve">  Amortisation of negative goodwill</t>
  </si>
  <si>
    <t xml:space="preserve">  Depreciation</t>
  </si>
  <si>
    <t xml:space="preserve">  Interest expense</t>
  </si>
  <si>
    <t xml:space="preserve">  Interest income</t>
  </si>
  <si>
    <t>Operating profit before working capital changes</t>
  </si>
  <si>
    <t>Changes in working capital</t>
  </si>
  <si>
    <t xml:space="preserve">  Inventories</t>
  </si>
  <si>
    <t xml:space="preserve">  Receivables</t>
  </si>
  <si>
    <t xml:space="preserve">  Payables</t>
  </si>
  <si>
    <t>Cash used in operations</t>
  </si>
  <si>
    <t>Interest paid</t>
  </si>
  <si>
    <t>Tax paid</t>
  </si>
  <si>
    <t>Net cash used in operating activities</t>
  </si>
  <si>
    <t>Cash Flows From Investing Activities</t>
  </si>
  <si>
    <t>Purchase of property, plant and equipment</t>
  </si>
  <si>
    <t>Interest received</t>
  </si>
  <si>
    <t>Net cash from investing activities</t>
  </si>
  <si>
    <t>Cash Flows From Financing Activities</t>
  </si>
  <si>
    <t>Net cash used in financing activities</t>
  </si>
  <si>
    <t>Cash And Cash Equivalents As At 1 January</t>
  </si>
  <si>
    <t>The Condensed Consolidated Cash Flow Statement should be read in conjunction with the Annual</t>
  </si>
  <si>
    <t>Unaudited</t>
  </si>
  <si>
    <t>Audited</t>
  </si>
  <si>
    <t xml:space="preserve">Retained </t>
  </si>
  <si>
    <t>The Condensed Consolidated Income Statements should be read in conjunction with the Annual</t>
  </si>
  <si>
    <t xml:space="preserve">  Gain on disposal of property, plant &amp; equipment</t>
  </si>
  <si>
    <t>Proceeds from disposal of property, plant &amp; equipment</t>
  </si>
  <si>
    <t xml:space="preserve">  3 Months Ended</t>
  </si>
  <si>
    <t>QUARTERLY REPORT ON UNAUDITED CONSOLIDATED RESULTS</t>
  </si>
  <si>
    <t>Listing expenses</t>
  </si>
  <si>
    <t xml:space="preserve">Issue of shares pursuant of </t>
  </si>
  <si>
    <t>exercise of share options</t>
  </si>
  <si>
    <t>Proceeds from issuance of shares</t>
  </si>
  <si>
    <t>Cash And Cash Equivalents As At 31 December</t>
  </si>
  <si>
    <t>As at 1 January 2004</t>
  </si>
  <si>
    <t>Proceeds from term loan drawdown</t>
  </si>
  <si>
    <t>Other investments</t>
  </si>
  <si>
    <t>Exchange fluctuation reserve</t>
  </si>
  <si>
    <t>-- Non distributable ----------------</t>
  </si>
  <si>
    <t>Exchange</t>
  </si>
  <si>
    <t>Fluctuation</t>
  </si>
  <si>
    <t>Reserve</t>
  </si>
  <si>
    <t>Exchange translation gain on</t>
  </si>
  <si>
    <t>foreign entity financial statement</t>
  </si>
  <si>
    <t xml:space="preserve">  Unrealised (gain)/loss on foreign exchange</t>
  </si>
  <si>
    <t>Dividend paid</t>
  </si>
  <si>
    <t>Minority Interests</t>
  </si>
  <si>
    <t>31.12.2004</t>
  </si>
  <si>
    <t xml:space="preserve">  Financial Year Ended</t>
  </si>
  <si>
    <t>As at 31 December 2004</t>
  </si>
  <si>
    <t>Goodwill</t>
  </si>
  <si>
    <t>Audited Financial Statements of the Group for the year ended 31 December 2004.</t>
  </si>
  <si>
    <t>As at 1 January 2005</t>
  </si>
  <si>
    <t>3 Months</t>
  </si>
  <si>
    <t xml:space="preserve">  Fixed assets written off</t>
  </si>
  <si>
    <t>FOR THE SECOND FINANCIAL QUARTER ENDED 30 JUNE 2005</t>
  </si>
  <si>
    <t>30.06.2005</t>
  </si>
  <si>
    <t>30.06.2004</t>
  </si>
  <si>
    <t>As at 30 June 2004</t>
  </si>
  <si>
    <t>Issue of shares pursuant to</t>
  </si>
  <si>
    <t>private placement</t>
  </si>
  <si>
    <t>Dividends</t>
  </si>
  <si>
    <t>with the Annual Audited Financial Statements of the Group for the year ended 31 December 2004.</t>
  </si>
  <si>
    <t>Investment in unquoted shares</t>
  </si>
  <si>
    <t>Payment of corporate exercise expenses</t>
  </si>
  <si>
    <t>Tax refund</t>
  </si>
  <si>
    <t>Cash inflow upon acquisition of a subsidiary</t>
  </si>
  <si>
    <t>Net Increase In Cash And Cash Equivalents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</si>
</sst>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8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41" fontId="0" fillId="0" borderId="0" xfId="0" applyNumberFormat="1" applyAlignment="1">
      <alignment/>
    </xf>
    <xf numFmtId="41" fontId="0" fillId="0" borderId="0" xfId="0" applyNumberFormat="1" applyAlignment="1">
      <alignment horizontal="center"/>
    </xf>
    <xf numFmtId="41" fontId="0" fillId="0" borderId="1" xfId="0" applyNumberFormat="1" applyBorder="1" applyAlignment="1">
      <alignment/>
    </xf>
    <xf numFmtId="41" fontId="0" fillId="0" borderId="2" xfId="0" applyNumberFormat="1" applyBorder="1" applyAlignment="1">
      <alignment/>
    </xf>
    <xf numFmtId="43" fontId="0" fillId="0" borderId="0" xfId="0" applyNumberFormat="1" applyAlignment="1">
      <alignment/>
    </xf>
    <xf numFmtId="0" fontId="5" fillId="0" borderId="0" xfId="0" applyFont="1" applyAlignment="1">
      <alignment/>
    </xf>
    <xf numFmtId="41" fontId="0" fillId="0" borderId="3" xfId="0" applyNumberFormat="1" applyBorder="1" applyAlignment="1">
      <alignment/>
    </xf>
    <xf numFmtId="41" fontId="0" fillId="0" borderId="4" xfId="0" applyNumberFormat="1" applyBorder="1" applyAlignment="1">
      <alignment/>
    </xf>
    <xf numFmtId="0" fontId="4" fillId="0" borderId="0" xfId="0" applyFont="1" applyAlignment="1" quotePrefix="1">
      <alignment/>
    </xf>
    <xf numFmtId="4" fontId="0" fillId="0" borderId="0" xfId="0" applyNumberFormat="1" applyAlignment="1">
      <alignment/>
    </xf>
    <xf numFmtId="41" fontId="0" fillId="0" borderId="0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showGridLines="0" workbookViewId="0" topLeftCell="A19">
      <selection activeCell="C49" sqref="C49"/>
    </sheetView>
  </sheetViews>
  <sheetFormatPr defaultColWidth="9.140625" defaultRowHeight="12.75"/>
  <cols>
    <col min="5" max="5" width="11.140625" style="0" customWidth="1"/>
    <col min="6" max="6" width="10.140625" style="0" bestFit="1" customWidth="1"/>
    <col min="7" max="7" width="6.140625" style="0" customWidth="1"/>
    <col min="8" max="8" width="11.140625" style="0" customWidth="1"/>
    <col min="9" max="9" width="10.140625" style="0" bestFit="1" customWidth="1"/>
  </cols>
  <sheetData>
    <row r="1" ht="18">
      <c r="A1" s="2" t="s">
        <v>0</v>
      </c>
    </row>
    <row r="2" ht="15.75">
      <c r="A2" s="1" t="s">
        <v>83</v>
      </c>
    </row>
    <row r="3" ht="15.75">
      <c r="A3" s="1" t="s">
        <v>110</v>
      </c>
    </row>
    <row r="5" ht="15">
      <c r="A5" s="4" t="s">
        <v>1</v>
      </c>
    </row>
    <row r="7" spans="5:9" ht="12.75">
      <c r="E7" s="3" t="s">
        <v>82</v>
      </c>
      <c r="F7" s="3"/>
      <c r="G7" s="3"/>
      <c r="H7" s="3" t="s">
        <v>103</v>
      </c>
      <c r="I7" s="3"/>
    </row>
    <row r="8" spans="5:9" ht="12.75">
      <c r="E8" s="5" t="s">
        <v>111</v>
      </c>
      <c r="F8" s="5" t="s">
        <v>112</v>
      </c>
      <c r="G8" s="5"/>
      <c r="H8" s="5" t="s">
        <v>111</v>
      </c>
      <c r="I8" s="5" t="s">
        <v>112</v>
      </c>
    </row>
    <row r="9" spans="4:9" ht="12.75">
      <c r="D9" s="5" t="s">
        <v>3</v>
      </c>
      <c r="E9" s="5" t="s">
        <v>2</v>
      </c>
      <c r="F9" s="5" t="s">
        <v>2</v>
      </c>
      <c r="G9" s="3"/>
      <c r="H9" s="5" t="s">
        <v>2</v>
      </c>
      <c r="I9" s="5" t="s">
        <v>2</v>
      </c>
    </row>
    <row r="10" spans="5:10" ht="12.75">
      <c r="E10" s="6"/>
      <c r="F10" s="6"/>
      <c r="G10" s="6"/>
      <c r="H10" s="6"/>
      <c r="I10" s="6"/>
      <c r="J10" s="6"/>
    </row>
    <row r="11" spans="1:10" ht="12.75">
      <c r="A11" t="s">
        <v>4</v>
      </c>
      <c r="E11" s="6">
        <v>31867</v>
      </c>
      <c r="F11" s="7">
        <v>20009</v>
      </c>
      <c r="G11" s="6"/>
      <c r="H11" s="6">
        <v>50736</v>
      </c>
      <c r="I11" s="7">
        <v>36623</v>
      </c>
      <c r="J11" s="6"/>
    </row>
    <row r="12" spans="5:10" ht="12.75">
      <c r="E12" s="6"/>
      <c r="F12" s="6"/>
      <c r="G12" s="6"/>
      <c r="H12" s="6"/>
      <c r="I12" s="6"/>
      <c r="J12" s="6"/>
    </row>
    <row r="13" spans="1:10" ht="12.75">
      <c r="A13" t="s">
        <v>5</v>
      </c>
      <c r="E13" s="6">
        <v>-18506</v>
      </c>
      <c r="F13" s="7">
        <v>-12394</v>
      </c>
      <c r="G13" s="6"/>
      <c r="H13" s="6">
        <v>-30119</v>
      </c>
      <c r="I13" s="7">
        <v>-21958</v>
      </c>
      <c r="J13" s="6"/>
    </row>
    <row r="14" spans="5:10" ht="12.75">
      <c r="E14" s="6"/>
      <c r="F14" s="6"/>
      <c r="G14" s="6"/>
      <c r="H14" s="6"/>
      <c r="I14" s="6"/>
      <c r="J14" s="6"/>
    </row>
    <row r="15" spans="1:10" ht="12.75">
      <c r="A15" t="s">
        <v>6</v>
      </c>
      <c r="E15" s="8">
        <f>SUM(E11:E14)</f>
        <v>13361</v>
      </c>
      <c r="F15" s="8">
        <f>SUM(F11:F14)</f>
        <v>7615</v>
      </c>
      <c r="G15" s="6"/>
      <c r="H15" s="8">
        <f>SUM(H11:H14)</f>
        <v>20617</v>
      </c>
      <c r="I15" s="8">
        <f>SUM(I11:I14)</f>
        <v>14665</v>
      </c>
      <c r="J15" s="6"/>
    </row>
    <row r="16" spans="5:10" ht="12.75">
      <c r="E16" s="6"/>
      <c r="F16" s="6"/>
      <c r="G16" s="6"/>
      <c r="H16" s="6"/>
      <c r="I16" s="6"/>
      <c r="J16" s="6"/>
    </row>
    <row r="17" spans="1:10" ht="12.75">
      <c r="A17" t="s">
        <v>7</v>
      </c>
      <c r="E17" s="6">
        <v>212</v>
      </c>
      <c r="F17" s="7">
        <v>299</v>
      </c>
      <c r="G17" s="6"/>
      <c r="H17" s="6">
        <v>650</v>
      </c>
      <c r="I17" s="7">
        <v>507</v>
      </c>
      <c r="J17" s="6"/>
    </row>
    <row r="18" spans="5:10" ht="12.75">
      <c r="E18" s="6"/>
      <c r="F18" s="6"/>
      <c r="G18" s="6"/>
      <c r="H18" s="6"/>
      <c r="I18" s="6"/>
      <c r="J18" s="6"/>
    </row>
    <row r="19" spans="1:10" ht="12.75">
      <c r="A19" t="s">
        <v>8</v>
      </c>
      <c r="E19" s="6">
        <v>-6292</v>
      </c>
      <c r="F19" s="7">
        <v>-2972</v>
      </c>
      <c r="G19" s="6"/>
      <c r="H19" s="6">
        <v>-11251</v>
      </c>
      <c r="I19" s="7">
        <v>-5687</v>
      </c>
      <c r="J19" s="6"/>
    </row>
    <row r="20" spans="5:10" ht="12.75">
      <c r="E20" s="6"/>
      <c r="F20" s="6"/>
      <c r="G20" s="6"/>
      <c r="H20" s="6"/>
      <c r="I20" s="6"/>
      <c r="J20" s="6"/>
    </row>
    <row r="21" spans="1:10" ht="12.75">
      <c r="A21" t="s">
        <v>9</v>
      </c>
      <c r="E21" s="8">
        <f>+E15+SUM(E17:E20)</f>
        <v>7281</v>
      </c>
      <c r="F21" s="8">
        <f>+F15+SUM(F17:F20)</f>
        <v>4942</v>
      </c>
      <c r="G21" s="6"/>
      <c r="H21" s="8">
        <f>+H15+SUM(H17:H20)</f>
        <v>10016</v>
      </c>
      <c r="I21" s="8">
        <f>+I15+SUM(I17:I20)</f>
        <v>9485</v>
      </c>
      <c r="J21" s="6"/>
    </row>
    <row r="22" spans="5:10" ht="12.75">
      <c r="E22" s="6"/>
      <c r="F22" s="6"/>
      <c r="G22" s="6"/>
      <c r="H22" s="6"/>
      <c r="I22" s="6"/>
      <c r="J22" s="6"/>
    </row>
    <row r="23" spans="1:10" ht="12.75">
      <c r="A23" t="s">
        <v>10</v>
      </c>
      <c r="E23" s="6">
        <v>-90</v>
      </c>
      <c r="F23" s="7">
        <v>-51</v>
      </c>
      <c r="G23" s="6"/>
      <c r="H23" s="6">
        <v>-145</v>
      </c>
      <c r="I23" s="7">
        <v>-84</v>
      </c>
      <c r="J23" s="6"/>
    </row>
    <row r="24" spans="5:10" ht="12.75">
      <c r="E24" s="6"/>
      <c r="F24" s="6"/>
      <c r="G24" s="6"/>
      <c r="H24" s="6"/>
      <c r="I24" s="6"/>
      <c r="J24" s="6"/>
    </row>
    <row r="25" spans="1:10" ht="12.75">
      <c r="A25" t="s">
        <v>11</v>
      </c>
      <c r="E25" s="8">
        <f>+E21+E23</f>
        <v>7191</v>
      </c>
      <c r="F25" s="8">
        <f>+F21+F23</f>
        <v>4891</v>
      </c>
      <c r="G25" s="6"/>
      <c r="H25" s="8">
        <f>+H21+H23</f>
        <v>9871</v>
      </c>
      <c r="I25" s="8">
        <f>+I21+I23</f>
        <v>9401</v>
      </c>
      <c r="J25" s="6"/>
    </row>
    <row r="26" spans="5:10" ht="12.75">
      <c r="E26" s="6"/>
      <c r="F26" s="6"/>
      <c r="G26" s="6"/>
      <c r="H26" s="6"/>
      <c r="I26" s="6"/>
      <c r="J26" s="6"/>
    </row>
    <row r="27" spans="1:10" ht="12.75">
      <c r="A27" t="s">
        <v>12</v>
      </c>
      <c r="E27" s="6">
        <v>-514</v>
      </c>
      <c r="F27" s="7">
        <v>-269</v>
      </c>
      <c r="G27" s="6"/>
      <c r="H27" s="6">
        <v>-986</v>
      </c>
      <c r="I27" s="7">
        <v>-449</v>
      </c>
      <c r="J27" s="6"/>
    </row>
    <row r="28" spans="5:10" ht="12.75">
      <c r="E28" s="6"/>
      <c r="F28" s="6"/>
      <c r="G28" s="6"/>
      <c r="H28" s="6"/>
      <c r="I28" s="6"/>
      <c r="J28" s="6"/>
    </row>
    <row r="29" spans="1:10" ht="12.75">
      <c r="A29" t="s">
        <v>13</v>
      </c>
      <c r="E29" s="8">
        <f>+E25+E27</f>
        <v>6677</v>
      </c>
      <c r="F29" s="8">
        <f>+F25+F27</f>
        <v>4622</v>
      </c>
      <c r="G29" s="6"/>
      <c r="H29" s="8">
        <f>+H25+H27</f>
        <v>8885</v>
      </c>
      <c r="I29" s="8">
        <f>+I25+I27</f>
        <v>8952</v>
      </c>
      <c r="J29" s="6"/>
    </row>
    <row r="30" spans="5:10" ht="12.75">
      <c r="E30" s="6"/>
      <c r="F30" s="6"/>
      <c r="G30" s="6"/>
      <c r="H30" s="6"/>
      <c r="I30" s="6"/>
      <c r="J30" s="6"/>
    </row>
    <row r="31" spans="1:10" ht="12.75">
      <c r="A31" t="s">
        <v>14</v>
      </c>
      <c r="E31" s="6">
        <v>91</v>
      </c>
      <c r="F31" s="7">
        <v>0</v>
      </c>
      <c r="G31" s="6"/>
      <c r="H31" s="6">
        <v>154</v>
      </c>
      <c r="I31" s="7">
        <v>0</v>
      </c>
      <c r="J31" s="6"/>
    </row>
    <row r="32" spans="5:10" ht="12.75">
      <c r="E32" s="6"/>
      <c r="F32" s="6"/>
      <c r="G32" s="6"/>
      <c r="H32" s="6"/>
      <c r="I32" s="6"/>
      <c r="J32" s="6"/>
    </row>
    <row r="33" spans="1:10" ht="13.5" thickBot="1">
      <c r="A33" t="s">
        <v>15</v>
      </c>
      <c r="E33" s="9">
        <f>+E29+E31</f>
        <v>6768</v>
      </c>
      <c r="F33" s="9">
        <f>+F29+F31</f>
        <v>4622</v>
      </c>
      <c r="G33" s="6"/>
      <c r="H33" s="9">
        <f>+H29+H31</f>
        <v>9039</v>
      </c>
      <c r="I33" s="9">
        <f>+I29+I31</f>
        <v>8952</v>
      </c>
      <c r="J33" s="6"/>
    </row>
    <row r="34" spans="5:10" ht="13.5" thickTop="1">
      <c r="E34" s="6"/>
      <c r="F34" s="6"/>
      <c r="G34" s="6"/>
      <c r="H34" s="6"/>
      <c r="I34" s="6"/>
      <c r="J34" s="6"/>
    </row>
    <row r="35" spans="5:10" ht="12.75">
      <c r="E35" s="6"/>
      <c r="F35" s="6"/>
      <c r="G35" s="6"/>
      <c r="H35" s="6"/>
      <c r="I35" s="6"/>
      <c r="J35" s="6"/>
    </row>
    <row r="36" spans="1:10" ht="12.75">
      <c r="A36" t="s">
        <v>16</v>
      </c>
      <c r="E36" s="10">
        <f>+E33/133171.173*100</f>
        <v>5.082180961190452</v>
      </c>
      <c r="F36" s="10">
        <f>+F33/126052.765*100</f>
        <v>3.666718457147687</v>
      </c>
      <c r="G36" s="10"/>
      <c r="H36" s="10">
        <f>+H33/133171.173*100</f>
        <v>6.787504980526078</v>
      </c>
      <c r="I36" s="10">
        <f>+I33/126052.765*100</f>
        <v>7.101787890174405</v>
      </c>
      <c r="J36" s="6"/>
    </row>
    <row r="37" spans="5:10" ht="12.75">
      <c r="E37" s="10"/>
      <c r="F37" s="15"/>
      <c r="G37" s="10"/>
      <c r="H37" s="10"/>
      <c r="I37" s="15"/>
      <c r="J37" s="6"/>
    </row>
    <row r="38" spans="1:10" ht="12.75">
      <c r="A38" t="s">
        <v>17</v>
      </c>
      <c r="E38" s="10">
        <f>+E33/133575.951*100</f>
        <v>5.06678032185599</v>
      </c>
      <c r="F38" s="10">
        <f>+F33/126666.876*100</f>
        <v>3.6489413380653675</v>
      </c>
      <c r="G38" s="10"/>
      <c r="H38" s="10">
        <f>+H33/133575.951*100</f>
        <v>6.766936662124157</v>
      </c>
      <c r="I38" s="10">
        <f>+I33/126666.876*100</f>
        <v>7.0673567413157015</v>
      </c>
      <c r="J38" s="6"/>
    </row>
    <row r="39" spans="5:10" ht="12.75">
      <c r="E39" s="6"/>
      <c r="F39" s="6"/>
      <c r="G39" s="6"/>
      <c r="H39" s="6"/>
      <c r="I39" s="6"/>
      <c r="J39" s="6"/>
    </row>
    <row r="40" spans="5:10" ht="12.75">
      <c r="E40" s="6"/>
      <c r="F40" s="6"/>
      <c r="G40" s="6"/>
      <c r="H40" s="6"/>
      <c r="I40" s="6"/>
      <c r="J40" s="6"/>
    </row>
    <row r="41" spans="1:10" ht="12.75">
      <c r="A41" t="s">
        <v>79</v>
      </c>
      <c r="E41" s="6"/>
      <c r="F41" s="6"/>
      <c r="G41" s="6"/>
      <c r="H41" s="6"/>
      <c r="I41" s="6"/>
      <c r="J41" s="6"/>
    </row>
    <row r="42" spans="1:10" ht="12.75">
      <c r="A42" t="s">
        <v>106</v>
      </c>
      <c r="E42" s="6"/>
      <c r="F42" s="6"/>
      <c r="G42" s="6"/>
      <c r="H42" s="6"/>
      <c r="I42" s="6"/>
      <c r="J42" s="6"/>
    </row>
    <row r="43" spans="5:10" ht="12.75">
      <c r="E43" s="6"/>
      <c r="F43" s="6"/>
      <c r="G43" s="6"/>
      <c r="H43" s="6"/>
      <c r="I43" s="6"/>
      <c r="J43" s="6"/>
    </row>
    <row r="44" spans="1:10" ht="12.75">
      <c r="A44" s="11"/>
      <c r="E44" s="6"/>
      <c r="F44" s="6"/>
      <c r="G44" s="6"/>
      <c r="H44" s="6"/>
      <c r="I44" s="6"/>
      <c r="J44" s="6"/>
    </row>
    <row r="45" spans="5:10" ht="12.75">
      <c r="E45" s="6"/>
      <c r="F45" s="6"/>
      <c r="G45" s="6"/>
      <c r="H45" s="6"/>
      <c r="I45" s="6"/>
      <c r="J45" s="6"/>
    </row>
  </sheetData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8"/>
  <sheetViews>
    <sheetView showGridLines="0" workbookViewId="0" topLeftCell="A5">
      <selection activeCell="G14" sqref="G14"/>
    </sheetView>
  </sheetViews>
  <sheetFormatPr defaultColWidth="9.140625" defaultRowHeight="12.75"/>
  <cols>
    <col min="1" max="1" width="3.7109375" style="0" customWidth="1"/>
    <col min="7" max="7" width="10.28125" style="0" bestFit="1" customWidth="1"/>
    <col min="9" max="9" width="10.140625" style="0" bestFit="1" customWidth="1"/>
  </cols>
  <sheetData>
    <row r="1" ht="18">
      <c r="A1" s="2" t="s">
        <v>0</v>
      </c>
    </row>
    <row r="2" ht="15.75">
      <c r="A2" s="1" t="s">
        <v>83</v>
      </c>
    </row>
    <row r="3" ht="15.75">
      <c r="A3" s="1" t="s">
        <v>110</v>
      </c>
    </row>
    <row r="5" ht="15">
      <c r="A5" s="4" t="s">
        <v>18</v>
      </c>
    </row>
    <row r="6" spans="7:9" ht="12.75">
      <c r="G6" s="3" t="s">
        <v>76</v>
      </c>
      <c r="I6" s="5" t="s">
        <v>77</v>
      </c>
    </row>
    <row r="7" spans="6:9" ht="12.75">
      <c r="F7" s="3"/>
      <c r="G7" s="5" t="s">
        <v>19</v>
      </c>
      <c r="H7" s="5"/>
      <c r="I7" s="5" t="s">
        <v>19</v>
      </c>
    </row>
    <row r="8" spans="6:9" ht="12.75">
      <c r="F8" s="3"/>
      <c r="G8" s="5" t="s">
        <v>111</v>
      </c>
      <c r="H8" s="5"/>
      <c r="I8" s="5" t="s">
        <v>102</v>
      </c>
    </row>
    <row r="9" spans="6:9" ht="12.75">
      <c r="F9" s="5" t="s">
        <v>3</v>
      </c>
      <c r="G9" s="5" t="s">
        <v>2</v>
      </c>
      <c r="H9" s="5"/>
      <c r="I9" s="5" t="s">
        <v>2</v>
      </c>
    </row>
    <row r="10" spans="7:10" ht="12.75">
      <c r="G10" s="6"/>
      <c r="H10" s="6"/>
      <c r="I10" s="6"/>
      <c r="J10" s="6"/>
    </row>
    <row r="11" spans="1:10" ht="12.75">
      <c r="A11" s="3" t="s">
        <v>20</v>
      </c>
      <c r="G11" s="6"/>
      <c r="H11" s="6"/>
      <c r="I11" s="6"/>
      <c r="J11" s="6"/>
    </row>
    <row r="12" spans="2:10" ht="12.75">
      <c r="B12" t="s">
        <v>21</v>
      </c>
      <c r="G12" s="6">
        <v>65281</v>
      </c>
      <c r="H12" s="6"/>
      <c r="I12" s="6">
        <v>53223</v>
      </c>
      <c r="J12" s="6"/>
    </row>
    <row r="13" spans="2:10" ht="12.75">
      <c r="B13" t="s">
        <v>91</v>
      </c>
      <c r="G13" s="6">
        <v>1360</v>
      </c>
      <c r="H13" s="6"/>
      <c r="I13" s="6">
        <v>1360</v>
      </c>
      <c r="J13" s="6"/>
    </row>
    <row r="14" spans="2:10" ht="12.75">
      <c r="B14" t="s">
        <v>105</v>
      </c>
      <c r="G14" s="6">
        <v>-5915</v>
      </c>
      <c r="H14" s="6"/>
      <c r="I14" s="6">
        <v>-7071</v>
      </c>
      <c r="J14" s="6"/>
    </row>
    <row r="15" spans="7:10" ht="12.75">
      <c r="G15" s="6"/>
      <c r="H15" s="6"/>
      <c r="I15" s="6"/>
      <c r="J15" s="6"/>
    </row>
    <row r="16" spans="1:10" ht="12.75">
      <c r="A16" s="3" t="s">
        <v>22</v>
      </c>
      <c r="G16" s="6"/>
      <c r="H16" s="6"/>
      <c r="I16" s="6"/>
      <c r="J16" s="6"/>
    </row>
    <row r="17" spans="2:10" ht="12.75">
      <c r="B17" t="s">
        <v>23</v>
      </c>
      <c r="G17" s="6">
        <v>29444</v>
      </c>
      <c r="H17" s="6"/>
      <c r="I17" s="6">
        <v>26013</v>
      </c>
      <c r="J17" s="6"/>
    </row>
    <row r="18" spans="2:10" ht="12.75">
      <c r="B18" t="s">
        <v>29</v>
      </c>
      <c r="G18" s="6">
        <v>34204</v>
      </c>
      <c r="H18" s="6"/>
      <c r="I18" s="6">
        <v>29926</v>
      </c>
      <c r="J18" s="6"/>
    </row>
    <row r="19" spans="2:10" ht="12.75">
      <c r="B19" t="s">
        <v>24</v>
      </c>
      <c r="G19" s="6">
        <v>4146</v>
      </c>
      <c r="H19" s="6"/>
      <c r="I19" s="6">
        <v>6171</v>
      </c>
      <c r="J19" s="6"/>
    </row>
    <row r="20" spans="2:10" ht="12.75">
      <c r="B20" t="s">
        <v>25</v>
      </c>
      <c r="G20" s="6">
        <v>11</v>
      </c>
      <c r="H20" s="6"/>
      <c r="I20" s="6">
        <v>544</v>
      </c>
      <c r="J20" s="6"/>
    </row>
    <row r="21" spans="2:10" ht="12.75">
      <c r="B21" t="s">
        <v>26</v>
      </c>
      <c r="G21" s="6">
        <v>10231</v>
      </c>
      <c r="H21" s="6"/>
      <c r="I21" s="6">
        <v>8395</v>
      </c>
      <c r="J21" s="6"/>
    </row>
    <row r="22" spans="7:10" ht="12.75">
      <c r="G22" s="12">
        <f>SUM(G17:G21)</f>
        <v>78036</v>
      </c>
      <c r="H22" s="6"/>
      <c r="I22" s="12">
        <f>SUM(I17:I21)</f>
        <v>71049</v>
      </c>
      <c r="J22" s="6"/>
    </row>
    <row r="23" spans="7:10" ht="12.75">
      <c r="G23" s="6"/>
      <c r="H23" s="6"/>
      <c r="I23" s="6"/>
      <c r="J23" s="6"/>
    </row>
    <row r="24" spans="1:10" ht="12.75">
      <c r="A24" s="3" t="s">
        <v>27</v>
      </c>
      <c r="G24" s="6"/>
      <c r="H24" s="6"/>
      <c r="I24" s="6"/>
      <c r="J24" s="6"/>
    </row>
    <row r="25" spans="2:10" ht="12.75">
      <c r="B25" t="s">
        <v>28</v>
      </c>
      <c r="G25" s="6">
        <v>13397</v>
      </c>
      <c r="H25" s="6"/>
      <c r="I25" s="6">
        <v>11606</v>
      </c>
      <c r="J25" s="6"/>
    </row>
    <row r="26" spans="2:10" ht="12.75">
      <c r="B26" t="s">
        <v>30</v>
      </c>
      <c r="G26" s="6">
        <v>7764</v>
      </c>
      <c r="H26" s="6"/>
      <c r="I26" s="6">
        <v>3555</v>
      </c>
      <c r="J26" s="6"/>
    </row>
    <row r="27" spans="2:10" ht="12.75">
      <c r="B27" t="s">
        <v>31</v>
      </c>
      <c r="G27" s="6">
        <v>135</v>
      </c>
      <c r="H27" s="6"/>
      <c r="I27" s="6">
        <v>208</v>
      </c>
      <c r="J27" s="6"/>
    </row>
    <row r="28" spans="2:10" ht="12.75">
      <c r="B28" t="s">
        <v>32</v>
      </c>
      <c r="G28" s="6">
        <v>8746</v>
      </c>
      <c r="H28" s="6"/>
      <c r="I28" s="6">
        <v>3731</v>
      </c>
      <c r="J28" s="6"/>
    </row>
    <row r="29" spans="2:10" ht="12.75">
      <c r="B29" t="s">
        <v>33</v>
      </c>
      <c r="G29" s="6">
        <v>284</v>
      </c>
      <c r="H29" s="6"/>
      <c r="I29" s="6">
        <v>190</v>
      </c>
      <c r="J29" s="6"/>
    </row>
    <row r="30" spans="7:10" ht="12.75">
      <c r="G30" s="12">
        <f>SUM(G25:G29)</f>
        <v>30326</v>
      </c>
      <c r="H30" s="6"/>
      <c r="I30" s="12">
        <f>SUM(I25:I29)</f>
        <v>19290</v>
      </c>
      <c r="J30" s="6"/>
    </row>
    <row r="31" spans="7:10" ht="12.75">
      <c r="G31" s="6"/>
      <c r="H31" s="6"/>
      <c r="I31" s="6"/>
      <c r="J31" s="6"/>
    </row>
    <row r="32" spans="1:10" ht="12.75">
      <c r="A32" s="3" t="s">
        <v>34</v>
      </c>
      <c r="G32" s="6">
        <f>+G22-G30</f>
        <v>47710</v>
      </c>
      <c r="H32" s="6"/>
      <c r="I32" s="6">
        <f>+I22-I30</f>
        <v>51759</v>
      </c>
      <c r="J32" s="6"/>
    </row>
    <row r="33" spans="7:10" ht="13.5" thickBot="1">
      <c r="G33" s="6"/>
      <c r="H33" s="6"/>
      <c r="I33" s="6"/>
      <c r="J33" s="6"/>
    </row>
    <row r="34" spans="7:10" ht="14.25" thickBot="1" thickTop="1">
      <c r="G34" s="13">
        <f>+G12+G13+G14+G32</f>
        <v>108436</v>
      </c>
      <c r="H34" s="6"/>
      <c r="I34" s="13">
        <f>+I12+I13+I14+I32</f>
        <v>99271</v>
      </c>
      <c r="J34" s="6"/>
    </row>
    <row r="35" spans="7:10" ht="13.5" thickTop="1">
      <c r="G35" s="6"/>
      <c r="H35" s="6"/>
      <c r="I35" s="6"/>
      <c r="J35" s="6"/>
    </row>
    <row r="36" spans="1:10" ht="12.75">
      <c r="A36" s="3" t="s">
        <v>35</v>
      </c>
      <c r="G36" s="6"/>
      <c r="H36" s="6"/>
      <c r="I36" s="6"/>
      <c r="J36" s="6"/>
    </row>
    <row r="37" spans="2:10" ht="12.75">
      <c r="B37" t="s">
        <v>36</v>
      </c>
      <c r="G37" s="6">
        <v>66614</v>
      </c>
      <c r="H37" s="6"/>
      <c r="I37" s="6">
        <v>66551</v>
      </c>
      <c r="J37" s="6"/>
    </row>
    <row r="38" spans="2:10" ht="12.75">
      <c r="B38" t="s">
        <v>37</v>
      </c>
      <c r="G38" s="6">
        <v>4853</v>
      </c>
      <c r="H38" s="6"/>
      <c r="I38" s="6">
        <v>4750</v>
      </c>
      <c r="J38" s="6"/>
    </row>
    <row r="39" spans="2:10" ht="12.75">
      <c r="B39" t="s">
        <v>92</v>
      </c>
      <c r="G39" s="6">
        <f>+'EQ'!F25</f>
        <v>1</v>
      </c>
      <c r="H39" s="6"/>
      <c r="I39" s="6">
        <v>12</v>
      </c>
      <c r="J39" s="6"/>
    </row>
    <row r="40" spans="2:10" ht="12.75">
      <c r="B40" t="s">
        <v>38</v>
      </c>
      <c r="G40" s="6">
        <f>+'EQ'!G25</f>
        <v>34496</v>
      </c>
      <c r="H40" s="6"/>
      <c r="I40" s="6">
        <v>25457</v>
      </c>
      <c r="J40" s="6"/>
    </row>
    <row r="41" spans="7:10" ht="12.75">
      <c r="G41" s="6"/>
      <c r="H41" s="6"/>
      <c r="I41" s="6"/>
      <c r="J41" s="6"/>
    </row>
    <row r="42" spans="7:10" ht="12.75">
      <c r="G42" s="8">
        <f>SUM(G37:G41)</f>
        <v>105964</v>
      </c>
      <c r="H42" s="6"/>
      <c r="I42" s="8">
        <f>SUM(I37:I41)</f>
        <v>96770</v>
      </c>
      <c r="J42" s="6"/>
    </row>
    <row r="43" spans="7:10" ht="12.75">
      <c r="G43" s="16"/>
      <c r="H43" s="6"/>
      <c r="I43" s="16"/>
      <c r="J43" s="6"/>
    </row>
    <row r="44" spans="1:10" ht="12.75">
      <c r="A44" s="3" t="s">
        <v>101</v>
      </c>
      <c r="G44" s="6">
        <v>-137</v>
      </c>
      <c r="H44" s="6"/>
      <c r="I44" s="6">
        <v>17</v>
      </c>
      <c r="J44" s="6"/>
    </row>
    <row r="45" spans="1:10" ht="12.75">
      <c r="A45" s="3" t="s">
        <v>39</v>
      </c>
      <c r="G45" s="6"/>
      <c r="H45" s="6"/>
      <c r="I45" s="6"/>
      <c r="J45" s="6"/>
    </row>
    <row r="46" spans="2:10" ht="12.75">
      <c r="B46" t="s">
        <v>31</v>
      </c>
      <c r="G46" s="6">
        <v>67</v>
      </c>
      <c r="H46" s="6"/>
      <c r="I46" s="6">
        <v>193</v>
      </c>
      <c r="J46" s="6"/>
    </row>
    <row r="47" spans="2:10" ht="12.75">
      <c r="B47" t="s">
        <v>40</v>
      </c>
      <c r="G47" s="6">
        <v>2542</v>
      </c>
      <c r="H47" s="6"/>
      <c r="I47" s="6">
        <v>2291</v>
      </c>
      <c r="J47" s="6"/>
    </row>
    <row r="48" spans="7:10" ht="13.5" thickBot="1">
      <c r="G48" s="6"/>
      <c r="H48" s="6"/>
      <c r="I48" s="6"/>
      <c r="J48" s="6"/>
    </row>
    <row r="49" spans="7:10" ht="14.25" thickBot="1" thickTop="1">
      <c r="G49" s="13">
        <f>SUM(G42:G48)</f>
        <v>108436</v>
      </c>
      <c r="H49" s="6"/>
      <c r="I49" s="13">
        <f>SUM(I42:I48)</f>
        <v>99271</v>
      </c>
      <c r="J49" s="6"/>
    </row>
    <row r="50" spans="7:10" ht="13.5" thickTop="1">
      <c r="G50" s="6"/>
      <c r="H50" s="6"/>
      <c r="I50" s="6"/>
      <c r="J50" s="6"/>
    </row>
    <row r="51" spans="7:10" ht="12.75">
      <c r="G51" s="6"/>
      <c r="H51" s="6"/>
      <c r="I51" s="6"/>
      <c r="J51" s="6"/>
    </row>
    <row r="52" spans="1:10" ht="12.75">
      <c r="A52" t="s">
        <v>41</v>
      </c>
      <c r="G52" s="6"/>
      <c r="H52" s="6"/>
      <c r="I52" s="6"/>
      <c r="J52" s="6"/>
    </row>
    <row r="53" spans="1:10" ht="12.75">
      <c r="A53" t="s">
        <v>106</v>
      </c>
      <c r="G53" s="6"/>
      <c r="H53" s="6"/>
      <c r="I53" s="6"/>
      <c r="J53" s="6"/>
    </row>
    <row r="54" spans="7:10" ht="12.75">
      <c r="G54" s="6"/>
      <c r="H54" s="6"/>
      <c r="I54" s="6"/>
      <c r="J54" s="6"/>
    </row>
    <row r="55" spans="1:10" ht="12.75">
      <c r="A55" s="11"/>
      <c r="G55" s="6"/>
      <c r="H55" s="6"/>
      <c r="I55" s="6"/>
      <c r="J55" s="6"/>
    </row>
    <row r="56" spans="7:10" ht="12.75">
      <c r="G56" s="6"/>
      <c r="H56" s="6"/>
      <c r="I56" s="6"/>
      <c r="J56" s="6"/>
    </row>
    <row r="57" spans="7:10" ht="12.75">
      <c r="G57" s="6"/>
      <c r="H57" s="6"/>
      <c r="I57" s="6"/>
      <c r="J57" s="6"/>
    </row>
    <row r="58" spans="7:10" ht="12.75">
      <c r="G58" s="6"/>
      <c r="H58" s="6"/>
      <c r="I58" s="6"/>
      <c r="J58" s="6"/>
    </row>
    <row r="59" spans="7:10" ht="12.75">
      <c r="G59" s="6"/>
      <c r="H59" s="6"/>
      <c r="I59" s="6"/>
      <c r="J59" s="6"/>
    </row>
    <row r="60" spans="7:10" ht="12.75">
      <c r="G60" s="6"/>
      <c r="H60" s="6"/>
      <c r="I60" s="6"/>
      <c r="J60" s="6"/>
    </row>
    <row r="61" spans="7:10" ht="12.75">
      <c r="G61" s="6"/>
      <c r="H61" s="6"/>
      <c r="I61" s="6"/>
      <c r="J61" s="6"/>
    </row>
    <row r="62" spans="7:10" ht="12.75">
      <c r="G62" s="6"/>
      <c r="H62" s="6"/>
      <c r="I62" s="6"/>
      <c r="J62" s="6"/>
    </row>
    <row r="63" spans="7:10" ht="12.75">
      <c r="G63" s="6"/>
      <c r="H63" s="6"/>
      <c r="I63" s="6"/>
      <c r="J63" s="6"/>
    </row>
    <row r="64" spans="7:10" ht="12.75">
      <c r="G64" s="6"/>
      <c r="H64" s="6"/>
      <c r="I64" s="6"/>
      <c r="J64" s="6"/>
    </row>
    <row r="65" spans="7:10" ht="12.75">
      <c r="G65" s="6"/>
      <c r="H65" s="6"/>
      <c r="I65" s="6"/>
      <c r="J65" s="6"/>
    </row>
    <row r="66" spans="7:10" ht="12.75">
      <c r="G66" s="6"/>
      <c r="H66" s="6"/>
      <c r="I66" s="6"/>
      <c r="J66" s="6"/>
    </row>
    <row r="67" spans="7:10" ht="12.75">
      <c r="G67" s="6"/>
      <c r="H67" s="6"/>
      <c r="I67" s="6"/>
      <c r="J67" s="6"/>
    </row>
    <row r="68" spans="7:10" ht="12.75">
      <c r="G68" s="6"/>
      <c r="H68" s="6"/>
      <c r="I68" s="6"/>
      <c r="J68" s="6"/>
    </row>
    <row r="69" spans="7:10" ht="12.75">
      <c r="G69" s="6"/>
      <c r="H69" s="6"/>
      <c r="I69" s="6"/>
      <c r="J69" s="6"/>
    </row>
    <row r="70" spans="7:10" ht="12.75">
      <c r="G70" s="6"/>
      <c r="H70" s="6"/>
      <c r="I70" s="6"/>
      <c r="J70" s="6"/>
    </row>
    <row r="71" spans="7:10" ht="12.75">
      <c r="G71" s="6"/>
      <c r="H71" s="6"/>
      <c r="I71" s="6"/>
      <c r="J71" s="6"/>
    </row>
    <row r="72" spans="7:10" ht="12.75">
      <c r="G72" s="6"/>
      <c r="H72" s="6"/>
      <c r="I72" s="6"/>
      <c r="J72" s="6"/>
    </row>
    <row r="73" spans="7:10" ht="12.75">
      <c r="G73" s="6"/>
      <c r="H73" s="6"/>
      <c r="I73" s="6"/>
      <c r="J73" s="6"/>
    </row>
    <row r="74" spans="7:10" ht="12.75">
      <c r="G74" s="6"/>
      <c r="H74" s="6"/>
      <c r="I74" s="6"/>
      <c r="J74" s="6"/>
    </row>
    <row r="75" spans="7:10" ht="12.75">
      <c r="G75" s="6"/>
      <c r="H75" s="6"/>
      <c r="I75" s="6"/>
      <c r="J75" s="6"/>
    </row>
    <row r="76" spans="7:10" ht="12.75">
      <c r="G76" s="6"/>
      <c r="H76" s="6"/>
      <c r="I76" s="6"/>
      <c r="J76" s="6"/>
    </row>
    <row r="77" spans="7:10" ht="12.75">
      <c r="G77" s="6"/>
      <c r="H77" s="6"/>
      <c r="I77" s="6"/>
      <c r="J77" s="6"/>
    </row>
    <row r="78" spans="7:10" ht="12.75">
      <c r="G78" s="6"/>
      <c r="H78" s="6"/>
      <c r="I78" s="6"/>
      <c r="J78" s="6"/>
    </row>
  </sheetData>
  <printOptions/>
  <pageMargins left="0.75" right="0.75" top="1" bottom="1" header="0.5" footer="0.5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6"/>
  <sheetViews>
    <sheetView showGridLines="0" workbookViewId="0" topLeftCell="A1">
      <selection activeCell="I25" sqref="I25"/>
    </sheetView>
  </sheetViews>
  <sheetFormatPr defaultColWidth="9.140625" defaultRowHeight="12.75"/>
  <cols>
    <col min="6" max="6" width="13.28125" style="0" customWidth="1"/>
    <col min="8" max="8" width="6.421875" style="0" customWidth="1"/>
  </cols>
  <sheetData>
    <row r="1" ht="18">
      <c r="A1" s="2" t="s">
        <v>0</v>
      </c>
    </row>
    <row r="2" ht="15.75">
      <c r="A2" s="1" t="s">
        <v>83</v>
      </c>
    </row>
    <row r="3" ht="15.75">
      <c r="A3" s="1" t="s">
        <v>110</v>
      </c>
    </row>
    <row r="5" ht="15">
      <c r="A5" s="4" t="s">
        <v>42</v>
      </c>
    </row>
    <row r="7" spans="4:9" ht="12.75">
      <c r="D7" s="3"/>
      <c r="E7" s="14" t="s">
        <v>93</v>
      </c>
      <c r="F7" s="3"/>
      <c r="G7" s="3" t="s">
        <v>46</v>
      </c>
      <c r="H7" s="3"/>
      <c r="I7" s="3"/>
    </row>
    <row r="8" spans="4:9" ht="12.75">
      <c r="D8" s="5" t="s">
        <v>43</v>
      </c>
      <c r="E8" s="5" t="s">
        <v>43</v>
      </c>
      <c r="F8" s="5" t="s">
        <v>94</v>
      </c>
      <c r="G8" s="5" t="s">
        <v>78</v>
      </c>
      <c r="H8" s="5"/>
      <c r="I8" s="5" t="s">
        <v>48</v>
      </c>
    </row>
    <row r="9" spans="4:9" ht="12.75">
      <c r="D9" s="5" t="s">
        <v>44</v>
      </c>
      <c r="E9" s="5" t="s">
        <v>45</v>
      </c>
      <c r="F9" s="5" t="s">
        <v>95</v>
      </c>
      <c r="G9" s="5" t="s">
        <v>47</v>
      </c>
      <c r="H9" s="5"/>
      <c r="I9" s="5"/>
    </row>
    <row r="10" spans="4:9" ht="12.75">
      <c r="D10" s="5"/>
      <c r="E10" s="5"/>
      <c r="F10" s="5" t="s">
        <v>96</v>
      </c>
      <c r="G10" s="5"/>
      <c r="H10" s="5"/>
      <c r="I10" s="5"/>
    </row>
    <row r="11" spans="4:9" ht="12.75">
      <c r="D11" s="5" t="s">
        <v>2</v>
      </c>
      <c r="E11" s="5" t="s">
        <v>2</v>
      </c>
      <c r="F11" s="5" t="s">
        <v>2</v>
      </c>
      <c r="G11" s="5" t="s">
        <v>2</v>
      </c>
      <c r="H11" s="5"/>
      <c r="I11" s="5" t="s">
        <v>2</v>
      </c>
    </row>
    <row r="12" spans="4:9" ht="12.75">
      <c r="D12" s="6"/>
      <c r="E12" s="6"/>
      <c r="F12" s="6"/>
      <c r="G12" s="6"/>
      <c r="H12" s="6"/>
      <c r="I12" s="6"/>
    </row>
    <row r="13" spans="1:9" ht="12.75">
      <c r="A13" t="s">
        <v>107</v>
      </c>
      <c r="D13" s="6">
        <v>66551</v>
      </c>
      <c r="E13" s="6">
        <v>4750</v>
      </c>
      <c r="F13" s="6">
        <v>12</v>
      </c>
      <c r="G13" s="6">
        <v>25457</v>
      </c>
      <c r="H13" s="6"/>
      <c r="I13" s="6">
        <f>SUM(D13:H13)</f>
        <v>96770</v>
      </c>
    </row>
    <row r="14" spans="4:9" ht="12.75">
      <c r="D14" s="6"/>
      <c r="E14" s="6"/>
      <c r="F14" s="6"/>
      <c r="G14" s="6"/>
      <c r="H14" s="6"/>
      <c r="I14" s="6"/>
    </row>
    <row r="15" spans="1:9" ht="12.75">
      <c r="A15" t="s">
        <v>85</v>
      </c>
      <c r="D15" s="6"/>
      <c r="E15" s="6"/>
      <c r="F15" s="6"/>
      <c r="G15" s="6"/>
      <c r="H15" s="6"/>
      <c r="I15" s="6"/>
    </row>
    <row r="16" spans="1:9" ht="12.75">
      <c r="A16" t="s">
        <v>86</v>
      </c>
      <c r="D16" s="6">
        <v>63</v>
      </c>
      <c r="E16" s="6">
        <v>103</v>
      </c>
      <c r="F16" s="6"/>
      <c r="G16" s="6"/>
      <c r="H16" s="6"/>
      <c r="I16" s="6">
        <f>SUM(D16:H16)</f>
        <v>166</v>
      </c>
    </row>
    <row r="17" spans="4:9" ht="12.75">
      <c r="D17" s="6"/>
      <c r="E17" s="6"/>
      <c r="F17" s="6"/>
      <c r="G17" s="6"/>
      <c r="H17" s="6"/>
      <c r="I17" s="6"/>
    </row>
    <row r="18" spans="1:9" ht="12.75">
      <c r="A18" t="s">
        <v>97</v>
      </c>
      <c r="D18" s="6"/>
      <c r="E18" s="6"/>
      <c r="F18" s="6"/>
      <c r="G18" s="6"/>
      <c r="H18" s="6"/>
      <c r="I18" s="6"/>
    </row>
    <row r="19" spans="1:9" ht="12.75">
      <c r="A19" t="s">
        <v>98</v>
      </c>
      <c r="D19" s="6"/>
      <c r="E19" s="6"/>
      <c r="F19" s="6">
        <v>-11</v>
      </c>
      <c r="G19" s="6"/>
      <c r="H19" s="6"/>
      <c r="I19" s="6">
        <f>SUM(D19:H19)</f>
        <v>-11</v>
      </c>
    </row>
    <row r="20" spans="4:9" ht="12.75">
      <c r="D20" s="6"/>
      <c r="E20" s="6"/>
      <c r="F20" s="6"/>
      <c r="G20" s="6"/>
      <c r="H20" s="6"/>
      <c r="I20" s="6"/>
    </row>
    <row r="21" spans="4:9" ht="12.75">
      <c r="D21" s="6"/>
      <c r="E21" s="6"/>
      <c r="F21" s="6"/>
      <c r="G21" s="6"/>
      <c r="H21" s="6"/>
      <c r="I21" s="6"/>
    </row>
    <row r="22" spans="1:9" ht="12.75">
      <c r="A22" t="s">
        <v>49</v>
      </c>
      <c r="D22" s="6"/>
      <c r="E22" s="6"/>
      <c r="F22" s="6"/>
      <c r="G22" s="6">
        <f>+Inc!H33</f>
        <v>9039</v>
      </c>
      <c r="H22" s="6"/>
      <c r="I22" s="6">
        <f>SUM(D22:H22)</f>
        <v>9039</v>
      </c>
    </row>
    <row r="23" spans="4:9" ht="12.75">
      <c r="D23" s="6"/>
      <c r="E23" s="6"/>
      <c r="F23" s="6"/>
      <c r="G23" s="6"/>
      <c r="H23" s="6"/>
      <c r="I23" s="6"/>
    </row>
    <row r="24" spans="4:9" ht="12.75">
      <c r="D24" s="6"/>
      <c r="E24" s="6"/>
      <c r="F24" s="6"/>
      <c r="G24" s="6"/>
      <c r="H24" s="6"/>
      <c r="I24" s="6"/>
    </row>
    <row r="25" spans="1:9" ht="13.5" thickBot="1">
      <c r="A25" t="s">
        <v>104</v>
      </c>
      <c r="D25" s="9">
        <f>SUM(D13:D24)</f>
        <v>66614</v>
      </c>
      <c r="E25" s="9">
        <f>SUM(E13:E24)</f>
        <v>4853</v>
      </c>
      <c r="F25" s="9">
        <f>SUM(F13:F24)</f>
        <v>1</v>
      </c>
      <c r="G25" s="9">
        <f>SUM(G13:G24)</f>
        <v>34496</v>
      </c>
      <c r="H25" s="6"/>
      <c r="I25" s="9">
        <f>SUM(I13:I24)</f>
        <v>105964</v>
      </c>
    </row>
    <row r="26" spans="4:9" ht="13.5" thickTop="1">
      <c r="D26" s="6"/>
      <c r="E26" s="6"/>
      <c r="F26" s="6"/>
      <c r="G26" s="6"/>
      <c r="H26" s="6"/>
      <c r="I26" s="6"/>
    </row>
    <row r="27" spans="4:9" ht="12.75">
      <c r="D27" s="6"/>
      <c r="E27" s="6"/>
      <c r="F27" s="6"/>
      <c r="G27" s="6"/>
      <c r="H27" s="6"/>
      <c r="I27" s="6"/>
    </row>
    <row r="28" spans="1:9" ht="12.75">
      <c r="A28" t="s">
        <v>89</v>
      </c>
      <c r="D28" s="6">
        <v>40161</v>
      </c>
      <c r="E28" s="6">
        <v>580</v>
      </c>
      <c r="F28" s="6">
        <v>0</v>
      </c>
      <c r="G28" s="6">
        <v>13979</v>
      </c>
      <c r="H28" s="6"/>
      <c r="I28" s="6">
        <f>SUM(D28:H28)</f>
        <v>54720</v>
      </c>
    </row>
    <row r="29" spans="4:9" ht="12.75">
      <c r="D29" s="6"/>
      <c r="E29" s="6"/>
      <c r="F29" s="6"/>
      <c r="G29" s="6"/>
      <c r="H29" s="6"/>
      <c r="I29" s="6"/>
    </row>
    <row r="30" spans="1:9" ht="12.75">
      <c r="A30" t="s">
        <v>85</v>
      </c>
      <c r="D30" s="6">
        <v>144</v>
      </c>
      <c r="E30" s="6">
        <v>425</v>
      </c>
      <c r="F30" s="6"/>
      <c r="G30" s="6"/>
      <c r="H30" s="6"/>
      <c r="I30" s="6">
        <f>SUM(D30:H30)</f>
        <v>569</v>
      </c>
    </row>
    <row r="31" spans="1:9" ht="12.75">
      <c r="A31" t="s">
        <v>86</v>
      </c>
      <c r="D31" s="6"/>
      <c r="E31" s="6"/>
      <c r="F31" s="6"/>
      <c r="G31" s="6"/>
      <c r="H31" s="6"/>
      <c r="I31" s="6"/>
    </row>
    <row r="32" spans="4:9" ht="12.75">
      <c r="D32" s="6"/>
      <c r="E32" s="6"/>
      <c r="F32" s="6"/>
      <c r="G32" s="6"/>
      <c r="H32" s="6"/>
      <c r="I32" s="6"/>
    </row>
    <row r="33" spans="1:9" ht="12.75">
      <c r="A33" t="s">
        <v>114</v>
      </c>
      <c r="D33" s="6"/>
      <c r="E33" s="6"/>
      <c r="F33" s="6"/>
      <c r="G33" s="6"/>
      <c r="H33" s="6"/>
      <c r="I33" s="6"/>
    </row>
    <row r="34" spans="1:9" ht="12.75">
      <c r="A34" t="s">
        <v>115</v>
      </c>
      <c r="D34" s="6">
        <v>4000</v>
      </c>
      <c r="E34" s="6">
        <v>26400</v>
      </c>
      <c r="F34" s="6"/>
      <c r="G34" s="6"/>
      <c r="H34" s="6"/>
      <c r="I34" s="6">
        <f>SUM(D34:H34)</f>
        <v>30400</v>
      </c>
    </row>
    <row r="35" spans="4:9" ht="12.75">
      <c r="D35" s="6"/>
      <c r="E35" s="6"/>
      <c r="F35" s="6"/>
      <c r="G35" s="6"/>
      <c r="H35" s="6"/>
      <c r="I35" s="6"/>
    </row>
    <row r="36" spans="1:9" ht="12.75">
      <c r="A36" t="s">
        <v>84</v>
      </c>
      <c r="D36" s="6"/>
      <c r="E36" s="6">
        <v>-548</v>
      </c>
      <c r="F36" s="6"/>
      <c r="G36" s="6"/>
      <c r="H36" s="6"/>
      <c r="I36" s="6">
        <f>SUM(D36:H36)</f>
        <v>-548</v>
      </c>
    </row>
    <row r="37" spans="4:9" ht="12.75">
      <c r="D37" s="6"/>
      <c r="E37" s="6"/>
      <c r="F37" s="6"/>
      <c r="G37" s="6"/>
      <c r="H37" s="6"/>
      <c r="I37" s="6"/>
    </row>
    <row r="38" spans="1:9" ht="12.75">
      <c r="A38" t="s">
        <v>97</v>
      </c>
      <c r="D38" s="6"/>
      <c r="E38" s="6"/>
      <c r="F38" s="6"/>
      <c r="G38" s="6"/>
      <c r="H38" s="6"/>
      <c r="I38" s="6"/>
    </row>
    <row r="39" spans="1:9" ht="12.75">
      <c r="A39" t="s">
        <v>98</v>
      </c>
      <c r="D39" s="6"/>
      <c r="E39" s="6"/>
      <c r="F39" s="6">
        <v>1</v>
      </c>
      <c r="G39" s="6"/>
      <c r="H39" s="6"/>
      <c r="I39" s="6">
        <f>SUM(D39:H39)</f>
        <v>1</v>
      </c>
    </row>
    <row r="40" spans="4:9" ht="12.75">
      <c r="D40" s="6"/>
      <c r="E40" s="6"/>
      <c r="F40" s="6"/>
      <c r="G40" s="6"/>
      <c r="H40" s="6"/>
      <c r="I40" s="6"/>
    </row>
    <row r="41" spans="1:9" ht="12.75">
      <c r="A41" t="s">
        <v>49</v>
      </c>
      <c r="D41" s="6"/>
      <c r="E41" s="6"/>
      <c r="F41" s="6"/>
      <c r="G41" s="6">
        <v>8952</v>
      </c>
      <c r="H41" s="6"/>
      <c r="I41" s="6">
        <f>SUM(D41:H41)</f>
        <v>8952</v>
      </c>
    </row>
    <row r="42" spans="4:9" ht="12.75">
      <c r="D42" s="6"/>
      <c r="E42" s="6"/>
      <c r="F42" s="6"/>
      <c r="G42" s="6"/>
      <c r="H42" s="6"/>
      <c r="I42" s="6"/>
    </row>
    <row r="43" spans="1:9" ht="12.75">
      <c r="A43" t="s">
        <v>116</v>
      </c>
      <c r="D43" s="6"/>
      <c r="E43" s="6"/>
      <c r="F43" s="6"/>
      <c r="G43" s="6">
        <v>-3223</v>
      </c>
      <c r="H43" s="6"/>
      <c r="I43" s="6">
        <f>SUM(D43:H43)</f>
        <v>-3223</v>
      </c>
    </row>
    <row r="44" spans="4:9" ht="12.75">
      <c r="D44" s="6"/>
      <c r="E44" s="6"/>
      <c r="F44" s="6"/>
      <c r="G44" s="6"/>
      <c r="H44" s="6"/>
      <c r="I44" s="6"/>
    </row>
    <row r="45" spans="1:9" ht="13.5" thickBot="1">
      <c r="A45" t="s">
        <v>113</v>
      </c>
      <c r="D45" s="9">
        <f>SUM(D28:D44)</f>
        <v>44305</v>
      </c>
      <c r="E45" s="9">
        <f>SUM(E28:E44)</f>
        <v>26857</v>
      </c>
      <c r="F45" s="9">
        <f>SUM(F28:F44)</f>
        <v>1</v>
      </c>
      <c r="G45" s="9">
        <f>SUM(G28:G44)</f>
        <v>19708</v>
      </c>
      <c r="H45" s="6"/>
      <c r="I45" s="9">
        <f>SUM(I28:I44)</f>
        <v>90871</v>
      </c>
    </row>
    <row r="46" spans="4:9" ht="13.5" thickTop="1">
      <c r="D46" s="6"/>
      <c r="E46" s="6"/>
      <c r="F46" s="6"/>
      <c r="G46" s="6"/>
      <c r="H46" s="6"/>
      <c r="I46" s="6"/>
    </row>
    <row r="47" spans="4:9" ht="12.75">
      <c r="D47" s="6"/>
      <c r="E47" s="6"/>
      <c r="F47" s="6"/>
      <c r="G47" s="6"/>
      <c r="H47" s="6"/>
      <c r="I47" s="6"/>
    </row>
    <row r="48" spans="4:9" ht="12.75">
      <c r="D48" s="6"/>
      <c r="E48" s="6"/>
      <c r="F48" s="6"/>
      <c r="G48" s="6"/>
      <c r="H48" s="6"/>
      <c r="I48" s="6"/>
    </row>
    <row r="49" spans="4:9" ht="12.75">
      <c r="D49" s="6"/>
      <c r="E49" s="6"/>
      <c r="F49" s="6"/>
      <c r="G49" s="6"/>
      <c r="H49" s="6"/>
      <c r="I49" s="6"/>
    </row>
    <row r="50" spans="4:9" ht="12.75">
      <c r="D50" s="6"/>
      <c r="E50" s="6"/>
      <c r="F50" s="6"/>
      <c r="G50" s="6"/>
      <c r="H50" s="6"/>
      <c r="I50" s="6"/>
    </row>
    <row r="51" spans="1:9" ht="12.75">
      <c r="A51" t="s">
        <v>50</v>
      </c>
      <c r="D51" s="6"/>
      <c r="E51" s="6"/>
      <c r="F51" s="6"/>
      <c r="G51" s="6"/>
      <c r="H51" s="6"/>
      <c r="I51" s="6"/>
    </row>
    <row r="52" spans="1:9" ht="12.75">
      <c r="A52" t="s">
        <v>117</v>
      </c>
      <c r="D52" s="6"/>
      <c r="E52" s="6"/>
      <c r="F52" s="6"/>
      <c r="G52" s="6"/>
      <c r="H52" s="6"/>
      <c r="I52" s="6"/>
    </row>
    <row r="53" spans="4:9" ht="12.75">
      <c r="D53" s="6"/>
      <c r="E53" s="6"/>
      <c r="F53" s="6"/>
      <c r="G53" s="6"/>
      <c r="H53" s="6"/>
      <c r="I53" s="6"/>
    </row>
    <row r="54" spans="1:9" ht="12.75">
      <c r="A54" s="11"/>
      <c r="D54" s="6"/>
      <c r="E54" s="6"/>
      <c r="F54" s="6"/>
      <c r="G54" s="6"/>
      <c r="H54" s="6"/>
      <c r="I54" s="6"/>
    </row>
    <row r="55" spans="4:9" ht="12.75">
      <c r="D55" s="6"/>
      <c r="E55" s="6"/>
      <c r="F55" s="6"/>
      <c r="G55" s="6"/>
      <c r="H55" s="6"/>
      <c r="I55" s="6"/>
    </row>
    <row r="56" spans="4:9" ht="12.75">
      <c r="D56" s="6"/>
      <c r="E56" s="6"/>
      <c r="F56" s="6"/>
      <c r="G56" s="6"/>
      <c r="H56" s="6"/>
      <c r="I56" s="6"/>
    </row>
    <row r="57" spans="4:9" ht="12.75">
      <c r="D57" s="6"/>
      <c r="E57" s="6"/>
      <c r="F57" s="6"/>
      <c r="G57" s="6"/>
      <c r="H57" s="6"/>
      <c r="I57" s="6"/>
    </row>
    <row r="58" spans="4:9" ht="12.75">
      <c r="D58" s="6"/>
      <c r="E58" s="6"/>
      <c r="F58" s="6"/>
      <c r="G58" s="6"/>
      <c r="H58" s="6"/>
      <c r="I58" s="6"/>
    </row>
    <row r="59" spans="4:9" ht="12.75">
      <c r="D59" s="6"/>
      <c r="E59" s="6"/>
      <c r="F59" s="6"/>
      <c r="G59" s="6"/>
      <c r="H59" s="6"/>
      <c r="I59" s="6"/>
    </row>
    <row r="60" spans="4:9" ht="12.75">
      <c r="D60" s="6"/>
      <c r="E60" s="6"/>
      <c r="F60" s="6"/>
      <c r="G60" s="6"/>
      <c r="H60" s="6"/>
      <c r="I60" s="6"/>
    </row>
    <row r="61" spans="4:9" ht="12.75">
      <c r="D61" s="6"/>
      <c r="E61" s="6"/>
      <c r="F61" s="6"/>
      <c r="G61" s="6"/>
      <c r="H61" s="6"/>
      <c r="I61" s="6"/>
    </row>
    <row r="62" spans="4:9" ht="12.75">
      <c r="D62" s="6"/>
      <c r="E62" s="6"/>
      <c r="F62" s="6"/>
      <c r="G62" s="6"/>
      <c r="H62" s="6"/>
      <c r="I62" s="6"/>
    </row>
    <row r="63" spans="4:9" ht="12.75">
      <c r="D63" s="6"/>
      <c r="E63" s="6"/>
      <c r="F63" s="6"/>
      <c r="G63" s="6"/>
      <c r="H63" s="6"/>
      <c r="I63" s="6"/>
    </row>
    <row r="64" spans="4:9" ht="12.75">
      <c r="D64" s="6"/>
      <c r="E64" s="6"/>
      <c r="F64" s="6"/>
      <c r="G64" s="6"/>
      <c r="H64" s="6"/>
      <c r="I64" s="6"/>
    </row>
    <row r="65" spans="4:9" ht="12.75">
      <c r="D65" s="6"/>
      <c r="E65" s="6"/>
      <c r="F65" s="6"/>
      <c r="G65" s="6"/>
      <c r="H65" s="6"/>
      <c r="I65" s="6"/>
    </row>
    <row r="66" spans="4:9" ht="12.75">
      <c r="D66" s="6"/>
      <c r="E66" s="6"/>
      <c r="F66" s="6"/>
      <c r="G66" s="6"/>
      <c r="H66" s="6"/>
      <c r="I66" s="6"/>
    </row>
    <row r="67" spans="4:9" ht="12.75">
      <c r="D67" s="6"/>
      <c r="E67" s="6"/>
      <c r="F67" s="6"/>
      <c r="G67" s="6"/>
      <c r="H67" s="6"/>
      <c r="I67" s="6"/>
    </row>
    <row r="68" spans="4:9" ht="12.75">
      <c r="D68" s="6"/>
      <c r="E68" s="6"/>
      <c r="F68" s="6"/>
      <c r="G68" s="6"/>
      <c r="H68" s="6"/>
      <c r="I68" s="6"/>
    </row>
    <row r="69" spans="4:9" ht="12.75">
      <c r="D69" s="6"/>
      <c r="E69" s="6"/>
      <c r="F69" s="6"/>
      <c r="G69" s="6"/>
      <c r="H69" s="6"/>
      <c r="I69" s="6"/>
    </row>
    <row r="70" spans="4:9" ht="12.75">
      <c r="D70" s="6"/>
      <c r="E70" s="6"/>
      <c r="F70" s="6"/>
      <c r="G70" s="6"/>
      <c r="H70" s="6"/>
      <c r="I70" s="6"/>
    </row>
    <row r="71" spans="4:9" ht="12.75">
      <c r="D71" s="6"/>
      <c r="E71" s="6"/>
      <c r="F71" s="6"/>
      <c r="G71" s="6"/>
      <c r="H71" s="6"/>
      <c r="I71" s="6"/>
    </row>
    <row r="72" spans="4:9" ht="12.75">
      <c r="D72" s="6"/>
      <c r="E72" s="6"/>
      <c r="F72" s="6"/>
      <c r="G72" s="6"/>
      <c r="H72" s="6"/>
      <c r="I72" s="6"/>
    </row>
    <row r="73" spans="4:9" ht="12.75">
      <c r="D73" s="6"/>
      <c r="E73" s="6"/>
      <c r="F73" s="6"/>
      <c r="G73" s="6"/>
      <c r="H73" s="6"/>
      <c r="I73" s="6"/>
    </row>
    <row r="74" spans="4:9" ht="12.75">
      <c r="D74" s="6"/>
      <c r="E74" s="6"/>
      <c r="F74" s="6"/>
      <c r="G74" s="6"/>
      <c r="H74" s="6"/>
      <c r="I74" s="6"/>
    </row>
    <row r="75" spans="4:9" ht="12.75">
      <c r="D75" s="6"/>
      <c r="E75" s="6"/>
      <c r="F75" s="6"/>
      <c r="G75" s="6"/>
      <c r="H75" s="6"/>
      <c r="I75" s="6"/>
    </row>
    <row r="76" spans="4:9" ht="12.75">
      <c r="D76" s="6"/>
      <c r="E76" s="6"/>
      <c r="F76" s="6"/>
      <c r="G76" s="6"/>
      <c r="H76" s="6"/>
      <c r="I76" s="6"/>
    </row>
    <row r="77" spans="4:9" ht="12.75">
      <c r="D77" s="6"/>
      <c r="E77" s="6"/>
      <c r="F77" s="6"/>
      <c r="G77" s="6"/>
      <c r="H77" s="6"/>
      <c r="I77" s="6"/>
    </row>
    <row r="78" spans="4:9" ht="12.75">
      <c r="D78" s="6"/>
      <c r="E78" s="6"/>
      <c r="F78" s="6"/>
      <c r="G78" s="6"/>
      <c r="H78" s="6"/>
      <c r="I78" s="6"/>
    </row>
    <row r="79" spans="4:9" ht="12.75">
      <c r="D79" s="6"/>
      <c r="E79" s="6"/>
      <c r="F79" s="6"/>
      <c r="G79" s="6"/>
      <c r="H79" s="6"/>
      <c r="I79" s="6"/>
    </row>
    <row r="80" spans="4:9" ht="12.75">
      <c r="D80" s="6"/>
      <c r="E80" s="6"/>
      <c r="F80" s="6"/>
      <c r="G80" s="6"/>
      <c r="H80" s="6"/>
      <c r="I80" s="6"/>
    </row>
    <row r="81" spans="4:9" ht="12.75">
      <c r="D81" s="6"/>
      <c r="E81" s="6"/>
      <c r="F81" s="6"/>
      <c r="G81" s="6"/>
      <c r="H81" s="6"/>
      <c r="I81" s="6"/>
    </row>
    <row r="82" spans="4:9" ht="12.75">
      <c r="D82" s="6"/>
      <c r="E82" s="6"/>
      <c r="F82" s="6"/>
      <c r="G82" s="6"/>
      <c r="H82" s="6"/>
      <c r="I82" s="6"/>
    </row>
    <row r="83" spans="4:9" ht="12.75">
      <c r="D83" s="6"/>
      <c r="E83" s="6"/>
      <c r="F83" s="6"/>
      <c r="G83" s="6"/>
      <c r="H83" s="6"/>
      <c r="I83" s="6"/>
    </row>
    <row r="84" spans="4:9" ht="12.75">
      <c r="D84" s="6"/>
      <c r="E84" s="6"/>
      <c r="F84" s="6"/>
      <c r="G84" s="6"/>
      <c r="H84" s="6"/>
      <c r="I84" s="6"/>
    </row>
    <row r="85" spans="4:9" ht="12.75">
      <c r="D85" s="6"/>
      <c r="E85" s="6"/>
      <c r="F85" s="6"/>
      <c r="G85" s="6"/>
      <c r="H85" s="6"/>
      <c r="I85" s="6"/>
    </row>
    <row r="86" spans="4:9" ht="12.75">
      <c r="D86" s="6"/>
      <c r="E86" s="6"/>
      <c r="F86" s="6"/>
      <c r="G86" s="6"/>
      <c r="H86" s="6"/>
      <c r="I86" s="6"/>
    </row>
    <row r="87" spans="4:9" ht="12.75">
      <c r="D87" s="6"/>
      <c r="E87" s="6"/>
      <c r="F87" s="6"/>
      <c r="G87" s="6"/>
      <c r="H87" s="6"/>
      <c r="I87" s="6"/>
    </row>
    <row r="88" spans="4:9" ht="12.75">
      <c r="D88" s="6"/>
      <c r="E88" s="6"/>
      <c r="F88" s="6"/>
      <c r="G88" s="6"/>
      <c r="H88" s="6"/>
      <c r="I88" s="6"/>
    </row>
    <row r="89" spans="4:9" ht="12.75">
      <c r="D89" s="6"/>
      <c r="E89" s="6"/>
      <c r="F89" s="6"/>
      <c r="G89" s="6"/>
      <c r="H89" s="6"/>
      <c r="I89" s="6"/>
    </row>
    <row r="90" spans="4:9" ht="12.75">
      <c r="D90" s="6"/>
      <c r="E90" s="6"/>
      <c r="F90" s="6"/>
      <c r="G90" s="6"/>
      <c r="H90" s="6"/>
      <c r="I90" s="6"/>
    </row>
    <row r="91" spans="4:9" ht="12.75">
      <c r="D91" s="6"/>
      <c r="E91" s="6"/>
      <c r="F91" s="6"/>
      <c r="G91" s="6"/>
      <c r="H91" s="6"/>
      <c r="I91" s="6"/>
    </row>
    <row r="92" spans="4:9" ht="12.75">
      <c r="D92" s="6"/>
      <c r="E92" s="6"/>
      <c r="F92" s="6"/>
      <c r="G92" s="6"/>
      <c r="H92" s="6"/>
      <c r="I92" s="6"/>
    </row>
    <row r="93" spans="4:9" ht="12.75">
      <c r="D93" s="6"/>
      <c r="E93" s="6"/>
      <c r="F93" s="6"/>
      <c r="G93" s="6"/>
      <c r="H93" s="6"/>
      <c r="I93" s="6"/>
    </row>
    <row r="94" spans="4:9" ht="12.75">
      <c r="D94" s="6"/>
      <c r="E94" s="6"/>
      <c r="F94" s="6"/>
      <c r="G94" s="6"/>
      <c r="H94" s="6"/>
      <c r="I94" s="6"/>
    </row>
    <row r="95" spans="4:9" ht="12.75">
      <c r="D95" s="6"/>
      <c r="E95" s="6"/>
      <c r="F95" s="6"/>
      <c r="G95" s="6"/>
      <c r="H95" s="6"/>
      <c r="I95" s="6"/>
    </row>
    <row r="96" spans="4:9" ht="12.75">
      <c r="D96" s="6"/>
      <c r="E96" s="6"/>
      <c r="F96" s="6"/>
      <c r="G96" s="6"/>
      <c r="H96" s="6"/>
      <c r="I96" s="6"/>
    </row>
    <row r="97" spans="4:9" ht="12.75">
      <c r="D97" s="6"/>
      <c r="E97" s="6"/>
      <c r="F97" s="6"/>
      <c r="G97" s="6"/>
      <c r="H97" s="6"/>
      <c r="I97" s="6"/>
    </row>
    <row r="98" spans="4:9" ht="12.75">
      <c r="D98" s="6"/>
      <c r="E98" s="6"/>
      <c r="F98" s="6"/>
      <c r="G98" s="6"/>
      <c r="H98" s="6"/>
      <c r="I98" s="6"/>
    </row>
    <row r="99" spans="4:9" ht="12.75">
      <c r="D99" s="6"/>
      <c r="E99" s="6"/>
      <c r="F99" s="6"/>
      <c r="G99" s="6"/>
      <c r="H99" s="6"/>
      <c r="I99" s="6"/>
    </row>
    <row r="100" spans="4:9" ht="12.75">
      <c r="D100" s="6"/>
      <c r="E100" s="6"/>
      <c r="F100" s="6"/>
      <c r="G100" s="6"/>
      <c r="H100" s="6"/>
      <c r="I100" s="6"/>
    </row>
    <row r="101" spans="4:9" ht="12.75">
      <c r="D101" s="6"/>
      <c r="E101" s="6"/>
      <c r="F101" s="6"/>
      <c r="G101" s="6"/>
      <c r="H101" s="6"/>
      <c r="I101" s="6"/>
    </row>
    <row r="102" spans="4:9" ht="12.75">
      <c r="D102" s="6"/>
      <c r="E102" s="6"/>
      <c r="F102" s="6"/>
      <c r="G102" s="6"/>
      <c r="H102" s="6"/>
      <c r="I102" s="6"/>
    </row>
    <row r="103" spans="4:9" ht="12.75">
      <c r="D103" s="6"/>
      <c r="E103" s="6"/>
      <c r="F103" s="6"/>
      <c r="G103" s="6"/>
      <c r="H103" s="6"/>
      <c r="I103" s="6"/>
    </row>
    <row r="104" spans="4:9" ht="12.75">
      <c r="D104" s="6"/>
      <c r="E104" s="6"/>
      <c r="F104" s="6"/>
      <c r="G104" s="6"/>
      <c r="H104" s="6"/>
      <c r="I104" s="6"/>
    </row>
    <row r="105" spans="4:9" ht="12.75">
      <c r="D105" s="6"/>
      <c r="E105" s="6"/>
      <c r="F105" s="6"/>
      <c r="G105" s="6"/>
      <c r="H105" s="6"/>
      <c r="I105" s="6"/>
    </row>
    <row r="106" spans="4:9" ht="12.75">
      <c r="D106" s="6"/>
      <c r="E106" s="6"/>
      <c r="F106" s="6"/>
      <c r="G106" s="6"/>
      <c r="H106" s="6"/>
      <c r="I106" s="6"/>
    </row>
  </sheetData>
  <printOptions/>
  <pageMargins left="0.75" right="0.75" top="1" bottom="1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3"/>
  <sheetViews>
    <sheetView showGridLines="0" tabSelected="1" workbookViewId="0" topLeftCell="A31">
      <selection activeCell="D54" sqref="D54"/>
    </sheetView>
  </sheetViews>
  <sheetFormatPr defaultColWidth="9.140625" defaultRowHeight="12.75"/>
  <cols>
    <col min="1" max="1" width="4.57421875" style="0" customWidth="1"/>
    <col min="6" max="6" width="10.00390625" style="0" customWidth="1"/>
    <col min="9" max="9" width="10.28125" style="0" bestFit="1" customWidth="1"/>
  </cols>
  <sheetData>
    <row r="1" ht="18">
      <c r="A1" s="2" t="s">
        <v>0</v>
      </c>
    </row>
    <row r="2" ht="15.75">
      <c r="A2" s="1" t="s">
        <v>83</v>
      </c>
    </row>
    <row r="3" ht="15.75">
      <c r="A3" s="1" t="s">
        <v>110</v>
      </c>
    </row>
    <row r="5" ht="15">
      <c r="A5" s="4" t="s">
        <v>51</v>
      </c>
    </row>
    <row r="7" spans="7:9" ht="12.75">
      <c r="G7" s="3" t="s">
        <v>108</v>
      </c>
      <c r="I7" s="3" t="s">
        <v>108</v>
      </c>
    </row>
    <row r="8" spans="7:9" ht="12.75">
      <c r="G8" s="3" t="s">
        <v>52</v>
      </c>
      <c r="I8" s="3" t="s">
        <v>52</v>
      </c>
    </row>
    <row r="9" spans="7:9" ht="12.75">
      <c r="G9" s="3" t="s">
        <v>111</v>
      </c>
      <c r="I9" s="3" t="s">
        <v>112</v>
      </c>
    </row>
    <row r="10" spans="7:9" ht="12.75">
      <c r="G10" s="5" t="s">
        <v>2</v>
      </c>
      <c r="I10" s="5" t="s">
        <v>2</v>
      </c>
    </row>
    <row r="11" spans="1:9" ht="12.75">
      <c r="A11" s="3" t="s">
        <v>53</v>
      </c>
      <c r="G11" s="6"/>
      <c r="H11" s="6"/>
      <c r="I11" s="6"/>
    </row>
    <row r="12" spans="1:9" ht="12.75">
      <c r="A12" s="3"/>
      <c r="G12" s="6"/>
      <c r="H12" s="6"/>
      <c r="I12" s="6"/>
    </row>
    <row r="13" spans="2:9" ht="12.75">
      <c r="B13" t="s">
        <v>11</v>
      </c>
      <c r="G13" s="6">
        <f>+Inc!H25</f>
        <v>9871</v>
      </c>
      <c r="H13" s="6"/>
      <c r="I13" s="6">
        <v>9401</v>
      </c>
    </row>
    <row r="14" spans="2:9" ht="12.75">
      <c r="B14" t="s">
        <v>54</v>
      </c>
      <c r="G14" s="6"/>
      <c r="H14" s="6"/>
      <c r="I14" s="6"/>
    </row>
    <row r="15" spans="2:9" ht="12.75">
      <c r="B15" t="s">
        <v>55</v>
      </c>
      <c r="G15" s="6">
        <v>-221</v>
      </c>
      <c r="H15" s="6"/>
      <c r="I15" s="6">
        <v>-221</v>
      </c>
    </row>
    <row r="16" spans="2:9" ht="12.75">
      <c r="B16" t="s">
        <v>56</v>
      </c>
      <c r="G16" s="6">
        <v>1521</v>
      </c>
      <c r="H16" s="6"/>
      <c r="I16" s="6">
        <v>1089</v>
      </c>
    </row>
    <row r="17" spans="2:9" ht="12.75">
      <c r="B17" t="s">
        <v>109</v>
      </c>
      <c r="G17" s="6">
        <v>12</v>
      </c>
      <c r="H17" s="6"/>
      <c r="I17" s="6">
        <v>0</v>
      </c>
    </row>
    <row r="18" spans="2:9" ht="12.75">
      <c r="B18" t="s">
        <v>80</v>
      </c>
      <c r="G18" s="6">
        <v>-91</v>
      </c>
      <c r="H18" s="6"/>
      <c r="I18" s="6">
        <v>-52</v>
      </c>
    </row>
    <row r="19" spans="2:9" ht="12.75">
      <c r="B19" t="s">
        <v>99</v>
      </c>
      <c r="G19" s="6">
        <v>-10</v>
      </c>
      <c r="H19" s="6"/>
      <c r="I19" s="6">
        <v>1</v>
      </c>
    </row>
    <row r="20" spans="2:9" ht="12.75">
      <c r="B20" t="s">
        <v>57</v>
      </c>
      <c r="G20" s="6">
        <v>145</v>
      </c>
      <c r="H20" s="6"/>
      <c r="I20" s="6">
        <v>79</v>
      </c>
    </row>
    <row r="21" spans="2:9" ht="12.75">
      <c r="B21" t="s">
        <v>58</v>
      </c>
      <c r="G21" s="6">
        <v>-11</v>
      </c>
      <c r="H21" s="6"/>
      <c r="I21" s="6">
        <v>-10</v>
      </c>
    </row>
    <row r="22" spans="7:9" ht="12.75">
      <c r="G22" s="6"/>
      <c r="H22" s="6"/>
      <c r="I22" s="6"/>
    </row>
    <row r="23" spans="2:9" ht="12.75">
      <c r="B23" t="s">
        <v>59</v>
      </c>
      <c r="G23" s="8">
        <f>SUM(G13:G22)</f>
        <v>11216</v>
      </c>
      <c r="H23" s="6"/>
      <c r="I23" s="8">
        <f>SUM(I13:I22)</f>
        <v>10287</v>
      </c>
    </row>
    <row r="24" spans="7:9" ht="12.75">
      <c r="G24" s="6"/>
      <c r="H24" s="6"/>
      <c r="I24" s="6"/>
    </row>
    <row r="25" spans="2:9" ht="12.75">
      <c r="B25" t="s">
        <v>60</v>
      </c>
      <c r="G25" s="6"/>
      <c r="H25" s="6"/>
      <c r="I25" s="6"/>
    </row>
    <row r="26" spans="2:9" ht="12.75">
      <c r="B26" t="s">
        <v>61</v>
      </c>
      <c r="G26" s="6">
        <v>-3431</v>
      </c>
      <c r="H26" s="6"/>
      <c r="I26" s="6">
        <v>-6723</v>
      </c>
    </row>
    <row r="27" spans="2:9" ht="12.75">
      <c r="B27" t="s">
        <v>62</v>
      </c>
      <c r="G27" s="6">
        <v>-2197</v>
      </c>
      <c r="H27" s="6"/>
      <c r="I27" s="6">
        <v>-12126</v>
      </c>
    </row>
    <row r="28" spans="2:9" ht="12.75">
      <c r="B28" t="s">
        <v>63</v>
      </c>
      <c r="G28" s="6">
        <v>4329</v>
      </c>
      <c r="H28" s="6"/>
      <c r="I28" s="6">
        <v>2879</v>
      </c>
    </row>
    <row r="29" spans="7:9" ht="12.75">
      <c r="G29" s="6"/>
      <c r="H29" s="6"/>
      <c r="I29" s="6"/>
    </row>
    <row r="30" spans="2:9" ht="12.75">
      <c r="B30" t="s">
        <v>64</v>
      </c>
      <c r="G30" s="8">
        <f>SUM(G23:G29)</f>
        <v>9917</v>
      </c>
      <c r="H30" s="6"/>
      <c r="I30" s="8">
        <f>SUM(I23:I29)</f>
        <v>-5683</v>
      </c>
    </row>
    <row r="31" spans="7:9" ht="12.75">
      <c r="G31" s="6"/>
      <c r="H31" s="6"/>
      <c r="I31" s="6"/>
    </row>
    <row r="32" spans="2:9" ht="12.75">
      <c r="B32" t="s">
        <v>65</v>
      </c>
      <c r="G32" s="6">
        <v>-145</v>
      </c>
      <c r="H32" s="6"/>
      <c r="I32" s="6">
        <v>-79</v>
      </c>
    </row>
    <row r="33" spans="2:9" ht="12.75">
      <c r="B33" t="s">
        <v>66</v>
      </c>
      <c r="G33" s="6">
        <v>-769</v>
      </c>
      <c r="H33" s="6"/>
      <c r="I33" s="6">
        <v>-545</v>
      </c>
    </row>
    <row r="34" spans="2:9" ht="12.75">
      <c r="B34" t="s">
        <v>120</v>
      </c>
      <c r="G34" s="6">
        <v>78</v>
      </c>
      <c r="H34" s="6"/>
      <c r="I34" s="6">
        <v>0</v>
      </c>
    </row>
    <row r="35" spans="7:9" ht="12.75">
      <c r="G35" s="6"/>
      <c r="H35" s="6"/>
      <c r="I35" s="6"/>
    </row>
    <row r="36" spans="2:9" ht="12.75">
      <c r="B36" t="s">
        <v>67</v>
      </c>
      <c r="G36" s="12">
        <f>SUM(G30:G35)</f>
        <v>9081</v>
      </c>
      <c r="H36" s="6"/>
      <c r="I36" s="12">
        <f>SUM(I30:I35)</f>
        <v>-6307</v>
      </c>
    </row>
    <row r="37" spans="7:9" ht="12.75">
      <c r="G37" s="6"/>
      <c r="H37" s="6"/>
      <c r="I37" s="6"/>
    </row>
    <row r="38" spans="1:9" ht="12.75">
      <c r="A38" s="3" t="s">
        <v>68</v>
      </c>
      <c r="G38" s="6"/>
      <c r="H38" s="6"/>
      <c r="I38" s="6"/>
    </row>
    <row r="39" spans="7:9" ht="12.75">
      <c r="G39" s="6"/>
      <c r="H39" s="6"/>
      <c r="I39" s="6"/>
    </row>
    <row r="40" spans="2:9" ht="12.75">
      <c r="B40" t="s">
        <v>69</v>
      </c>
      <c r="G40" s="6">
        <v>-13093</v>
      </c>
      <c r="H40" s="6"/>
      <c r="I40" s="6">
        <v>-10601</v>
      </c>
    </row>
    <row r="41" spans="2:9" ht="12.75">
      <c r="B41" t="s">
        <v>81</v>
      </c>
      <c r="G41" s="6">
        <v>266</v>
      </c>
      <c r="H41" s="6"/>
      <c r="I41" s="6">
        <v>74</v>
      </c>
    </row>
    <row r="42" spans="2:9" ht="12.75">
      <c r="B42" t="s">
        <v>70</v>
      </c>
      <c r="G42" s="6">
        <v>18</v>
      </c>
      <c r="H42" s="6"/>
      <c r="I42" s="6">
        <v>2</v>
      </c>
    </row>
    <row r="43" spans="2:9" ht="12.75">
      <c r="B43" t="s">
        <v>118</v>
      </c>
      <c r="G43" s="6">
        <v>0</v>
      </c>
      <c r="H43" s="6"/>
      <c r="I43" s="6">
        <v>-1360</v>
      </c>
    </row>
    <row r="44" spans="2:9" ht="12.75">
      <c r="B44" t="s">
        <v>121</v>
      </c>
      <c r="G44" s="6">
        <v>49</v>
      </c>
      <c r="H44" s="6"/>
      <c r="I44" s="6">
        <v>0</v>
      </c>
    </row>
    <row r="45" spans="7:9" ht="12.75">
      <c r="G45" s="6"/>
      <c r="H45" s="6"/>
      <c r="I45" s="6"/>
    </row>
    <row r="46" spans="2:9" ht="12.75">
      <c r="B46" t="s">
        <v>71</v>
      </c>
      <c r="G46" s="12">
        <f>SUM(G40:G45)</f>
        <v>-12760</v>
      </c>
      <c r="H46" s="6"/>
      <c r="I46" s="12">
        <f>SUM(I40:I45)</f>
        <v>-11885</v>
      </c>
    </row>
    <row r="47" spans="7:9" ht="12.75">
      <c r="G47" s="6"/>
      <c r="H47" s="6"/>
      <c r="I47" s="6"/>
    </row>
    <row r="48" spans="1:9" ht="12.75">
      <c r="A48" s="3" t="s">
        <v>72</v>
      </c>
      <c r="G48" s="6"/>
      <c r="H48" s="6"/>
      <c r="I48" s="6"/>
    </row>
    <row r="49" spans="7:9" ht="12.75">
      <c r="G49" s="6"/>
      <c r="H49" s="6"/>
      <c r="I49" s="6"/>
    </row>
    <row r="50" spans="2:9" ht="12.75">
      <c r="B50" t="s">
        <v>32</v>
      </c>
      <c r="G50" s="6">
        <v>4321</v>
      </c>
      <c r="H50" s="6"/>
      <c r="I50" s="6">
        <v>-1260</v>
      </c>
    </row>
    <row r="51" spans="2:9" ht="12.75">
      <c r="B51" t="s">
        <v>87</v>
      </c>
      <c r="G51" s="6">
        <v>166</v>
      </c>
      <c r="H51" s="6"/>
      <c r="I51" s="6">
        <v>30968</v>
      </c>
    </row>
    <row r="52" spans="2:9" ht="12.75">
      <c r="B52" t="s">
        <v>31</v>
      </c>
      <c r="G52" s="6">
        <v>-199</v>
      </c>
      <c r="H52" s="6"/>
      <c r="I52" s="6">
        <v>-104</v>
      </c>
    </row>
    <row r="53" spans="2:9" ht="12.75">
      <c r="B53" t="s">
        <v>90</v>
      </c>
      <c r="G53" s="6">
        <v>0</v>
      </c>
      <c r="H53" s="6"/>
      <c r="I53" s="6">
        <v>3684</v>
      </c>
    </row>
    <row r="54" spans="2:9" ht="12.75">
      <c r="B54" t="s">
        <v>100</v>
      </c>
      <c r="G54" s="6">
        <v>0</v>
      </c>
      <c r="H54" s="6"/>
      <c r="I54" s="6">
        <v>-3223</v>
      </c>
    </row>
    <row r="55" spans="2:9" ht="12.75">
      <c r="B55" t="s">
        <v>119</v>
      </c>
      <c r="G55" s="6">
        <v>0</v>
      </c>
      <c r="H55" s="6"/>
      <c r="I55" s="6">
        <v>-548</v>
      </c>
    </row>
    <row r="56" spans="7:9" ht="12.75">
      <c r="G56" s="6"/>
      <c r="H56" s="6"/>
      <c r="I56" s="6"/>
    </row>
    <row r="57" spans="2:9" ht="12.75">
      <c r="B57" t="s">
        <v>73</v>
      </c>
      <c r="G57" s="12">
        <f>SUM(G50:G56)</f>
        <v>4288</v>
      </c>
      <c r="H57" s="6"/>
      <c r="I57" s="12">
        <f>SUM(I50:I56)</f>
        <v>29517</v>
      </c>
    </row>
    <row r="58" spans="7:9" ht="12.75">
      <c r="G58" s="6"/>
      <c r="H58" s="6"/>
      <c r="I58" s="6"/>
    </row>
    <row r="59" spans="1:9" ht="12.75">
      <c r="A59" s="3" t="s">
        <v>122</v>
      </c>
      <c r="G59" s="6">
        <f>+G36+G46+G57</f>
        <v>609</v>
      </c>
      <c r="H59" s="6"/>
      <c r="I59" s="6">
        <f>+I36+I46+I57</f>
        <v>11325</v>
      </c>
    </row>
    <row r="60" spans="1:9" ht="13.5" thickBot="1">
      <c r="A60" s="3" t="s">
        <v>74</v>
      </c>
      <c r="G60" s="6">
        <v>8936</v>
      </c>
      <c r="H60" s="6"/>
      <c r="I60" s="6">
        <v>2649</v>
      </c>
    </row>
    <row r="61" spans="1:9" ht="14.25" thickBot="1" thickTop="1">
      <c r="A61" s="3" t="s">
        <v>88</v>
      </c>
      <c r="G61" s="13">
        <f>SUM(G59:G60)</f>
        <v>9545</v>
      </c>
      <c r="H61" s="6"/>
      <c r="I61" s="13">
        <f>SUM(I59:I60)</f>
        <v>13974</v>
      </c>
    </row>
    <row r="62" spans="7:8" ht="13.5" thickTop="1">
      <c r="G62" s="6"/>
      <c r="H62" s="6"/>
    </row>
    <row r="63" spans="1:8" ht="12.75">
      <c r="A63" t="s">
        <v>75</v>
      </c>
      <c r="G63" s="6"/>
      <c r="H63" s="6"/>
    </row>
    <row r="64" spans="1:8" ht="12.75">
      <c r="A64" t="s">
        <v>106</v>
      </c>
      <c r="G64" s="6"/>
      <c r="H64" s="6"/>
    </row>
    <row r="65" spans="7:8" ht="12.75">
      <c r="G65" s="6"/>
      <c r="H65" s="6"/>
    </row>
    <row r="66" spans="1:8" ht="12.75">
      <c r="A66" s="11"/>
      <c r="G66" s="6"/>
      <c r="H66" s="6"/>
    </row>
    <row r="67" spans="7:8" ht="12.75">
      <c r="G67" s="6"/>
      <c r="H67" s="6"/>
    </row>
    <row r="68" spans="7:8" ht="12.75">
      <c r="G68" s="6"/>
      <c r="H68" s="6"/>
    </row>
    <row r="69" spans="7:8" ht="12.75">
      <c r="G69" s="6"/>
      <c r="H69" s="6"/>
    </row>
    <row r="70" spans="7:8" ht="12.75">
      <c r="G70" s="6"/>
      <c r="H70" s="6"/>
    </row>
    <row r="71" spans="7:8" ht="12.75">
      <c r="G71" s="6"/>
      <c r="H71" s="6"/>
    </row>
    <row r="72" spans="7:8" ht="12.75">
      <c r="G72" s="6"/>
      <c r="H72" s="6"/>
    </row>
    <row r="73" spans="7:8" ht="12.75">
      <c r="G73" s="6"/>
      <c r="H73" s="6"/>
    </row>
    <row r="74" spans="7:8" ht="12.75">
      <c r="G74" s="6"/>
      <c r="H74" s="6"/>
    </row>
    <row r="75" spans="7:8" ht="12.75">
      <c r="G75" s="6"/>
      <c r="H75" s="6"/>
    </row>
    <row r="76" spans="7:8" ht="12.75">
      <c r="G76" s="6"/>
      <c r="H76" s="6"/>
    </row>
    <row r="77" spans="7:8" ht="12.75">
      <c r="G77" s="6"/>
      <c r="H77" s="6"/>
    </row>
    <row r="78" spans="7:8" ht="12.75">
      <c r="G78" s="6"/>
      <c r="H78" s="6"/>
    </row>
    <row r="79" spans="7:8" ht="12.75">
      <c r="G79" s="6"/>
      <c r="H79" s="6"/>
    </row>
    <row r="80" spans="7:8" ht="12.75">
      <c r="G80" s="6"/>
      <c r="H80" s="6"/>
    </row>
    <row r="81" spans="7:8" ht="12.75">
      <c r="G81" s="6"/>
      <c r="H81" s="6"/>
    </row>
    <row r="82" spans="7:8" ht="12.75">
      <c r="G82" s="6"/>
      <c r="H82" s="6"/>
    </row>
    <row r="83" spans="7:8" ht="12.75">
      <c r="G83" s="6"/>
      <c r="H83" s="6"/>
    </row>
  </sheetData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TSYEOH-NB</cp:lastModifiedBy>
  <cp:lastPrinted>2005-08-17T01:41:12Z</cp:lastPrinted>
  <dcterms:created xsi:type="dcterms:W3CDTF">1996-10-14T23:33:28Z</dcterms:created>
  <dcterms:modified xsi:type="dcterms:W3CDTF">2005-08-18T07:49:17Z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1091410187</vt:i4>
  </property>
  <property fmtid="{D5CDD505-2E9C-101B-9397-08002B2CF9AE}" pid="4" name="_EmailSubje">
    <vt:lpwstr>Quarterly Announcement</vt:lpwstr>
  </property>
  <property fmtid="{D5CDD505-2E9C-101B-9397-08002B2CF9AE}" pid="5" name="_AuthorEma">
    <vt:lpwstr>tsyeoh@pentamaster.com.my</vt:lpwstr>
  </property>
  <property fmtid="{D5CDD505-2E9C-101B-9397-08002B2CF9AE}" pid="6" name="_AuthorEmailDisplayNa">
    <vt:lpwstr>Yeoh Theam Seng</vt:lpwstr>
  </property>
</Properties>
</file>