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3"/>
  </bookViews>
  <sheets>
    <sheet name="BS" sheetId="1" r:id="rId1"/>
    <sheet name="IS" sheetId="2" r:id="rId2"/>
    <sheet name="Equity" sheetId="3" r:id="rId3"/>
    <sheet name="CashFlow" sheetId="4" r:id="rId4"/>
  </sheets>
  <definedNames>
    <definedName name="_xlnm.Print_Area" localSheetId="1">'IS'!$A$1:$I$53</definedName>
  </definedNames>
  <calcPr fullCalcOnLoad="1" fullPrecision="0"/>
</workbook>
</file>

<file path=xl/sharedStrings.xml><?xml version="1.0" encoding="utf-8"?>
<sst xmlns="http://schemas.openxmlformats.org/spreadsheetml/2006/main" count="158" uniqueCount="118">
  <si>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</si>
  <si>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</si>
  <si>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</si>
  <si>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</si>
  <si>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</si>
  <si>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</si>
  <si>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</si>
  <si>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</si>
  <si>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</si>
  <si>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</si>
  <si>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</si>
  <si>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</si>
  <si>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</si>
  <si>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</si>
  <si>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</si>
  <si>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</si>
  <si>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</si>
  <si>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</si>
  <si>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</si>
  <si>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</si>
  <si>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</si>
  <si>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</si>
  <si>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</si>
  <si>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</si>
  <si>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</si>
  <si>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</si>
  <si>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</si>
  <si>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</si>
  <si>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</si>
  <si>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</si>
  <si>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</si>
  <si>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</si>
  <si>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</si>
  <si>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</si>
  <si>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</si>
  <si>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</si>
  <si>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</si>
  <si>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</si>
  <si>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</si>
  <si>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</si>
  <si>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</si>
  <si>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</si>
  <si>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</si>
  <si>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</si>
  <si>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</si>
  <si>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</si>
  <si>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</si>
  <si>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</si>
  <si>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</si>
  <si>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</si>
  <si>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</si>
  <si>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</si>
  <si>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</si>
  <si>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</si>
  <si>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</si>
  <si>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</si>
  <si>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Debtors</t>
  </si>
  <si>
    <t>Creditors</t>
  </si>
  <si>
    <t>Interest paid</t>
  </si>
  <si>
    <t>Taxation paid</t>
  </si>
  <si>
    <t>Cash flows from investing activities</t>
  </si>
  <si>
    <t>Proceeds from disposal of property, plant and equipment</t>
  </si>
  <si>
    <t>Cash flows from financing activities</t>
  </si>
  <si>
    <t>Payment of hire purchase creditors</t>
  </si>
  <si>
    <t>Repayment of bank borrowings</t>
  </si>
  <si>
    <t>Cash and cash equivalents at beginning</t>
  </si>
  <si>
    <t>Cash and cash equivalents at end</t>
  </si>
  <si>
    <t>31.12.03</t>
  </si>
  <si>
    <t>Goodwill</t>
  </si>
  <si>
    <t>Tax recoverable</t>
  </si>
  <si>
    <t>- Pre-acquisition profit</t>
  </si>
  <si>
    <t>Notes:</t>
  </si>
  <si>
    <t>Cumulative</t>
  </si>
  <si>
    <t>Cumulative Quarter</t>
  </si>
  <si>
    <t>Basic earnings per share
based on the proforma number of shares assumed in issue (sen)</t>
  </si>
  <si>
    <t>Notes :</t>
  </si>
  <si>
    <t>(Audited)</t>
  </si>
  <si>
    <t>Balance as at 1 January 2004</t>
  </si>
  <si>
    <t>Net profit for the period</t>
  </si>
  <si>
    <t>Retained</t>
  </si>
  <si>
    <t>ENG KAH CORPORATION BERHAD</t>
  </si>
  <si>
    <t>Company No. 435649-H</t>
  </si>
  <si>
    <t>Investment</t>
  </si>
  <si>
    <t xml:space="preserve">Net current assets </t>
  </si>
  <si>
    <t>Retained profits</t>
  </si>
  <si>
    <t>Profits</t>
  </si>
  <si>
    <t>Balance as at 1 January 2003 as 
previously reported</t>
  </si>
  <si>
    <t>Prior year adjustments</t>
  </si>
  <si>
    <t>Balance as at 1 January 2003 as 
restated</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</si>
  <si>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</si>
  <si>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</si>
  <si>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</si>
  <si>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</si>
  <si>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</si>
  <si>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</si>
  <si>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</si>
  <si>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Net increase/(decrease) in cash and cash equivalents</t>
  </si>
  <si>
    <t>EKC - 1</t>
  </si>
  <si>
    <t>EKC - 2</t>
  </si>
  <si>
    <t>EKC -3</t>
  </si>
  <si>
    <t>EKC -4</t>
  </si>
  <si>
    <t>Net tangible assets per share (RM)</t>
  </si>
  <si>
    <t>Fixed deposit with licensed banks</t>
  </si>
  <si>
    <t>Allotment of shares</t>
  </si>
  <si>
    <t>Proceeds from disposal of investments</t>
  </si>
  <si>
    <t>Proceeds from issuance of shares at a premium</t>
  </si>
  <si>
    <t>30.9.03</t>
  </si>
  <si>
    <t>CONDENSED CONSOLIDATED  BALANCE SHEETS AS AT 30 SEPTEMBER 2004</t>
  </si>
  <si>
    <t>30.9.04</t>
  </si>
  <si>
    <t>FOR THE SECOND QUARTER ENDED 30 SEPTEMBER 2004</t>
  </si>
  <si>
    <t>9 months quarter ended</t>
  </si>
  <si>
    <t>30 September 2003</t>
  </si>
  <si>
    <t>Dividend</t>
  </si>
  <si>
    <t>30 September 2004</t>
  </si>
  <si>
    <t>Dividends paid</t>
  </si>
  <si>
    <t>Balance as at 30 September 2003</t>
  </si>
  <si>
    <t>Balance as at 30 September 2004</t>
  </si>
  <si>
    <t>Net cash used in financing activities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</si>
</sst>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2" xfId="15" applyNumberFormat="1" applyFont="1" applyBorder="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3" xfId="15" applyNumberFormat="1" applyFont="1" applyBorder="1" applyAlignment="1">
      <alignment/>
    </xf>
    <xf numFmtId="173" fontId="1" fillId="0" borderId="1" xfId="15" applyNumberFormat="1" applyFont="1" applyBorder="1" applyAlignment="1">
      <alignment/>
    </xf>
    <xf numFmtId="173" fontId="1" fillId="0" borderId="3" xfId="15" applyNumberFormat="1" applyFont="1" applyBorder="1" applyAlignment="1">
      <alignment horizontal="center"/>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4" xfId="15" applyNumberFormat="1" applyFont="1" applyBorder="1" applyAlignment="1">
      <alignment/>
    </xf>
    <xf numFmtId="173" fontId="1" fillId="0" borderId="0" xfId="15" applyNumberFormat="1" applyFont="1" applyAlignment="1">
      <alignment horizontal="right"/>
    </xf>
    <xf numFmtId="173" fontId="1" fillId="0" borderId="5" xfId="15" applyNumberFormat="1" applyFont="1" applyBorder="1" applyAlignment="1">
      <alignment/>
    </xf>
    <xf numFmtId="173" fontId="1" fillId="0" borderId="6" xfId="15" applyNumberFormat="1" applyFont="1" applyBorder="1" applyAlignment="1">
      <alignment/>
    </xf>
    <xf numFmtId="173" fontId="1" fillId="0" borderId="7" xfId="15" applyNumberFormat="1" applyFont="1" applyBorder="1" applyAlignment="1">
      <alignment/>
    </xf>
    <xf numFmtId="173" fontId="1" fillId="0" borderId="5" xfId="15" applyNumberFormat="1" applyFont="1" applyBorder="1" applyAlignment="1">
      <alignment horizontal="center"/>
    </xf>
    <xf numFmtId="173" fontId="1" fillId="0" borderId="6" xfId="15" applyNumberFormat="1" applyFont="1" applyBorder="1" applyAlignment="1">
      <alignment horizontal="center"/>
    </xf>
    <xf numFmtId="173" fontId="2" fillId="0" borderId="0" xfId="15" applyNumberFormat="1" applyFont="1" applyBorder="1" applyAlignment="1">
      <alignment/>
    </xf>
    <xf numFmtId="0" fontId="3" fillId="0" borderId="0" xfId="0" applyFont="1" applyAlignment="1" quotePrefix="1">
      <alignment/>
    </xf>
    <xf numFmtId="0" fontId="1" fillId="0" borderId="0" xfId="0" applyFont="1" applyAlignment="1">
      <alignment horizontal="justify"/>
    </xf>
    <xf numFmtId="0" fontId="4" fillId="0" borderId="0" xfId="0" applyFont="1" applyAlignment="1">
      <alignment horizontal="center"/>
    </xf>
    <xf numFmtId="0" fontId="1" fillId="0" borderId="0" xfId="0" applyFont="1" applyBorder="1" applyAlignment="1">
      <alignment/>
    </xf>
    <xf numFmtId="41" fontId="1" fillId="0" borderId="0" xfId="0" applyNumberFormat="1" applyFont="1" applyAlignment="1">
      <alignment/>
    </xf>
    <xf numFmtId="173" fontId="1" fillId="0" borderId="0" xfId="15" applyNumberFormat="1" applyFont="1" applyFill="1" applyAlignment="1">
      <alignment/>
    </xf>
    <xf numFmtId="173" fontId="1" fillId="0" borderId="3"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173" fontId="1" fillId="0" borderId="8" xfId="15" applyNumberFormat="1" applyFont="1" applyBorder="1" applyAlignment="1">
      <alignment/>
    </xf>
    <xf numFmtId="0" fontId="1" fillId="2" borderId="0" xfId="0" applyFont="1" applyFill="1" applyAlignment="1">
      <alignment/>
    </xf>
    <xf numFmtId="0" fontId="4" fillId="0" borderId="0" xfId="0" applyFont="1" applyFill="1" applyAlignment="1">
      <alignment horizontal="center"/>
    </xf>
    <xf numFmtId="173" fontId="1" fillId="0" borderId="0" xfId="15" applyNumberFormat="1" applyFont="1" applyFill="1" applyBorder="1" applyAlignment="1">
      <alignment horizontal="center"/>
    </xf>
    <xf numFmtId="0" fontId="1" fillId="0" borderId="0" xfId="0" applyFont="1" applyAlignment="1">
      <alignment wrapText="1"/>
    </xf>
    <xf numFmtId="0" fontId="1" fillId="0" borderId="0" xfId="0" applyFont="1" applyAlignment="1">
      <alignment horizontal="left"/>
    </xf>
    <xf numFmtId="0" fontId="1" fillId="0" borderId="0" xfId="0" applyFont="1" applyAlignment="1" quotePrefix="1">
      <alignment/>
    </xf>
    <xf numFmtId="43" fontId="1" fillId="0" borderId="3" xfId="15" applyFont="1" applyFill="1" applyBorder="1" applyAlignment="1">
      <alignment horizontal="center"/>
    </xf>
    <xf numFmtId="173" fontId="1" fillId="0" borderId="1" xfId="15" applyNumberFormat="1" applyFont="1" applyBorder="1" applyAlignment="1">
      <alignment horizontal="right"/>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5" fillId="0" borderId="0" xfId="0" applyFont="1" applyAlignment="1">
      <alignment horizontal="right"/>
    </xf>
    <xf numFmtId="0" fontId="6" fillId="0" borderId="0" xfId="0" applyFont="1" applyAlignment="1">
      <alignment horizontal="right"/>
    </xf>
    <xf numFmtId="173" fontId="6" fillId="0" borderId="0" xfId="15" applyNumberFormat="1" applyFont="1" applyAlignment="1">
      <alignment horizontal="right"/>
    </xf>
    <xf numFmtId="0" fontId="1" fillId="0" borderId="0" xfId="0" applyFont="1" applyAlignment="1">
      <alignment horizontal="right"/>
    </xf>
    <xf numFmtId="173" fontId="1" fillId="0" borderId="2"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1" xfId="15" applyNumberFormat="1" applyFont="1" applyFill="1" applyBorder="1" applyAlignment="1">
      <alignment/>
    </xf>
    <xf numFmtId="173" fontId="1" fillId="0" borderId="3" xfId="15" applyNumberFormat="1" applyFont="1" applyFill="1" applyBorder="1" applyAlignment="1">
      <alignment/>
    </xf>
    <xf numFmtId="43" fontId="1" fillId="0" borderId="3" xfId="15" applyFont="1" applyFill="1" applyBorder="1" applyAlignment="1">
      <alignment/>
    </xf>
    <xf numFmtId="173" fontId="1" fillId="0" borderId="0" xfId="15" applyNumberFormat="1" applyFont="1" applyFill="1" applyAlignment="1">
      <alignment horizontal="right"/>
    </xf>
    <xf numFmtId="173" fontId="1" fillId="0" borderId="4" xfId="15" applyNumberFormat="1" applyFont="1" applyFill="1" applyBorder="1" applyAlignment="1">
      <alignment/>
    </xf>
    <xf numFmtId="16" fontId="1" fillId="0" borderId="0" xfId="0" applyNumberFormat="1" applyFont="1" applyFill="1" applyAlignment="1">
      <alignment horizontal="center"/>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7" xfId="15" applyNumberFormat="1" applyFont="1" applyFill="1" applyBorder="1" applyAlignment="1">
      <alignment/>
    </xf>
    <xf numFmtId="173" fontId="1" fillId="0" borderId="2" xfId="15" applyNumberFormat="1" applyFont="1" applyFill="1" applyBorder="1" applyAlignment="1">
      <alignment/>
    </xf>
    <xf numFmtId="2" fontId="1" fillId="0" borderId="0" xfId="0" applyNumberFormat="1" applyFont="1" applyFill="1" applyAlignment="1">
      <alignment horizontal="right"/>
    </xf>
    <xf numFmtId="173" fontId="1" fillId="0" borderId="0" xfId="0" applyNumberFormat="1" applyFont="1" applyFill="1" applyAlignment="1">
      <alignment/>
    </xf>
    <xf numFmtId="173" fontId="1" fillId="0" borderId="8" xfId="15" applyNumberFormat="1" applyFont="1" applyFill="1" applyBorder="1" applyAlignment="1">
      <alignment/>
    </xf>
    <xf numFmtId="43" fontId="1" fillId="0" borderId="0" xfId="15" applyFont="1" applyFill="1" applyBorder="1" applyAlignment="1">
      <alignment/>
    </xf>
    <xf numFmtId="0" fontId="1" fillId="0" borderId="0" xfId="0" applyFont="1" applyAlignment="1">
      <alignment horizontal="center"/>
    </xf>
    <xf numFmtId="0" fontId="1"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5"/>
        <xdr:cNvSpPr txBox="1">
          <a:spLocks noChangeArrowheads="1"/>
        </xdr:cNvSpPr>
      </xdr:nvSpPr>
      <xdr:spPr>
        <a:xfrm>
          <a:off x="3695700" y="802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4</xdr:col>
      <xdr:colOff>28575</xdr:colOff>
      <xdr:row>52</xdr:row>
      <xdr:rowOff>95250</xdr:rowOff>
    </xdr:to>
    <xdr:sp>
      <xdr:nvSpPr>
        <xdr:cNvPr id="2" name="TextBox 6"/>
        <xdr:cNvSpPr txBox="1">
          <a:spLocks noChangeArrowheads="1"/>
        </xdr:cNvSpPr>
      </xdr:nvSpPr>
      <xdr:spPr>
        <a:xfrm>
          <a:off x="9525" y="782002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4"/>
        <xdr:cNvSpPr txBox="1">
          <a:spLocks noChangeArrowheads="1"/>
        </xdr:cNvSpPr>
      </xdr:nvSpPr>
      <xdr:spPr>
        <a:xfrm>
          <a:off x="2571750"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7</xdr:col>
      <xdr:colOff>657225</xdr:colOff>
      <xdr:row>52</xdr:row>
      <xdr:rowOff>38100</xdr:rowOff>
    </xdr:to>
    <xdr:sp>
      <xdr:nvSpPr>
        <xdr:cNvPr id="2" name="TextBox 5"/>
        <xdr:cNvSpPr txBox="1">
          <a:spLocks noChangeArrowheads="1"/>
        </xdr:cNvSpPr>
      </xdr:nvSpPr>
      <xdr:spPr>
        <a:xfrm>
          <a:off x="9525" y="726757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0</xdr:rowOff>
    </xdr:from>
    <xdr:to>
      <xdr:col>5</xdr:col>
      <xdr:colOff>628650</xdr:colOff>
      <xdr:row>54</xdr:row>
      <xdr:rowOff>95250</xdr:rowOff>
    </xdr:to>
    <xdr:sp>
      <xdr:nvSpPr>
        <xdr:cNvPr id="1" name="TextBox 1"/>
        <xdr:cNvSpPr txBox="1">
          <a:spLocks noChangeArrowheads="1"/>
        </xdr:cNvSpPr>
      </xdr:nvSpPr>
      <xdr:spPr>
        <a:xfrm>
          <a:off x="9525" y="8620125"/>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Eng Kah Corporation Berhad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52</xdr:row>
      <xdr:rowOff>47625</xdr:rowOff>
    </xdr:from>
    <xdr:ext cx="76200" cy="200025"/>
    <xdr:sp>
      <xdr:nvSpPr>
        <xdr:cNvPr id="1" name="TextBox 4"/>
        <xdr:cNvSpPr txBox="1">
          <a:spLocks noChangeArrowheads="1"/>
        </xdr:cNvSpPr>
      </xdr:nvSpPr>
      <xdr:spPr>
        <a:xfrm>
          <a:off x="3028950" y="8334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9525</xdr:rowOff>
    </xdr:from>
    <xdr:to>
      <xdr:col>4</xdr:col>
      <xdr:colOff>838200</xdr:colOff>
      <xdr:row>55</xdr:row>
      <xdr:rowOff>123825</xdr:rowOff>
    </xdr:to>
    <xdr:sp>
      <xdr:nvSpPr>
        <xdr:cNvPr id="2" name="TextBox 5"/>
        <xdr:cNvSpPr txBox="1">
          <a:spLocks noChangeArrowheads="1"/>
        </xdr:cNvSpPr>
      </xdr:nvSpPr>
      <xdr:spPr>
        <a:xfrm>
          <a:off x="9525" y="8134350"/>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Eng Kah Corporation Berhad  for the year ended 31 December 2003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4"/>
  <sheetViews>
    <sheetView workbookViewId="0" topLeftCell="A22">
      <selection activeCell="A46" sqref="A46"/>
    </sheetView>
  </sheetViews>
  <sheetFormatPr defaultColWidth="9.140625" defaultRowHeight="12.75"/>
  <cols>
    <col min="1" max="1" width="50.140625" style="1" customWidth="1"/>
    <col min="2" max="2" width="12.57421875" style="38"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tr">
        <f>'IS'!A2</f>
        <v>ENG KAH CORPORATION BERHAD</v>
      </c>
    </row>
    <row r="3" ht="12.75">
      <c r="A3" s="4" t="str">
        <f>'IS'!A3</f>
        <v>Company No. 435649-H</v>
      </c>
    </row>
    <row r="5" ht="12.75">
      <c r="A5" s="5" t="s">
        <v>107</v>
      </c>
    </row>
    <row r="6" ht="12.75">
      <c r="A6" s="5" t="s">
        <v>39</v>
      </c>
    </row>
    <row r="7" spans="2:4" ht="12.75">
      <c r="B7" s="39"/>
      <c r="D7" s="2" t="s">
        <v>76</v>
      </c>
    </row>
    <row r="8" spans="2:4" ht="12.75">
      <c r="B8" s="39"/>
      <c r="D8" s="2" t="s">
        <v>7</v>
      </c>
    </row>
    <row r="9" spans="2:4" ht="12.75">
      <c r="B9" s="39" t="s">
        <v>40</v>
      </c>
      <c r="D9" s="2" t="s">
        <v>42</v>
      </c>
    </row>
    <row r="10" spans="2:4" ht="12.75">
      <c r="B10" s="39" t="s">
        <v>41</v>
      </c>
      <c r="D10" s="2" t="s">
        <v>43</v>
      </c>
    </row>
    <row r="11" spans="2:4" ht="12.75">
      <c r="B11" s="39" t="s">
        <v>2</v>
      </c>
      <c r="D11" s="2" t="s">
        <v>44</v>
      </c>
    </row>
    <row r="12" spans="2:4" ht="12.75">
      <c r="B12" s="63" t="s">
        <v>108</v>
      </c>
      <c r="D12" s="15" t="s">
        <v>67</v>
      </c>
    </row>
    <row r="13" spans="2:4" ht="12.75">
      <c r="B13" s="39" t="s">
        <v>3</v>
      </c>
      <c r="D13" s="2" t="s">
        <v>3</v>
      </c>
    </row>
    <row r="15" spans="1:8" s="6" customFormat="1" ht="12.75">
      <c r="A15" s="16" t="s">
        <v>33</v>
      </c>
      <c r="B15" s="36">
        <v>24711</v>
      </c>
      <c r="D15" s="7">
        <v>23864</v>
      </c>
      <c r="F15" s="7"/>
      <c r="H15" s="7"/>
    </row>
    <row r="16" spans="1:8" s="6" customFormat="1" ht="12.75">
      <c r="A16" s="16" t="s">
        <v>68</v>
      </c>
      <c r="B16" s="36">
        <v>27</v>
      </c>
      <c r="D16" s="7">
        <v>28</v>
      </c>
      <c r="F16" s="7"/>
      <c r="H16" s="7"/>
    </row>
    <row r="17" spans="1:8" s="6" customFormat="1" ht="12.75">
      <c r="A17" s="16" t="s">
        <v>82</v>
      </c>
      <c r="B17" s="36">
        <v>0</v>
      </c>
      <c r="D17" s="7">
        <v>266</v>
      </c>
      <c r="F17" s="7"/>
      <c r="H17" s="7"/>
    </row>
    <row r="18" spans="1:8" s="6" customFormat="1" ht="12.75">
      <c r="A18" s="16"/>
      <c r="B18" s="36"/>
      <c r="D18" s="7"/>
      <c r="F18" s="7"/>
      <c r="H18" s="7"/>
    </row>
    <row r="19" spans="1:8" s="6" customFormat="1" ht="12.75">
      <c r="A19" s="16" t="s">
        <v>37</v>
      </c>
      <c r="B19" s="36"/>
      <c r="D19" s="7"/>
      <c r="F19" s="7"/>
      <c r="H19" s="7"/>
    </row>
    <row r="20" spans="1:8" s="6" customFormat="1" ht="12.75">
      <c r="A20" s="10" t="s">
        <v>34</v>
      </c>
      <c r="B20" s="64">
        <v>10406</v>
      </c>
      <c r="C20" s="10"/>
      <c r="D20" s="28">
        <v>9711</v>
      </c>
      <c r="E20" s="10"/>
      <c r="F20" s="11"/>
      <c r="G20" s="10"/>
      <c r="H20" s="7"/>
    </row>
    <row r="21" spans="1:8" s="6" customFormat="1" ht="12.75">
      <c r="A21" s="10" t="s">
        <v>8</v>
      </c>
      <c r="B21" s="65">
        <f>20309+1134</f>
        <v>21443</v>
      </c>
      <c r="C21" s="10"/>
      <c r="D21" s="29">
        <f>16079+561</f>
        <v>16640</v>
      </c>
      <c r="E21" s="10"/>
      <c r="F21" s="11"/>
      <c r="G21" s="10"/>
      <c r="H21" s="7"/>
    </row>
    <row r="22" spans="1:8" s="6" customFormat="1" ht="12.75">
      <c r="A22" s="10" t="s">
        <v>69</v>
      </c>
      <c r="B22" s="65">
        <v>121</v>
      </c>
      <c r="C22" s="10"/>
      <c r="D22" s="29">
        <v>121</v>
      </c>
      <c r="E22" s="10"/>
      <c r="F22" s="11"/>
      <c r="G22" s="10"/>
      <c r="H22" s="7"/>
    </row>
    <row r="23" spans="1:8" s="6" customFormat="1" ht="12.75">
      <c r="A23" s="10" t="s">
        <v>102</v>
      </c>
      <c r="B23" s="65">
        <v>18930</v>
      </c>
      <c r="C23" s="10"/>
      <c r="D23" s="29">
        <v>19354</v>
      </c>
      <c r="E23" s="10"/>
      <c r="F23" s="11"/>
      <c r="G23" s="10"/>
      <c r="H23" s="7"/>
    </row>
    <row r="24" spans="1:8" s="6" customFormat="1" ht="12.75">
      <c r="A24" s="10" t="s">
        <v>9</v>
      </c>
      <c r="B24" s="65">
        <v>5757</v>
      </c>
      <c r="C24" s="10"/>
      <c r="D24" s="29">
        <v>3280</v>
      </c>
      <c r="E24" s="10"/>
      <c r="F24" s="11"/>
      <c r="G24" s="10"/>
      <c r="H24" s="7"/>
    </row>
    <row r="25" spans="1:8" s="6" customFormat="1" ht="12.75">
      <c r="A25" s="10"/>
      <c r="B25" s="66">
        <f>SUM(B20:B24)</f>
        <v>56657</v>
      </c>
      <c r="C25" s="10"/>
      <c r="D25" s="27">
        <f>SUM(D20:D24)</f>
        <v>49106</v>
      </c>
      <c r="E25" s="10"/>
      <c r="F25" s="11"/>
      <c r="G25" s="10"/>
      <c r="H25" s="7"/>
    </row>
    <row r="26" spans="1:8" s="6" customFormat="1" ht="12.75">
      <c r="A26" s="30" t="s">
        <v>38</v>
      </c>
      <c r="B26" s="65"/>
      <c r="C26" s="10"/>
      <c r="D26" s="29"/>
      <c r="E26" s="10"/>
      <c r="F26" s="11"/>
      <c r="G26" s="10"/>
      <c r="H26" s="7"/>
    </row>
    <row r="27" spans="1:8" s="6" customFormat="1" ht="12.75">
      <c r="A27" s="10" t="s">
        <v>10</v>
      </c>
      <c r="B27" s="65">
        <f>6626+1908</f>
        <v>8534</v>
      </c>
      <c r="C27" s="10"/>
      <c r="D27" s="29">
        <f>5642+2044-257</f>
        <v>7429</v>
      </c>
      <c r="E27" s="10"/>
      <c r="F27" s="11"/>
      <c r="G27" s="10"/>
      <c r="H27" s="7"/>
    </row>
    <row r="28" spans="1:8" s="6" customFormat="1" ht="12.75">
      <c r="A28" s="10" t="s">
        <v>35</v>
      </c>
      <c r="B28" s="65">
        <v>257</v>
      </c>
      <c r="C28" s="10"/>
      <c r="D28" s="29">
        <v>257</v>
      </c>
      <c r="E28" s="10"/>
      <c r="F28" s="11"/>
      <c r="G28" s="10"/>
      <c r="H28" s="7"/>
    </row>
    <row r="29" spans="1:8" s="6" customFormat="1" ht="12.75">
      <c r="A29" s="10" t="s">
        <v>36</v>
      </c>
      <c r="B29" s="65">
        <v>557</v>
      </c>
      <c r="C29" s="10"/>
      <c r="D29" s="29">
        <v>771</v>
      </c>
      <c r="E29" s="10"/>
      <c r="F29" s="11"/>
      <c r="G29" s="10"/>
      <c r="H29" s="7"/>
    </row>
    <row r="30" spans="1:8" s="6" customFormat="1" ht="12.75">
      <c r="A30" s="10"/>
      <c r="B30" s="66">
        <f>SUM(B27:B29)</f>
        <v>9348</v>
      </c>
      <c r="C30" s="10"/>
      <c r="D30" s="27">
        <f>SUM(D27:D29)</f>
        <v>8457</v>
      </c>
      <c r="E30" s="10"/>
      <c r="F30" s="11"/>
      <c r="G30" s="10"/>
      <c r="H30" s="7"/>
    </row>
    <row r="31" spans="2:8" s="6" customFormat="1" ht="12.75">
      <c r="B31" s="36"/>
      <c r="D31" s="7"/>
      <c r="F31" s="7"/>
      <c r="H31" s="7"/>
    </row>
    <row r="32" spans="1:8" s="6" customFormat="1" ht="12.75">
      <c r="A32" s="16" t="s">
        <v>83</v>
      </c>
      <c r="B32" s="36">
        <f>+B25-B30</f>
        <v>47309</v>
      </c>
      <c r="D32" s="6">
        <f>+D25-D30</f>
        <v>40649</v>
      </c>
      <c r="F32" s="7"/>
      <c r="H32" s="7"/>
    </row>
    <row r="33" spans="2:8" s="6" customFormat="1" ht="12.75">
      <c r="B33" s="36"/>
      <c r="F33" s="7"/>
      <c r="H33" s="7"/>
    </row>
    <row r="34" spans="2:8" s="6" customFormat="1" ht="13.5" thickBot="1">
      <c r="B34" s="62">
        <f>B15+B16+B32+B17</f>
        <v>72047</v>
      </c>
      <c r="D34" s="23">
        <f>D15+D16+D32+D17</f>
        <v>64807</v>
      </c>
      <c r="F34" s="7"/>
      <c r="H34" s="7"/>
    </row>
    <row r="35" spans="2:8" s="6" customFormat="1" ht="13.5" thickTop="1">
      <c r="B35" s="36"/>
      <c r="F35" s="7"/>
      <c r="H35" s="7"/>
    </row>
    <row r="36" spans="1:4" ht="12.75">
      <c r="A36" s="5" t="s">
        <v>28</v>
      </c>
      <c r="B36" s="36">
        <f>Equity!B28</f>
        <v>40240</v>
      </c>
      <c r="D36" s="24">
        <v>40000</v>
      </c>
    </row>
    <row r="37" spans="1:4" ht="12.75">
      <c r="A37" s="5" t="s">
        <v>27</v>
      </c>
      <c r="B37" s="36">
        <f>Equity!C28</f>
        <v>4859</v>
      </c>
      <c r="D37" s="6">
        <v>4255</v>
      </c>
    </row>
    <row r="38" spans="1:4" ht="12.75">
      <c r="A38" s="5" t="s">
        <v>31</v>
      </c>
      <c r="B38" s="36">
        <f>Equity!D28</f>
        <v>3350</v>
      </c>
      <c r="D38" s="6">
        <v>3496</v>
      </c>
    </row>
    <row r="39" spans="1:4" ht="12.75">
      <c r="A39" s="5" t="s">
        <v>84</v>
      </c>
      <c r="B39" s="58">
        <f>Equity!E28</f>
        <v>21206</v>
      </c>
      <c r="D39" s="13">
        <v>14464</v>
      </c>
    </row>
    <row r="40" spans="1:4" ht="12.75">
      <c r="A40" s="5" t="s">
        <v>32</v>
      </c>
      <c r="B40" s="67">
        <f>SUM(B36:B39)</f>
        <v>69655</v>
      </c>
      <c r="D40" s="22">
        <f>SUM(D36:D39)</f>
        <v>62215</v>
      </c>
    </row>
    <row r="41" spans="1:4" ht="12.75">
      <c r="A41" s="5" t="s">
        <v>29</v>
      </c>
      <c r="B41" s="57">
        <v>1957</v>
      </c>
      <c r="D41" s="10">
        <v>1963</v>
      </c>
    </row>
    <row r="42" spans="1:4" ht="12.75">
      <c r="A42" s="5" t="s">
        <v>30</v>
      </c>
      <c r="B42" s="57">
        <v>435</v>
      </c>
      <c r="D42" s="10">
        <v>629</v>
      </c>
    </row>
    <row r="43" spans="1:4" ht="13.5" thickBot="1">
      <c r="A43" s="5"/>
      <c r="B43" s="62">
        <f>SUM(B40:B42)</f>
        <v>72047</v>
      </c>
      <c r="D43" s="23">
        <f>SUM(D40:D42)</f>
        <v>64807</v>
      </c>
    </row>
    <row r="44" spans="6:8" ht="13.5" thickTop="1">
      <c r="F44" s="17"/>
      <c r="H44" s="18"/>
    </row>
    <row r="45" spans="1:8" ht="12.75">
      <c r="A45" s="1" t="s">
        <v>101</v>
      </c>
      <c r="B45" s="68">
        <f>(B40-B16)/B36</f>
        <v>1.73</v>
      </c>
      <c r="D45" s="54">
        <v>1.55</v>
      </c>
      <c r="F45" s="17"/>
      <c r="H45" s="18"/>
    </row>
    <row r="46" spans="2:8" ht="12.75">
      <c r="B46" s="68"/>
      <c r="D46" s="54"/>
      <c r="F46" s="17"/>
      <c r="H46" s="18"/>
    </row>
    <row r="47" spans="1:9" ht="12.75">
      <c r="A47" s="6" t="s">
        <v>75</v>
      </c>
      <c r="B47" s="69"/>
      <c r="F47" s="19"/>
      <c r="H47" s="20"/>
      <c r="I47" s="21"/>
    </row>
    <row r="48" spans="1:9" ht="12.75">
      <c r="A48" s="6"/>
      <c r="B48" s="69"/>
      <c r="F48" s="19"/>
      <c r="H48" s="20"/>
      <c r="I48" s="21"/>
    </row>
    <row r="50" ht="12.75"/>
    <row r="51" ht="12.75"/>
    <row r="54" ht="12.75">
      <c r="D54" s="52" t="s">
        <v>97</v>
      </c>
    </row>
  </sheetData>
  <printOptions/>
  <pageMargins left="1.5" right="0.5" top="0.42" bottom="0.47" header="0.18" footer="0.2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2:J53"/>
  <sheetViews>
    <sheetView zoomScaleSheetLayoutView="100" workbookViewId="0" topLeftCell="A17">
      <selection activeCell="C31" sqref="C31"/>
    </sheetView>
  </sheetViews>
  <sheetFormatPr defaultColWidth="9.140625" defaultRowHeight="12.75"/>
  <cols>
    <col min="1" max="1" width="33.28125" style="1"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1" customWidth="1"/>
    <col min="8" max="8" width="10.00390625" style="2" bestFit="1" customWidth="1"/>
    <col min="9" max="16384" width="9.140625" style="1" customWidth="1"/>
  </cols>
  <sheetData>
    <row r="1" ht="18.75" customHeight="1"/>
    <row r="2" spans="1:8" ht="12.75">
      <c r="A2" s="3" t="s">
        <v>80</v>
      </c>
      <c r="B2" s="56"/>
      <c r="C2" s="56"/>
      <c r="D2" s="56"/>
      <c r="E2" s="56"/>
      <c r="F2" s="56"/>
      <c r="G2" s="3"/>
      <c r="H2" s="3"/>
    </row>
    <row r="3" spans="1:8" ht="12.75">
      <c r="A3" s="4" t="s">
        <v>81</v>
      </c>
      <c r="B3" s="56"/>
      <c r="C3" s="56"/>
      <c r="D3" s="56"/>
      <c r="E3" s="56"/>
      <c r="F3" s="56"/>
      <c r="G3" s="3"/>
      <c r="H3" s="3"/>
    </row>
    <row r="5" ht="12.75">
      <c r="A5" s="5" t="s">
        <v>0</v>
      </c>
    </row>
    <row r="6" ht="12.75">
      <c r="A6" s="5" t="s">
        <v>109</v>
      </c>
    </row>
    <row r="7" spans="1:2" ht="12.75">
      <c r="A7" s="5" t="s">
        <v>39</v>
      </c>
      <c r="B7" s="39"/>
    </row>
    <row r="8" spans="1:2" ht="12.75">
      <c r="A8" s="5"/>
      <c r="B8" s="39"/>
    </row>
    <row r="9" spans="1:8" ht="12.75">
      <c r="A9" s="5"/>
      <c r="B9" s="73" t="s">
        <v>51</v>
      </c>
      <c r="C9" s="73"/>
      <c r="D9" s="73"/>
      <c r="F9" s="72" t="s">
        <v>73</v>
      </c>
      <c r="G9" s="72"/>
      <c r="H9" s="72"/>
    </row>
    <row r="10" spans="2:8" ht="12.75">
      <c r="B10" s="39"/>
      <c r="C10" s="42"/>
      <c r="D10" s="42" t="s">
        <v>46</v>
      </c>
      <c r="E10" s="42"/>
      <c r="G10" s="33"/>
      <c r="H10" s="33" t="s">
        <v>46</v>
      </c>
    </row>
    <row r="11" spans="2:8" ht="12.75">
      <c r="B11" s="42" t="s">
        <v>45</v>
      </c>
      <c r="C11" s="42"/>
      <c r="D11" s="42" t="s">
        <v>47</v>
      </c>
      <c r="E11" s="42"/>
      <c r="F11" s="42" t="s">
        <v>45</v>
      </c>
      <c r="G11" s="33"/>
      <c r="H11" s="33" t="s">
        <v>47</v>
      </c>
    </row>
    <row r="12" spans="2:8" ht="12.75">
      <c r="B12" s="42" t="s">
        <v>2</v>
      </c>
      <c r="C12" s="42"/>
      <c r="D12" s="42" t="s">
        <v>2</v>
      </c>
      <c r="E12" s="42"/>
      <c r="F12" s="42" t="s">
        <v>4</v>
      </c>
      <c r="G12" s="33"/>
      <c r="H12" s="33" t="s">
        <v>2</v>
      </c>
    </row>
    <row r="13" spans="2:8" ht="12.75">
      <c r="B13" s="42" t="s">
        <v>108</v>
      </c>
      <c r="C13" s="42"/>
      <c r="D13" s="42" t="s">
        <v>106</v>
      </c>
      <c r="E13" s="42"/>
      <c r="F13" s="42" t="s">
        <v>108</v>
      </c>
      <c r="G13" s="33"/>
      <c r="H13" s="33" t="s">
        <v>106</v>
      </c>
    </row>
    <row r="14" spans="2:8" ht="12.75">
      <c r="B14" s="39" t="s">
        <v>3</v>
      </c>
      <c r="D14" s="39" t="s">
        <v>3</v>
      </c>
      <c r="F14" s="39" t="s">
        <v>3</v>
      </c>
      <c r="H14" s="2" t="s">
        <v>3</v>
      </c>
    </row>
    <row r="16" spans="1:10" s="6" customFormat="1" ht="12.75">
      <c r="A16" s="6" t="s">
        <v>5</v>
      </c>
      <c r="B16" s="36">
        <v>17575</v>
      </c>
      <c r="C16" s="36"/>
      <c r="D16" s="49">
        <v>14617</v>
      </c>
      <c r="E16" s="36"/>
      <c r="F16" s="36">
        <v>45452</v>
      </c>
      <c r="H16" s="7">
        <v>38569</v>
      </c>
      <c r="I16" s="1"/>
      <c r="J16" s="1"/>
    </row>
    <row r="17" spans="2:10" s="6" customFormat="1" ht="12.75">
      <c r="B17" s="36"/>
      <c r="C17" s="36"/>
      <c r="D17" s="49"/>
      <c r="E17" s="36"/>
      <c r="F17" s="36"/>
      <c r="H17" s="7"/>
      <c r="I17" s="1"/>
      <c r="J17" s="1"/>
    </row>
    <row r="18" spans="1:10" s="6" customFormat="1" ht="12.75">
      <c r="A18" s="1" t="s">
        <v>26</v>
      </c>
      <c r="B18" s="36">
        <v>-12968</v>
      </c>
      <c r="C18" s="36"/>
      <c r="D18" s="49">
        <v>-10895</v>
      </c>
      <c r="E18" s="36"/>
      <c r="F18" s="36">
        <v>-33973</v>
      </c>
      <c r="H18" s="7">
        <v>-29076</v>
      </c>
      <c r="I18" s="1"/>
      <c r="J18" s="1"/>
    </row>
    <row r="19" spans="1:10" s="6" customFormat="1" ht="12.75">
      <c r="A19" s="1"/>
      <c r="B19" s="36"/>
      <c r="C19" s="36"/>
      <c r="D19" s="49"/>
      <c r="E19" s="36"/>
      <c r="F19" s="36"/>
      <c r="H19" s="7"/>
      <c r="I19" s="1"/>
      <c r="J19" s="1"/>
    </row>
    <row r="20" spans="1:10" s="6" customFormat="1" ht="12.75">
      <c r="A20" s="1" t="s">
        <v>25</v>
      </c>
      <c r="B20" s="36">
        <v>164</v>
      </c>
      <c r="C20" s="36"/>
      <c r="D20" s="49">
        <v>134</v>
      </c>
      <c r="E20" s="36"/>
      <c r="F20" s="36">
        <v>497</v>
      </c>
      <c r="H20" s="7">
        <v>310</v>
      </c>
      <c r="I20" s="1"/>
      <c r="J20" s="1"/>
    </row>
    <row r="21" spans="1:10" s="6" customFormat="1" ht="12.75">
      <c r="A21" s="1"/>
      <c r="B21" s="50"/>
      <c r="C21" s="36"/>
      <c r="D21" s="50"/>
      <c r="E21" s="36"/>
      <c r="F21" s="50"/>
      <c r="H21" s="8"/>
      <c r="I21" s="1"/>
      <c r="J21" s="1"/>
    </row>
    <row r="22" spans="1:10" s="6" customFormat="1" ht="12.75">
      <c r="A22" s="1" t="s">
        <v>24</v>
      </c>
      <c r="B22" s="49">
        <f>SUM(B16:B20)</f>
        <v>4771</v>
      </c>
      <c r="C22" s="36"/>
      <c r="D22" s="49">
        <f>SUM(D16:D20)</f>
        <v>3856</v>
      </c>
      <c r="E22" s="36"/>
      <c r="F22" s="49">
        <f>SUM(F16:F20)</f>
        <v>11976</v>
      </c>
      <c r="H22" s="7">
        <f>SUM(H16:H20)</f>
        <v>9803</v>
      </c>
      <c r="I22" s="1"/>
      <c r="J22" s="1"/>
    </row>
    <row r="23" spans="1:10" s="6" customFormat="1" ht="12.75">
      <c r="A23" s="1"/>
      <c r="B23" s="36"/>
      <c r="C23" s="36"/>
      <c r="D23" s="36"/>
      <c r="E23" s="36"/>
      <c r="F23" s="36"/>
      <c r="I23" s="1"/>
      <c r="J23" s="1"/>
    </row>
    <row r="24" spans="1:10" s="6" customFormat="1" ht="12.75">
      <c r="A24" s="1" t="s">
        <v>23</v>
      </c>
      <c r="B24" s="49">
        <v>-11</v>
      </c>
      <c r="C24" s="36"/>
      <c r="D24" s="49">
        <v>-12</v>
      </c>
      <c r="E24" s="36"/>
      <c r="F24" s="49">
        <v>-37</v>
      </c>
      <c r="H24" s="7">
        <v>-54</v>
      </c>
      <c r="I24" s="1"/>
      <c r="J24" s="1"/>
    </row>
    <row r="25" spans="1:10" s="6" customFormat="1" ht="12.75">
      <c r="A25" s="1"/>
      <c r="B25" s="50"/>
      <c r="C25" s="36"/>
      <c r="D25" s="50"/>
      <c r="E25" s="36"/>
      <c r="F25" s="50"/>
      <c r="H25" s="8"/>
      <c r="I25" s="1"/>
      <c r="J25" s="1"/>
    </row>
    <row r="26" spans="1:10" s="6" customFormat="1" ht="12.75">
      <c r="A26" s="1" t="s">
        <v>22</v>
      </c>
      <c r="B26" s="49">
        <f>+B22+B24</f>
        <v>4760</v>
      </c>
      <c r="C26" s="36"/>
      <c r="D26" s="49">
        <f>+D22+D24</f>
        <v>3844</v>
      </c>
      <c r="E26" s="36"/>
      <c r="F26" s="49">
        <f>+F22+F24</f>
        <v>11939</v>
      </c>
      <c r="H26" s="7">
        <f>+H22+H24</f>
        <v>9749</v>
      </c>
      <c r="I26" s="1"/>
      <c r="J26" s="1"/>
    </row>
    <row r="27" spans="1:10" s="6" customFormat="1" ht="12.75">
      <c r="A27" s="1"/>
      <c r="B27" s="49"/>
      <c r="C27" s="36"/>
      <c r="D27" s="49"/>
      <c r="E27" s="36"/>
      <c r="F27" s="49"/>
      <c r="H27" s="7"/>
      <c r="I27" s="1"/>
      <c r="J27" s="1"/>
    </row>
    <row r="28" spans="1:10" s="6" customFormat="1" ht="12.75">
      <c r="A28" s="1" t="s">
        <v>6</v>
      </c>
      <c r="B28" s="49">
        <v>-1154</v>
      </c>
      <c r="C28" s="36"/>
      <c r="D28" s="49">
        <v>-1069</v>
      </c>
      <c r="E28" s="36"/>
      <c r="F28" s="49">
        <v>-2883</v>
      </c>
      <c r="H28" s="7">
        <v>-2617</v>
      </c>
      <c r="I28" s="1"/>
      <c r="J28" s="1"/>
    </row>
    <row r="29" spans="1:10" s="6" customFormat="1" ht="12.75">
      <c r="A29" s="1"/>
      <c r="B29" s="50"/>
      <c r="C29" s="36"/>
      <c r="D29" s="50"/>
      <c r="E29" s="36"/>
      <c r="F29" s="50"/>
      <c r="H29" s="8"/>
      <c r="I29" s="1"/>
      <c r="J29" s="1"/>
    </row>
    <row r="30" spans="1:10" s="6" customFormat="1" ht="12.75">
      <c r="A30" s="1" t="s">
        <v>21</v>
      </c>
      <c r="B30" s="55">
        <f>+B26+B28</f>
        <v>3606</v>
      </c>
      <c r="C30" s="36"/>
      <c r="D30" s="55">
        <f>+D26+D28</f>
        <v>2775</v>
      </c>
      <c r="E30" s="36"/>
      <c r="F30" s="55">
        <f>+F26+F28</f>
        <v>9056</v>
      </c>
      <c r="H30" s="9">
        <f>+H26+H28</f>
        <v>7132</v>
      </c>
      <c r="I30" s="1"/>
      <c r="J30" s="1"/>
    </row>
    <row r="31" spans="2:10" s="6" customFormat="1" ht="12.75">
      <c r="B31" s="57"/>
      <c r="C31" s="57"/>
      <c r="D31" s="43"/>
      <c r="E31" s="57"/>
      <c r="F31" s="57"/>
      <c r="G31" s="10"/>
      <c r="H31" s="11"/>
      <c r="I31" s="1"/>
      <c r="J31" s="1"/>
    </row>
    <row r="32" spans="1:10" s="6" customFormat="1" ht="12.75">
      <c r="A32" s="1" t="s">
        <v>18</v>
      </c>
      <c r="B32" s="58">
        <v>0</v>
      </c>
      <c r="C32" s="36"/>
      <c r="D32" s="50">
        <v>0</v>
      </c>
      <c r="E32" s="36"/>
      <c r="F32" s="58">
        <v>0</v>
      </c>
      <c r="H32" s="8">
        <v>0</v>
      </c>
      <c r="I32" s="1"/>
      <c r="J32" s="1"/>
    </row>
    <row r="33" spans="2:10" s="6" customFormat="1" ht="12.75">
      <c r="B33" s="43"/>
      <c r="C33" s="57"/>
      <c r="D33" s="43"/>
      <c r="E33" s="57"/>
      <c r="F33" s="43"/>
      <c r="G33" s="10"/>
      <c r="H33" s="11"/>
      <c r="I33" s="1"/>
      <c r="J33" s="1"/>
    </row>
    <row r="34" spans="1:10" s="6" customFormat="1" ht="13.5" thickBot="1">
      <c r="A34" s="1" t="s">
        <v>78</v>
      </c>
      <c r="B34" s="37">
        <f>+B30+B32</f>
        <v>3606</v>
      </c>
      <c r="C34" s="36"/>
      <c r="D34" s="37">
        <f>+D30+D32</f>
        <v>2775</v>
      </c>
      <c r="E34" s="36"/>
      <c r="F34" s="37">
        <f>+F30+F32</f>
        <v>9056</v>
      </c>
      <c r="H34" s="14">
        <f>+H30+H32</f>
        <v>7132</v>
      </c>
      <c r="I34" s="1"/>
      <c r="J34" s="1"/>
    </row>
    <row r="35" spans="1:10" s="6" customFormat="1" ht="13.5" thickTop="1">
      <c r="A35" s="1"/>
      <c r="B35" s="36"/>
      <c r="C35" s="36"/>
      <c r="D35" s="49"/>
      <c r="E35" s="36"/>
      <c r="F35" s="49"/>
      <c r="H35" s="7"/>
      <c r="I35" s="1"/>
      <c r="J35" s="1"/>
    </row>
    <row r="36" spans="1:8" s="6" customFormat="1" ht="12.75" hidden="1">
      <c r="A36" s="1" t="s">
        <v>19</v>
      </c>
      <c r="B36" s="58">
        <v>0</v>
      </c>
      <c r="C36" s="36"/>
      <c r="D36" s="50">
        <v>0</v>
      </c>
      <c r="E36" s="36"/>
      <c r="F36" s="50">
        <v>0</v>
      </c>
      <c r="H36" s="8">
        <v>0</v>
      </c>
    </row>
    <row r="37" spans="1:8" s="6" customFormat="1" ht="12.75" hidden="1">
      <c r="A37" s="1"/>
      <c r="B37" s="36"/>
      <c r="C37" s="36"/>
      <c r="D37" s="49"/>
      <c r="E37" s="36"/>
      <c r="F37" s="49"/>
      <c r="H37" s="7"/>
    </row>
    <row r="38" spans="1:8" s="6" customFormat="1" ht="13.5" hidden="1" thickBot="1">
      <c r="A38" s="1" t="s">
        <v>78</v>
      </c>
      <c r="B38" s="59">
        <f>SUM(B34:B36)</f>
        <v>3606</v>
      </c>
      <c r="C38" s="36"/>
      <c r="D38" s="59">
        <f>SUM(D30:D37)</f>
        <v>5550</v>
      </c>
      <c r="E38" s="36"/>
      <c r="F38" s="59">
        <f>SUM(F34:F36)</f>
        <v>9056</v>
      </c>
      <c r="H38" s="12">
        <f>SUM(H30:H37)</f>
        <v>14264</v>
      </c>
    </row>
    <row r="39" spans="1:8" s="6" customFormat="1" ht="12.75" hidden="1">
      <c r="A39" s="1"/>
      <c r="B39" s="36"/>
      <c r="C39" s="36"/>
      <c r="D39" s="49"/>
      <c r="E39" s="36"/>
      <c r="F39" s="49"/>
      <c r="H39" s="7"/>
    </row>
    <row r="40" spans="2:8" s="6" customFormat="1" ht="12.75">
      <c r="B40" s="36"/>
      <c r="C40" s="36"/>
      <c r="D40" s="49"/>
      <c r="E40" s="36"/>
      <c r="F40" s="49"/>
      <c r="H40" s="7"/>
    </row>
    <row r="41" spans="1:8" s="6" customFormat="1" ht="39" thickBot="1">
      <c r="A41" s="44" t="s">
        <v>91</v>
      </c>
      <c r="B41" s="60">
        <v>8.97</v>
      </c>
      <c r="C41" s="36"/>
      <c r="D41" s="47">
        <v>6.94</v>
      </c>
      <c r="E41" s="36"/>
      <c r="F41" s="60">
        <v>22.54</v>
      </c>
      <c r="G41" s="36"/>
      <c r="H41" s="47">
        <v>17.83</v>
      </c>
    </row>
    <row r="42" spans="1:8" s="6" customFormat="1" ht="13.5" thickTop="1">
      <c r="A42" s="1"/>
      <c r="B42" s="71"/>
      <c r="C42" s="36"/>
      <c r="D42" s="43"/>
      <c r="E42" s="36"/>
      <c r="F42" s="71"/>
      <c r="G42" s="36"/>
      <c r="H42" s="11"/>
    </row>
    <row r="43" spans="1:8" s="6" customFormat="1" ht="39" hidden="1" thickBot="1">
      <c r="A43" s="44" t="s">
        <v>74</v>
      </c>
      <c r="B43" s="60" t="e">
        <f>#REF!</f>
        <v>#REF!</v>
      </c>
      <c r="C43" s="36"/>
      <c r="D43" s="37">
        <v>0</v>
      </c>
      <c r="E43" s="36"/>
      <c r="F43" s="60" t="e">
        <f>#REF!</f>
        <v>#REF!</v>
      </c>
      <c r="G43" s="36"/>
      <c r="H43" s="14">
        <v>0</v>
      </c>
    </row>
    <row r="44" spans="1:8" s="6" customFormat="1" ht="13.5" hidden="1" thickTop="1">
      <c r="A44" s="1"/>
      <c r="B44" s="36"/>
      <c r="C44" s="36"/>
      <c r="D44" s="49"/>
      <c r="E44" s="36"/>
      <c r="F44" s="49"/>
      <c r="G44" s="36"/>
      <c r="H44" s="7"/>
    </row>
    <row r="45" spans="1:8" s="6" customFormat="1" ht="13.5" thickBot="1">
      <c r="A45" s="1" t="s">
        <v>20</v>
      </c>
      <c r="B45" s="60">
        <v>8.79</v>
      </c>
      <c r="C45" s="36"/>
      <c r="D45" s="37">
        <v>0</v>
      </c>
      <c r="E45" s="36"/>
      <c r="F45" s="60">
        <v>22.32</v>
      </c>
      <c r="G45" s="36"/>
      <c r="H45" s="14">
        <v>0</v>
      </c>
    </row>
    <row r="46" spans="2:8" s="6" customFormat="1" ht="13.5" thickTop="1">
      <c r="B46" s="36"/>
      <c r="C46" s="36"/>
      <c r="D46" s="49"/>
      <c r="E46" s="36"/>
      <c r="F46" s="49"/>
      <c r="H46" s="7"/>
    </row>
    <row r="47" spans="1:8" s="6" customFormat="1" ht="12.75">
      <c r="A47" s="6" t="s">
        <v>71</v>
      </c>
      <c r="B47" s="36"/>
      <c r="C47" s="36"/>
      <c r="D47" s="49"/>
      <c r="E47" s="36"/>
      <c r="F47" s="49"/>
      <c r="H47" s="7"/>
    </row>
    <row r="48" spans="2:8" s="6" customFormat="1" ht="12.75">
      <c r="B48" s="36"/>
      <c r="C48" s="36"/>
      <c r="D48" s="49"/>
      <c r="E48" s="36"/>
      <c r="F48" s="49"/>
      <c r="H48" s="7"/>
    </row>
    <row r="50" ht="12.75"/>
    <row r="51" ht="12.75"/>
    <row r="53" ht="12.75">
      <c r="I53" s="51" t="s">
        <v>98</v>
      </c>
    </row>
  </sheetData>
  <mergeCells count="2">
    <mergeCell ref="F9:H9"/>
    <mergeCell ref="B9:D9"/>
  </mergeCells>
  <printOptions/>
  <pageMargins left="1.5" right="0.5" top="0.28" bottom="0.5" header="0.17" footer="0.5"/>
  <pageSetup horizontalDpi="1200" verticalDpi="1200" orientation="portrait"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G56"/>
  <sheetViews>
    <sheetView workbookViewId="0" topLeftCell="A26">
      <selection activeCell="E18" sqref="E18"/>
    </sheetView>
  </sheetViews>
  <sheetFormatPr defaultColWidth="9.140625" defaultRowHeight="12.75"/>
  <cols>
    <col min="1" max="1" width="30.00390625" style="1" customWidth="1"/>
    <col min="2" max="2" width="10.421875" style="6" customWidth="1"/>
    <col min="3" max="3" width="11.421875" style="6" customWidth="1"/>
    <col min="4" max="4" width="13.28125" style="6" customWidth="1"/>
    <col min="5" max="5" width="11.421875" style="6" customWidth="1"/>
    <col min="6" max="6" width="9.421875" style="6" customWidth="1"/>
    <col min="7" max="16384" width="9.140625" style="1" customWidth="1"/>
  </cols>
  <sheetData>
    <row r="2" ht="12.75">
      <c r="A2" s="3" t="str">
        <f>'IS'!A2</f>
        <v>ENG KAH CORPORATION BERHAD</v>
      </c>
    </row>
    <row r="3" ht="12.75">
      <c r="A3" s="3" t="str">
        <f>'IS'!A3</f>
        <v>Company No. 435649-H</v>
      </c>
    </row>
    <row r="5" ht="12.75">
      <c r="A5" s="5" t="s">
        <v>11</v>
      </c>
    </row>
    <row r="6" ht="12.75">
      <c r="A6" s="5" t="str">
        <f>'IS'!A6</f>
        <v>FOR THE SECOND QUARTER ENDED 30 SEPTEMBER 2004</v>
      </c>
    </row>
    <row r="7" ht="12.75">
      <c r="A7" s="5" t="s">
        <v>39</v>
      </c>
    </row>
    <row r="8" ht="12.75">
      <c r="A8" s="5"/>
    </row>
    <row r="9" ht="12.75">
      <c r="E9" s="7"/>
    </row>
    <row r="10" spans="2:7" ht="12.75">
      <c r="B10" s="7" t="s">
        <v>12</v>
      </c>
      <c r="C10" s="7" t="s">
        <v>12</v>
      </c>
      <c r="D10" s="7" t="s">
        <v>49</v>
      </c>
      <c r="E10" s="7" t="s">
        <v>79</v>
      </c>
      <c r="G10" s="2"/>
    </row>
    <row r="11" spans="2:7" ht="12.75">
      <c r="B11" s="7" t="s">
        <v>13</v>
      </c>
      <c r="C11" s="7" t="s">
        <v>48</v>
      </c>
      <c r="D11" s="7" t="s">
        <v>50</v>
      </c>
      <c r="E11" s="7" t="s">
        <v>85</v>
      </c>
      <c r="F11" s="7" t="s">
        <v>14</v>
      </c>
      <c r="G11" s="2"/>
    </row>
    <row r="12" spans="2:7" ht="12.75">
      <c r="B12" s="7" t="s">
        <v>3</v>
      </c>
      <c r="C12" s="7" t="s">
        <v>3</v>
      </c>
      <c r="D12" s="7" t="s">
        <v>3</v>
      </c>
      <c r="E12" s="7" t="s">
        <v>3</v>
      </c>
      <c r="F12" s="7" t="s">
        <v>3</v>
      </c>
      <c r="G12" s="2"/>
    </row>
    <row r="13" spans="2:7" ht="12.75">
      <c r="B13" s="7"/>
      <c r="C13" s="7"/>
      <c r="D13" s="7"/>
      <c r="E13" s="7"/>
      <c r="F13" s="7"/>
      <c r="G13" s="2"/>
    </row>
    <row r="14" spans="1:2" ht="12.75">
      <c r="A14" s="45"/>
      <c r="B14" s="7"/>
    </row>
    <row r="15" ht="12.75">
      <c r="A15" s="1" t="s">
        <v>110</v>
      </c>
    </row>
    <row r="16" ht="12.75">
      <c r="A16" s="31" t="s">
        <v>113</v>
      </c>
    </row>
    <row r="18" spans="1:6" s="38" customFormat="1" ht="12.75">
      <c r="A18" s="38" t="s">
        <v>77</v>
      </c>
      <c r="B18" s="61">
        <v>40000</v>
      </c>
      <c r="C18" s="36">
        <v>4255</v>
      </c>
      <c r="D18" s="36">
        <v>3496</v>
      </c>
      <c r="E18" s="36">
        <v>14464</v>
      </c>
      <c r="F18" s="36">
        <f>SUM(B18:E18)</f>
        <v>62215</v>
      </c>
    </row>
    <row r="19" spans="2:6" s="38" customFormat="1" ht="12.75">
      <c r="B19" s="61"/>
      <c r="C19" s="36"/>
      <c r="D19" s="36"/>
      <c r="E19" s="36"/>
      <c r="F19" s="36"/>
    </row>
    <row r="20" spans="1:6" s="38" customFormat="1" ht="12.75">
      <c r="A20" s="38" t="s">
        <v>103</v>
      </c>
      <c r="B20" s="61">
        <v>240</v>
      </c>
      <c r="C20" s="36">
        <v>604</v>
      </c>
      <c r="D20" s="36">
        <v>0</v>
      </c>
      <c r="E20" s="36">
        <v>0</v>
      </c>
      <c r="F20" s="36">
        <f>SUM(B20:E20)</f>
        <v>844</v>
      </c>
    </row>
    <row r="21" spans="2:6" s="38" customFormat="1" ht="12.75">
      <c r="B21" s="36"/>
      <c r="C21" s="36"/>
      <c r="D21" s="36"/>
      <c r="E21" s="36"/>
      <c r="F21" s="36"/>
    </row>
    <row r="22" spans="1:6" s="38" customFormat="1" ht="12.75">
      <c r="A22" s="38" t="s">
        <v>89</v>
      </c>
      <c r="B22" s="57">
        <v>0</v>
      </c>
      <c r="C22" s="57">
        <v>0</v>
      </c>
      <c r="D22" s="57">
        <v>-146</v>
      </c>
      <c r="E22" s="57">
        <f>'IS'!F36</f>
        <v>0</v>
      </c>
      <c r="F22" s="57">
        <f>SUM(B22:E22)</f>
        <v>-146</v>
      </c>
    </row>
    <row r="23" spans="2:6" s="38" customFormat="1" ht="12.75">
      <c r="B23" s="57"/>
      <c r="C23" s="57"/>
      <c r="D23" s="57"/>
      <c r="E23" s="57"/>
      <c r="F23" s="57"/>
    </row>
    <row r="24" spans="1:6" s="38" customFormat="1" ht="12.75">
      <c r="A24" s="38" t="s">
        <v>112</v>
      </c>
      <c r="B24" s="57"/>
      <c r="C24" s="57"/>
      <c r="D24" s="57"/>
      <c r="E24" s="57">
        <v>-2314</v>
      </c>
      <c r="F24" s="57">
        <f>SUM(B24:E24)</f>
        <v>-2314</v>
      </c>
    </row>
    <row r="25" spans="2:6" s="38" customFormat="1" ht="12.75">
      <c r="B25" s="57"/>
      <c r="C25" s="57"/>
      <c r="D25" s="57"/>
      <c r="E25" s="57"/>
      <c r="F25" s="57"/>
    </row>
    <row r="26" spans="1:6" s="38" customFormat="1" ht="12.75">
      <c r="A26" s="38" t="s">
        <v>78</v>
      </c>
      <c r="B26" s="57">
        <v>0</v>
      </c>
      <c r="C26" s="57">
        <v>0</v>
      </c>
      <c r="D26" s="57">
        <v>0</v>
      </c>
      <c r="E26" s="57">
        <f>'IS'!F38</f>
        <v>9056</v>
      </c>
      <c r="F26" s="57">
        <f>SUM(B26:E26)</f>
        <v>9056</v>
      </c>
    </row>
    <row r="27" spans="2:6" s="38" customFormat="1" ht="12.75">
      <c r="B27" s="36"/>
      <c r="C27" s="36"/>
      <c r="D27" s="36"/>
      <c r="E27" s="36"/>
      <c r="F27" s="36"/>
    </row>
    <row r="28" spans="1:6" s="38" customFormat="1" ht="13.5" thickBot="1">
      <c r="A28" s="38" t="s">
        <v>116</v>
      </c>
      <c r="B28" s="62">
        <f>SUM(B18:B27)</f>
        <v>40240</v>
      </c>
      <c r="C28" s="62">
        <f>SUM(C18:C27)</f>
        <v>4859</v>
      </c>
      <c r="D28" s="62">
        <f>SUM(D18:D27)</f>
        <v>3350</v>
      </c>
      <c r="E28" s="62">
        <f>SUM(E18:E27)</f>
        <v>21206</v>
      </c>
      <c r="F28" s="62">
        <f>SUM(F18:F27)</f>
        <v>69655</v>
      </c>
    </row>
    <row r="29" ht="13.5" thickTop="1"/>
    <row r="31" ht="12.75">
      <c r="A31" s="1" t="s">
        <v>110</v>
      </c>
    </row>
    <row r="32" ht="12.75">
      <c r="A32" s="31" t="s">
        <v>111</v>
      </c>
    </row>
    <row r="34" spans="1:6" ht="25.5">
      <c r="A34" s="44" t="s">
        <v>86</v>
      </c>
      <c r="B34" s="24">
        <v>40000</v>
      </c>
      <c r="C34" s="6">
        <v>4255</v>
      </c>
      <c r="D34" s="6">
        <v>4378</v>
      </c>
      <c r="E34" s="6">
        <v>6492</v>
      </c>
      <c r="F34" s="6">
        <f>SUM(B34:E34)</f>
        <v>55125</v>
      </c>
    </row>
    <row r="35" spans="1:2" ht="12.75">
      <c r="A35" s="44"/>
      <c r="B35" s="24"/>
    </row>
    <row r="36" spans="1:6" ht="12.75">
      <c r="A36" s="44" t="s">
        <v>87</v>
      </c>
      <c r="B36" s="48">
        <v>0</v>
      </c>
      <c r="C36" s="13">
        <v>0</v>
      </c>
      <c r="D36" s="13">
        <v>-687</v>
      </c>
      <c r="E36" s="13">
        <v>-25</v>
      </c>
      <c r="F36" s="13">
        <f>SUM(B36:E36)</f>
        <v>-712</v>
      </c>
    </row>
    <row r="37" spans="1:2" ht="12.75">
      <c r="A37" s="44"/>
      <c r="B37" s="24"/>
    </row>
    <row r="38" spans="1:6" ht="25.5">
      <c r="A38" s="44" t="s">
        <v>88</v>
      </c>
      <c r="B38" s="24">
        <f>SUM(B34:B36)</f>
        <v>40000</v>
      </c>
      <c r="C38" s="24">
        <f>SUM(C34:C36)</f>
        <v>4255</v>
      </c>
      <c r="D38" s="24">
        <f>SUM(D34:D36)</f>
        <v>3691</v>
      </c>
      <c r="E38" s="24">
        <f>SUM(E34:E36)</f>
        <v>6467</v>
      </c>
      <c r="F38" s="6">
        <f>SUM(B38:E38)</f>
        <v>54413</v>
      </c>
    </row>
    <row r="39" spans="1:2" ht="12.75">
      <c r="A39" s="44"/>
      <c r="B39" s="24"/>
    </row>
    <row r="40" spans="1:6" ht="12.75">
      <c r="A40" s="1" t="s">
        <v>89</v>
      </c>
      <c r="B40" s="6">
        <v>0</v>
      </c>
      <c r="C40" s="6">
        <v>0</v>
      </c>
      <c r="D40" s="6">
        <v>-146</v>
      </c>
      <c r="E40" s="6">
        <v>0</v>
      </c>
      <c r="F40" s="6">
        <f>SUM(B40:E40)</f>
        <v>-146</v>
      </c>
    </row>
    <row r="42" spans="1:6" ht="12.75">
      <c r="A42" s="1" t="s">
        <v>112</v>
      </c>
      <c r="E42" s="6">
        <v>-2304</v>
      </c>
      <c r="F42" s="6">
        <f>SUM(B42:E42)</f>
        <v>-2304</v>
      </c>
    </row>
    <row r="43" spans="2:6" ht="12.75">
      <c r="B43" s="10"/>
      <c r="C43" s="10"/>
      <c r="D43" s="10"/>
      <c r="E43" s="10"/>
      <c r="F43" s="10"/>
    </row>
    <row r="44" spans="1:6" ht="12.75">
      <c r="A44" s="1" t="s">
        <v>78</v>
      </c>
      <c r="B44" s="10">
        <v>0</v>
      </c>
      <c r="C44" s="10">
        <v>0</v>
      </c>
      <c r="D44" s="10">
        <v>0</v>
      </c>
      <c r="E44" s="10">
        <f>'IS'!H34</f>
        <v>7132</v>
      </c>
      <c r="F44" s="10">
        <f>SUM(B44:E44)</f>
        <v>7132</v>
      </c>
    </row>
    <row r="46" spans="1:6" ht="13.5" thickBot="1">
      <c r="A46" s="41" t="s">
        <v>115</v>
      </c>
      <c r="B46" s="23">
        <f>SUM(B38:B45)</f>
        <v>40000</v>
      </c>
      <c r="C46" s="23">
        <f>SUM(C38:C45)</f>
        <v>4255</v>
      </c>
      <c r="D46" s="23">
        <f>SUM(D38:D45)</f>
        <v>3545</v>
      </c>
      <c r="E46" s="23">
        <f>SUM(E38:E45)</f>
        <v>11295</v>
      </c>
      <c r="F46" s="23">
        <f>SUM(F38:F45)</f>
        <v>59095</v>
      </c>
    </row>
    <row r="47" ht="13.5" thickTop="1"/>
    <row r="48" ht="12.75">
      <c r="A48" s="6"/>
    </row>
    <row r="49" ht="12.75">
      <c r="A49" s="6" t="s">
        <v>75</v>
      </c>
    </row>
    <row r="50" ht="12.75">
      <c r="A50" s="6"/>
    </row>
    <row r="51" ht="12.75">
      <c r="A51" s="6"/>
    </row>
    <row r="52" ht="12.75">
      <c r="G52" s="32"/>
    </row>
    <row r="56" ht="12.75">
      <c r="F56" s="53" t="s">
        <v>99</v>
      </c>
    </row>
  </sheetData>
  <printOptions horizontalCentered="1"/>
  <pageMargins left="1.5" right="0.25" top="0.45" bottom="0.5" header="0.17"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2:H56"/>
  <sheetViews>
    <sheetView tabSelected="1" workbookViewId="0" topLeftCell="A15">
      <selection activeCell="C48" sqref="C48"/>
    </sheetView>
  </sheetViews>
  <sheetFormatPr defaultColWidth="9.140625" defaultRowHeight="12.75"/>
  <cols>
    <col min="1" max="1" width="42.00390625" style="1" customWidth="1"/>
    <col min="2" max="2" width="3.421875" style="1" customWidth="1"/>
    <col min="3" max="3" width="13.57421875" style="36" customWidth="1"/>
    <col min="4" max="4" width="1.7109375" style="1" customWidth="1"/>
    <col min="5" max="5" width="12.8515625" style="1" customWidth="1"/>
    <col min="6" max="16384" width="9.140625" style="1" customWidth="1"/>
  </cols>
  <sheetData>
    <row r="2" ht="12.75">
      <c r="A2" s="3" t="str">
        <f>'IS'!A2</f>
        <v>ENG KAH CORPORATION BERHAD</v>
      </c>
    </row>
    <row r="3" ht="12.75">
      <c r="A3" s="3" t="str">
        <f>'IS'!A3</f>
        <v>Company No. 435649-H</v>
      </c>
    </row>
    <row r="5" ht="12.75">
      <c r="A5" s="5" t="s">
        <v>15</v>
      </c>
    </row>
    <row r="6" ht="12.75">
      <c r="A6" s="5" t="str">
        <f>'IS'!A6</f>
        <v>FOR THE SECOND QUARTER ENDED 30 SEPTEMBER 2004</v>
      </c>
    </row>
    <row r="7" spans="1:3" ht="12.75">
      <c r="A7" s="5" t="s">
        <v>1</v>
      </c>
      <c r="C7" s="38"/>
    </row>
    <row r="8" spans="1:3" ht="12.75">
      <c r="A8" s="5"/>
      <c r="C8" s="39"/>
    </row>
    <row r="9" spans="3:5" ht="12.75">
      <c r="C9" s="39" t="s">
        <v>72</v>
      </c>
      <c r="E9" s="2" t="s">
        <v>72</v>
      </c>
    </row>
    <row r="10" spans="3:5" ht="12.75">
      <c r="C10" s="42" t="s">
        <v>45</v>
      </c>
      <c r="E10" s="33" t="s">
        <v>46</v>
      </c>
    </row>
    <row r="11" spans="3:5" ht="12.75">
      <c r="C11" s="42" t="s">
        <v>2</v>
      </c>
      <c r="E11" s="33" t="s">
        <v>2</v>
      </c>
    </row>
    <row r="12" spans="3:5" ht="12.75">
      <c r="C12" s="42" t="s">
        <v>108</v>
      </c>
      <c r="E12" s="33" t="s">
        <v>106</v>
      </c>
    </row>
    <row r="13" spans="3:5" ht="12.75">
      <c r="C13" s="39" t="s">
        <v>3</v>
      </c>
      <c r="E13" s="2" t="s">
        <v>3</v>
      </c>
    </row>
    <row r="14" spans="1:5" ht="12.75">
      <c r="A14" s="5" t="s">
        <v>52</v>
      </c>
      <c r="E14" s="6"/>
    </row>
    <row r="15" spans="1:5" ht="12.75">
      <c r="A15" s="1" t="s">
        <v>16</v>
      </c>
      <c r="C15" s="36">
        <f>'IS'!F26</f>
        <v>11939</v>
      </c>
      <c r="E15" s="6">
        <v>9749</v>
      </c>
    </row>
    <row r="16" spans="1:5" ht="12.75">
      <c r="A16" s="1" t="s">
        <v>53</v>
      </c>
      <c r="E16" s="6"/>
    </row>
    <row r="17" spans="1:5" ht="12.75">
      <c r="A17" s="1" t="s">
        <v>54</v>
      </c>
      <c r="C17" s="36">
        <v>1335</v>
      </c>
      <c r="E17" s="6">
        <v>1203</v>
      </c>
    </row>
    <row r="18" spans="1:5" ht="12.75">
      <c r="A18" s="1" t="s">
        <v>55</v>
      </c>
      <c r="C18" s="58">
        <v>-390</v>
      </c>
      <c r="E18" s="13">
        <v>-239</v>
      </c>
    </row>
    <row r="19" spans="1:5" ht="12.75" hidden="1">
      <c r="A19" s="46" t="s">
        <v>70</v>
      </c>
      <c r="C19" s="58">
        <v>0</v>
      </c>
      <c r="E19" s="13">
        <v>0</v>
      </c>
    </row>
    <row r="20" spans="1:5" ht="12.75">
      <c r="A20" s="1" t="s">
        <v>92</v>
      </c>
      <c r="C20" s="36">
        <f>SUM(C15:C19)</f>
        <v>12884</v>
      </c>
      <c r="E20" s="6">
        <f>SUM(E15:E19)</f>
        <v>10713</v>
      </c>
    </row>
    <row r="21" spans="1:5" ht="12.75">
      <c r="A21" s="1" t="s">
        <v>34</v>
      </c>
      <c r="C21" s="36">
        <v>-695</v>
      </c>
      <c r="E21" s="6">
        <v>-1300</v>
      </c>
    </row>
    <row r="22" spans="1:5" ht="12.75">
      <c r="A22" s="1" t="s">
        <v>56</v>
      </c>
      <c r="C22" s="36">
        <v>-4802</v>
      </c>
      <c r="E22" s="6">
        <v>616</v>
      </c>
    </row>
    <row r="23" spans="1:5" ht="12.75">
      <c r="A23" s="1" t="s">
        <v>57</v>
      </c>
      <c r="C23" s="58">
        <v>1105</v>
      </c>
      <c r="E23" s="13">
        <v>360</v>
      </c>
    </row>
    <row r="24" spans="1:5" ht="12.75">
      <c r="A24" s="1" t="s">
        <v>93</v>
      </c>
      <c r="C24" s="36">
        <f>SUM(C20:C23)</f>
        <v>8492</v>
      </c>
      <c r="E24" s="6">
        <f>SUM(E20:E23)</f>
        <v>10389</v>
      </c>
    </row>
    <row r="25" spans="1:5" ht="12.75">
      <c r="A25" s="1" t="s">
        <v>58</v>
      </c>
      <c r="C25" s="36">
        <v>-37</v>
      </c>
      <c r="E25" s="6">
        <v>-54</v>
      </c>
    </row>
    <row r="26" spans="1:5" ht="12.75">
      <c r="A26" s="1" t="s">
        <v>59</v>
      </c>
      <c r="C26" s="58">
        <v>-3103</v>
      </c>
      <c r="E26" s="13">
        <v>-2759</v>
      </c>
    </row>
    <row r="27" spans="1:5" ht="12.75">
      <c r="A27" s="1" t="s">
        <v>94</v>
      </c>
      <c r="C27" s="36">
        <f>SUM(C24:C26)</f>
        <v>5352</v>
      </c>
      <c r="E27" s="6">
        <f>SUM(E24:E26)</f>
        <v>7576</v>
      </c>
    </row>
    <row r="29" spans="1:5" ht="12.75">
      <c r="A29" s="5" t="s">
        <v>60</v>
      </c>
      <c r="E29" s="6"/>
    </row>
    <row r="30" spans="1:7" ht="12.75">
      <c r="A30" s="1" t="s">
        <v>90</v>
      </c>
      <c r="C30" s="64">
        <v>428</v>
      </c>
      <c r="D30" s="34"/>
      <c r="E30" s="25">
        <v>295</v>
      </c>
      <c r="G30" s="35"/>
    </row>
    <row r="31" spans="1:7" ht="12.75">
      <c r="A31" s="1" t="s">
        <v>104</v>
      </c>
      <c r="C31" s="65">
        <v>294</v>
      </c>
      <c r="D31" s="34"/>
      <c r="E31" s="26">
        <v>0</v>
      </c>
      <c r="G31" s="35"/>
    </row>
    <row r="32" spans="1:5" ht="12.75">
      <c r="A32" s="1" t="s">
        <v>61</v>
      </c>
      <c r="C32" s="65">
        <v>76</v>
      </c>
      <c r="D32" s="34"/>
      <c r="E32" s="26">
        <v>1</v>
      </c>
    </row>
    <row r="33" spans="1:5" ht="12.75">
      <c r="A33" s="1" t="s">
        <v>17</v>
      </c>
      <c r="C33" s="70">
        <v>-2432</v>
      </c>
      <c r="D33" s="34"/>
      <c r="E33" s="40">
        <v>-907</v>
      </c>
    </row>
    <row r="34" spans="1:5" ht="12.75">
      <c r="A34" s="1" t="s">
        <v>95</v>
      </c>
      <c r="C34" s="57">
        <f>SUM(C30:C33)</f>
        <v>-1634</v>
      </c>
      <c r="D34" s="34"/>
      <c r="E34" s="10">
        <f>SUM(E30:E33)</f>
        <v>-611</v>
      </c>
    </row>
    <row r="35" ht="12.75">
      <c r="E35" s="6"/>
    </row>
    <row r="36" spans="1:5" ht="12.75">
      <c r="A36" s="5" t="s">
        <v>62</v>
      </c>
      <c r="E36" s="6"/>
    </row>
    <row r="37" spans="1:5" ht="12.75">
      <c r="A37" s="1" t="s">
        <v>114</v>
      </c>
      <c r="C37" s="64">
        <v>-2314</v>
      </c>
      <c r="E37" s="25">
        <v>-2304</v>
      </c>
    </row>
    <row r="38" spans="1:5" ht="12.75">
      <c r="A38" s="1" t="s">
        <v>63</v>
      </c>
      <c r="C38" s="65">
        <v>-194</v>
      </c>
      <c r="E38" s="26">
        <v>-153</v>
      </c>
    </row>
    <row r="39" spans="1:5" ht="12.75">
      <c r="A39" s="1" t="s">
        <v>105</v>
      </c>
      <c r="C39" s="65">
        <v>843</v>
      </c>
      <c r="E39" s="26">
        <v>0</v>
      </c>
    </row>
    <row r="40" spans="1:5" ht="12.75">
      <c r="A40" s="1" t="s">
        <v>64</v>
      </c>
      <c r="C40" s="70">
        <v>0</v>
      </c>
      <c r="E40" s="40">
        <v>-4777</v>
      </c>
    </row>
    <row r="41" spans="1:5" ht="12.75">
      <c r="A41" s="1" t="s">
        <v>117</v>
      </c>
      <c r="C41" s="57">
        <f>SUM(C37:C40)</f>
        <v>-1665</v>
      </c>
      <c r="E41" s="10">
        <f>SUM(E37:E40)</f>
        <v>-7234</v>
      </c>
    </row>
    <row r="42" ht="12.75">
      <c r="E42" s="6"/>
    </row>
    <row r="43" spans="1:5" ht="12.75">
      <c r="A43" s="1" t="s">
        <v>96</v>
      </c>
      <c r="C43" s="36">
        <f>C27+C34+C41</f>
        <v>2053</v>
      </c>
      <c r="E43" s="6">
        <f>E27+E34+E41</f>
        <v>-269</v>
      </c>
    </row>
    <row r="44" ht="12.75">
      <c r="E44" s="6"/>
    </row>
    <row r="45" spans="1:5" ht="12.75">
      <c r="A45" s="1" t="s">
        <v>65</v>
      </c>
      <c r="C45" s="61">
        <v>22139</v>
      </c>
      <c r="E45" s="6">
        <v>19454</v>
      </c>
    </row>
    <row r="46" spans="3:5" ht="12.75">
      <c r="C46" s="61"/>
      <c r="E46" s="6"/>
    </row>
    <row r="47" spans="1:5" ht="13.5" thickBot="1">
      <c r="A47" s="1" t="s">
        <v>66</v>
      </c>
      <c r="C47" s="62">
        <f>SUM(C42:C45)</f>
        <v>24192</v>
      </c>
      <c r="E47" s="23">
        <f>SUM(E42:E45)</f>
        <v>19185</v>
      </c>
    </row>
    <row r="48" ht="13.5" thickTop="1"/>
    <row r="50" ht="13.5" customHeight="1">
      <c r="A50" s="6" t="s">
        <v>75</v>
      </c>
    </row>
    <row r="51" spans="3:8" ht="12.75">
      <c r="C51" s="38"/>
      <c r="D51" s="2"/>
      <c r="F51" s="2"/>
      <c r="H51" s="2"/>
    </row>
    <row r="52" spans="3:8" ht="12.75">
      <c r="C52" s="38"/>
      <c r="D52" s="2"/>
      <c r="F52" s="2"/>
      <c r="H52" s="2"/>
    </row>
    <row r="53" spans="3:8" ht="12.75">
      <c r="C53" s="38"/>
      <c r="D53" s="2"/>
      <c r="F53" s="2"/>
      <c r="H53" s="2"/>
    </row>
    <row r="54" spans="3:8" ht="12.75">
      <c r="C54" s="38"/>
      <c r="D54" s="2"/>
      <c r="F54" s="2"/>
      <c r="H54" s="2"/>
    </row>
    <row r="55" spans="3:8" ht="12.75">
      <c r="C55" s="38"/>
      <c r="D55" s="2"/>
      <c r="F55" s="2"/>
      <c r="H55" s="2"/>
    </row>
    <row r="56" ht="12.75">
      <c r="F56" s="52" t="s">
        <v>100</v>
      </c>
    </row>
  </sheetData>
  <printOptions/>
  <pageMargins left="1.5" right="0.5" top="0.5" bottom="0.5" header="0.2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ENT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SEPTEMBER 2004</dc:title>
  <dc:subject/>
  <dc:creator>ENG KAH CORPORATION BERHAD</dc:creator>
  <cp:keywords/>
  <dc:description/>
  <cp:lastModifiedBy>enet</cp:lastModifiedBy>
  <cp:lastPrinted>2004-11-26T08:41:37Z</cp:lastPrinted>
  <dcterms:created xsi:type="dcterms:W3CDTF">2003-11-01T13:04:36Z</dcterms:created>
  <dcterms:modified xsi:type="dcterms:W3CDTF">2004-11-26T08:42:09Z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807498164</vt:i4>
  </property>
  <property fmtid="{D5CDD505-2E9C-101B-9397-08002B2CF9AE}" pid="3" name="_EmailSubject">
    <vt:lpwstr/>
  </property>
  <property fmtid="{D5CDD505-2E9C-101B-9397-08002B2CF9AE}" pid="4" name="_AuthorEmail">
    <vt:lpwstr>lkng@ebworx.com</vt:lpwstr>
  </property>
  <property fmtid="{D5CDD505-2E9C-101B-9397-08002B2CF9AE}" pid="5" name="_AuthorEmailDisplayName">
    <vt:lpwstr>Ng Lee Kuan</vt:lpwstr>
  </property>
  <property fmtid="{D5CDD505-2E9C-101B-9397-08002B2CF9AE}" pid="6" name="_ReviewingToolsShownOnce">
    <vt:lpwstr/>
  </property>
</Properties>
</file>