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 name="Sheet3" sheetId="6" r:id="rId6"/>
  </sheets>
  <definedNames/>
  <calcPr fullCalcOnLoad="1"/>
</workbook>
</file>

<file path=xl/sharedStrings.xml><?xml version="1.0" encoding="utf-8"?>
<sst xmlns="http://schemas.openxmlformats.org/spreadsheetml/2006/main" count="399" uniqueCount="251">
  <si>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</si>
  <si>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</si>
  <si>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</si>
  <si>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</si>
  <si>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</si>
  <si>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</si>
  <si>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</si>
  <si>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</si>
  <si>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</si>
  <si>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</si>
  <si>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</si>
  <si>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</si>
  <si>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</si>
  <si>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</si>
  <si>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</si>
  <si>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</si>
  <si>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</si>
  <si>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</si>
  <si>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A8</t>
  </si>
  <si>
    <t>Segment Information</t>
  </si>
  <si>
    <t>Revenue</t>
  </si>
  <si>
    <t>RM '000</t>
  </si>
  <si>
    <t>A9</t>
  </si>
  <si>
    <t>Revaluation of Property, Plant and Equipment</t>
  </si>
  <si>
    <t>A10</t>
  </si>
  <si>
    <t>A11</t>
  </si>
  <si>
    <t>A12</t>
  </si>
  <si>
    <t>Contingent Liabilities</t>
  </si>
  <si>
    <t>RM'000</t>
  </si>
  <si>
    <t>B1</t>
  </si>
  <si>
    <t>Review of Performance</t>
  </si>
  <si>
    <t>B2</t>
  </si>
  <si>
    <t>Comparison with the Preceding Quarter's Results</t>
  </si>
  <si>
    <t>Variance</t>
  </si>
  <si>
    <t>(30/09/02)</t>
  </si>
  <si>
    <t>%</t>
  </si>
  <si>
    <t>B3</t>
  </si>
  <si>
    <t>B4</t>
  </si>
  <si>
    <t>Variance of Actual Profit from Forecast Profit</t>
  </si>
  <si>
    <t>B5</t>
  </si>
  <si>
    <t>Taxation</t>
  </si>
  <si>
    <t>Details of taxation are as follows :-</t>
  </si>
  <si>
    <t>Current Year</t>
  </si>
  <si>
    <t>Quarter</t>
  </si>
  <si>
    <t>To Date</t>
  </si>
  <si>
    <t>B6</t>
  </si>
  <si>
    <t>Profit / (loss) on Sale of Unquoted Investments and / or Properties</t>
  </si>
  <si>
    <t>There were no disposal for the financial period.</t>
  </si>
  <si>
    <t>B7</t>
  </si>
  <si>
    <t>Purchase or Disposal of Quoted Securities</t>
  </si>
  <si>
    <t>There was no purchase or disposal of sales of quoted securities for the financial period.</t>
  </si>
  <si>
    <t>B8</t>
  </si>
  <si>
    <t>Status of Corporate Proposals</t>
  </si>
  <si>
    <t>Proposed Corporate Exercise</t>
  </si>
  <si>
    <t>B9</t>
  </si>
  <si>
    <t>Borrowings  and Debt Securities</t>
  </si>
  <si>
    <t>Short term borrowings</t>
  </si>
  <si>
    <t>Long Term borrowings</t>
  </si>
  <si>
    <t>B10</t>
  </si>
  <si>
    <t>Off Balance Sheet Financial Instruments</t>
  </si>
  <si>
    <t>B11</t>
  </si>
  <si>
    <t>Material litigation</t>
  </si>
  <si>
    <t>B12</t>
  </si>
  <si>
    <t>Dividend</t>
  </si>
  <si>
    <t>B13</t>
  </si>
  <si>
    <t>UNAUDITED CONDENSED CONSOLIDATED BALANCE SHEET</t>
  </si>
  <si>
    <t>AS AT</t>
  </si>
  <si>
    <t>END OF</t>
  </si>
  <si>
    <t>PRECEDING</t>
  </si>
  <si>
    <t>CURRENT</t>
  </si>
  <si>
    <t>FINANCIAL</t>
  </si>
  <si>
    <t>QUARTER</t>
  </si>
  <si>
    <t>NON-CURRENT ASSETS</t>
  </si>
  <si>
    <t>Property, Plant and Equipment</t>
  </si>
  <si>
    <t>Other Investments</t>
  </si>
  <si>
    <t>CURRENT ASSETS</t>
  </si>
  <si>
    <t>Inventories</t>
  </si>
  <si>
    <t>CURRENT LIABILITIES</t>
  </si>
  <si>
    <t>NET CURRENT ASSETS</t>
  </si>
  <si>
    <t>FINANCED BY :</t>
  </si>
  <si>
    <t>Share Capital</t>
  </si>
  <si>
    <t>Reserves</t>
  </si>
  <si>
    <t>Share Premium</t>
  </si>
  <si>
    <t>Retained Profit</t>
  </si>
  <si>
    <t>Shareholders' Equity</t>
  </si>
  <si>
    <t>Minority Interests</t>
  </si>
  <si>
    <t>Long Term Borrowings</t>
  </si>
  <si>
    <t>Deferred Taxation</t>
  </si>
  <si>
    <t>Non-Current Liabilities</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</si>
  <si>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</si>
  <si>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</si>
  <si>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</si>
  <si>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</si>
  <si>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</si>
  <si>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</si>
  <si>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</si>
  <si>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</si>
  <si>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</si>
  <si>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</si>
  <si>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Operating expenses</t>
  </si>
  <si>
    <t>Profit from operations</t>
  </si>
  <si>
    <t>Finance costs</t>
  </si>
  <si>
    <t>Share of profits and losses of associated companies</t>
  </si>
  <si>
    <t>Minority interests</t>
  </si>
  <si>
    <t>Net profit for the period</t>
  </si>
  <si>
    <t>Earning per shares (sen)</t>
  </si>
  <si>
    <t>UNAUDITED CONDENSED CONSOLIDATED STATEMENT OF CHANGES IN EQUITY</t>
  </si>
  <si>
    <t>Distributable</t>
  </si>
  <si>
    <t>Group</t>
  </si>
  <si>
    <t>Share</t>
  </si>
  <si>
    <t>Total</t>
  </si>
  <si>
    <t>Capital</t>
  </si>
  <si>
    <t>Premium</t>
  </si>
  <si>
    <t>The interim financial report is unaudited and has been prepared in accordance with MASB 26, Interim Financial Reporting and part A of Appendix 9B of Kuala Lumpur Stock Exchange Listing Requirements, and should be read in conjunction with the proforma financial statements for the year ended 31 December 2001 as stated in the Group's prospectus dated 18 June 2002</t>
  </si>
  <si>
    <t>The accounting policies and method of computation adopted are consistent with those adopted in the most recent proforma annual financial statements for the year ended 31 December 2001 as stated in the Group's prospectus dated 18 June 2002.</t>
  </si>
  <si>
    <t>NOTES TO INTERIM FINANCIAL REPORT</t>
  </si>
  <si>
    <t>ADDITIONAL INFORMATION REQUIRED BY KLSE LISTING REQUIRMENTS (KLSE)</t>
  </si>
  <si>
    <t>Qtr 3</t>
  </si>
  <si>
    <t>Profit before tax</t>
  </si>
  <si>
    <t>Particulars:</t>
  </si>
  <si>
    <t>Based on results for the quarter/year</t>
  </si>
  <si>
    <t>Particulars:-</t>
  </si>
  <si>
    <t>Transfer to / (from) deferred taxation</t>
  </si>
  <si>
    <t>All borrowings are denominated in Ringgit Malaysia (RM).</t>
  </si>
  <si>
    <t>The entire issued and paid up capital of the Company comprising 50,000,000 ordinary shares of RM1.00 each was listed on the Second Board of Kuala Lumpur Stock Exchange on 18 July 2002. With this, all its corporate proposal were duly completed.</t>
  </si>
  <si>
    <t>a)</t>
  </si>
  <si>
    <t>b)</t>
  </si>
  <si>
    <t>Net profit (RM'000)</t>
  </si>
  <si>
    <t>Basic EPS (sen)</t>
  </si>
  <si>
    <t>Current</t>
  </si>
  <si>
    <t xml:space="preserve">year </t>
  </si>
  <si>
    <t>quarter</t>
  </si>
  <si>
    <t>to date</t>
  </si>
  <si>
    <t>Weighted average number ordinary shares in issue ('000)</t>
  </si>
  <si>
    <t>*</t>
  </si>
  <si>
    <t>denotes 2 shares</t>
  </si>
  <si>
    <t>- Balance b/f</t>
  </si>
  <si>
    <t>-Addition during the period (weighted average)</t>
  </si>
  <si>
    <t xml:space="preserve">Earnings per Share </t>
  </si>
  <si>
    <t>Cash &amp; Cash Equivalents</t>
  </si>
  <si>
    <t>Intangible Assets</t>
  </si>
  <si>
    <t>Overdraft &amp; Short Term Borrowings</t>
  </si>
  <si>
    <t>YEAR ENDED</t>
  </si>
  <si>
    <t>31/12/2001</t>
  </si>
  <si>
    <t>N/A</t>
  </si>
  <si>
    <t>Depreciation &amp; Amortisation</t>
  </si>
  <si>
    <t>Other Receivables</t>
  </si>
  <si>
    <t>Trade Receivables</t>
  </si>
  <si>
    <t>Reserve on</t>
  </si>
  <si>
    <t>Consol</t>
  </si>
  <si>
    <t>Trade Payables</t>
  </si>
  <si>
    <t>Other Payables</t>
  </si>
  <si>
    <t>Reserve on consolidation</t>
  </si>
  <si>
    <t>Revaluation Reserve</t>
  </si>
  <si>
    <t>Profit before taxation</t>
  </si>
  <si>
    <t>Profit after tax before minority interest</t>
  </si>
  <si>
    <t>Not relevant as there is no comparative for preceding year.</t>
  </si>
  <si>
    <t>There is no segmental reporting as the Group's activities are principally engaged in pharmaceutical industry; and its operations are carried out solely in Malaysia.</t>
  </si>
  <si>
    <t>Pre-acquisition profit, if applicable</t>
  </si>
  <si>
    <t xml:space="preserve">     Basic (based on weighted average)</t>
  </si>
  <si>
    <t xml:space="preserve">     Diluted (based on weighted average)</t>
  </si>
  <si>
    <r>
      <t>DUOPHARMA BIOTECH BERHAD</t>
    </r>
    <r>
      <rPr>
        <b/>
        <sz val="12"/>
        <rFont val="Arial Black"/>
        <family val="2"/>
      </rPr>
      <t xml:space="preserve"> </t>
    </r>
    <r>
      <rPr>
        <sz val="12"/>
        <rFont val="Arial Black"/>
        <family val="2"/>
      </rPr>
      <t>(524271-W)</t>
    </r>
  </si>
  <si>
    <r>
      <t>DUOPHARMA BIOTECH BERHAD</t>
    </r>
    <r>
      <rPr>
        <b/>
        <sz val="14"/>
        <rFont val="Arial Black"/>
        <family val="2"/>
      </rPr>
      <t xml:space="preserve"> </t>
    </r>
    <r>
      <rPr>
        <sz val="14"/>
        <rFont val="Arial Black"/>
        <family val="2"/>
      </rPr>
      <t>(524271-W)</t>
    </r>
  </si>
  <si>
    <r>
      <t>DUOPHARMA  BIOTECH BERHAD</t>
    </r>
    <r>
      <rPr>
        <b/>
        <sz val="12"/>
        <rFont val="Arial Black"/>
        <family val="2"/>
      </rPr>
      <t xml:space="preserve"> </t>
    </r>
    <r>
      <rPr>
        <sz val="12"/>
        <rFont val="Arial Black"/>
        <family val="2"/>
      </rPr>
      <t>(524271-W)</t>
    </r>
  </si>
  <si>
    <t>(The Condensed Consolidated Balance Sheet should be read in conjunction with the notes to interim financial report.)</t>
  </si>
  <si>
    <t>UNAUDITED CONDENSED CONSOLIDATED CASH FLOW STATEMENT</t>
  </si>
  <si>
    <t>Secured:</t>
  </si>
  <si>
    <t>-</t>
  </si>
  <si>
    <t>The Group does not have any financial instruments with off balance sheet risk as at the date of issue of this quarterly report.</t>
  </si>
  <si>
    <t>At 1 January 2002</t>
  </si>
  <si>
    <t>* - RM2.00 comprising 2 ordinary shares of RM1.00 each</t>
  </si>
  <si>
    <t>&lt;-------------Non-distributable-----------------&gt;</t>
  </si>
  <si>
    <t>(Accumulated losses)/</t>
  </si>
  <si>
    <t>Listing expenses set off</t>
  </si>
  <si>
    <t>(The Condensed Consolidated Income Statement should be read in conjunction with the notes to interim financial report.)</t>
  </si>
  <si>
    <t>(The Condensed Consolidated Statement of Changes in Equity should be read in conjunction with the notes to interim financial report.)</t>
  </si>
  <si>
    <t>Net increase in cash and cash equivalents</t>
  </si>
  <si>
    <t>Cash and cash equivalents as at  1 January</t>
  </si>
  <si>
    <t>(I)</t>
  </si>
  <si>
    <t>Cash and cash equivalents comprise:</t>
  </si>
  <si>
    <t>Cash and bank balances</t>
  </si>
  <si>
    <t>Fixed deposit placed with licensed financial institution</t>
  </si>
  <si>
    <t>(The Condensed Consolidated Cash Flow Statement should be read in conjunction with the notes to interim financial report.)</t>
  </si>
  <si>
    <t>FOR THE YEAR ENDED 31 DECEMBER 2002</t>
  </si>
  <si>
    <t>31/12/2002</t>
  </si>
  <si>
    <t>AS AT 31 DECEMBER 2002</t>
  </si>
  <si>
    <t xml:space="preserve"> 31 Dec 2002</t>
  </si>
  <si>
    <t xml:space="preserve"> 31 Dec 2001</t>
  </si>
  <si>
    <t>Quarterly Report On Results For The Year Ended 31 December 2002</t>
  </si>
  <si>
    <t>Qtr 4</t>
  </si>
  <si>
    <t>(31/12/02)</t>
  </si>
  <si>
    <t>The Board expects the Group to achieve satisfactory results for the next financial year.</t>
  </si>
  <si>
    <t>Prospects for the Next Financial Year</t>
  </si>
  <si>
    <t>31/12/02</t>
  </si>
  <si>
    <t>RM' 000</t>
  </si>
  <si>
    <t>Issue of shares:</t>
  </si>
  <si>
    <t>-Acquisition of a subsidiary</t>
  </si>
  <si>
    <t>-Right Issue</t>
  </si>
  <si>
    <t>-Public Issue</t>
  </si>
  <si>
    <t>At 31 December 2002</t>
  </si>
  <si>
    <t>Amortisation of reserve on consolidation</t>
  </si>
  <si>
    <t xml:space="preserve">Reserve on consolidation arising </t>
  </si>
  <si>
    <t xml:space="preserve">   from acquisition of a subsidiary</t>
  </si>
  <si>
    <t>Subject to the approval of the members at the forthcoming Annual General Meeting (AGM), the Board of Directors propose a total of 8% final dividend amounting to RM3,300,000.00 as follows:-</t>
  </si>
  <si>
    <t>5% per ordinary share less tax of RM1,800,000.00</t>
  </si>
  <si>
    <t>3% per ordinary share tax exempt dividend of RM1,500,000.00</t>
  </si>
  <si>
    <t>Material Events Subsequent to the Balance Sheet Date</t>
  </si>
  <si>
    <t>There were no material events subsequent to the end of the current quarter ended 31 December 2002 that have not been reflected in the financial statements for the said period as at the date of issue of this quarterly report.</t>
  </si>
  <si>
    <t>Changes in the Composition of the Group</t>
  </si>
  <si>
    <t>There were no changes in the composition of the Group during the current quarter.</t>
  </si>
  <si>
    <t>The effective tax rate of the Group's profit is lower than the statutory tax rate mainly due to availability of reinvestment allowances claimed under Schedule 7A of the Income Tax Act, 1967.</t>
  </si>
  <si>
    <t>The Group borrowings are as follows:-</t>
  </si>
  <si>
    <t>There was no material litigation up to 19 February 2003 (latest practicable date which is not earlier than 7 days from the date of issuance of this quarterly report.</t>
  </si>
  <si>
    <t>Cash generated from operations:</t>
  </si>
  <si>
    <t>Income taxes paid</t>
  </si>
  <si>
    <t>Interest received</t>
  </si>
  <si>
    <t>Interest paid</t>
  </si>
  <si>
    <t xml:space="preserve">Net cash generated from operating activities </t>
  </si>
  <si>
    <t xml:space="preserve">Net cash used in investing activities </t>
  </si>
  <si>
    <t xml:space="preserve">Net cash generated from financing activities </t>
  </si>
  <si>
    <t>Cash and cash equivalents as at  31 December (I)</t>
  </si>
  <si>
    <t>A13</t>
  </si>
  <si>
    <t>Related Parties Transactions</t>
  </si>
  <si>
    <t>Significant related parties transactions of the Group for the interim period ended 31 December 2002 are as follows:-</t>
  </si>
  <si>
    <t>-Sales of goods</t>
  </si>
  <si>
    <t>RM ' 000</t>
  </si>
  <si>
    <t>RM'000 (**)</t>
  </si>
  <si>
    <t>No revaluation of property, plant and equipment has been carried out by the Group during the financial period. The carrying value of land and buildings in its newly acquired subsidiary is based on a valuation carried out in year 2000 by independent qualified valuers using the comparison and investment method that have been brought forward, without amendment from the previous year's audited financial statements.</t>
  </si>
  <si>
    <t>With Duopharma (S) Pte Ltd, a company in which Madam Ang Bee Lian and Mr. Chia Ting Poh @ Cheah Ting Poh, the Directors, have interest:</t>
  </si>
  <si>
    <t>Guarantees for banking facilities granted to its subsidiary</t>
  </si>
  <si>
    <t>A14</t>
  </si>
  <si>
    <t xml:space="preserve">The Group recorded a profit after tax of RM3,655,000 for the current financial quarter as compared to RM3,522,000 for the preceding financial quarter representing a 3.8% increase. </t>
  </si>
  <si>
    <t xml:space="preserve">Group Proforma Income Statement </t>
  </si>
  <si>
    <t>The complete year's results of the Group is as follows:-</t>
  </si>
  <si>
    <t>Provision</t>
  </si>
  <si>
    <t>The business operations of the Group were not materially affected by any seasonal or cyclical factors.</t>
  </si>
  <si>
    <t xml:space="preserve">Dividend </t>
  </si>
  <si>
    <t>Contingent liabilities as at 19 February 2003 (latest practicable date which is not earlier than 7 days from the date of issuance of this quarterly report is as follows:-</t>
  </si>
  <si>
    <t xml:space="preserve">Profit After Tax </t>
  </si>
  <si>
    <t>The Board of Directors is pleased to inform that there is a favourable variance of 5.5% based on the forecast profit after tax of RM13,623,000 for financial year ended 31 December 2002 as compared to the unaudited consolidated profit after tax of the Group of RM14,374,000 (please refer to Note A14 above) for the same financial year. This has been attributed to the sustained demand for the Group's products.</t>
  </si>
  <si>
    <t>The total proceeds raised from the Rights Issue and the Public Issue of RM26,853,538 has been fully utilised as follows:-</t>
  </si>
  <si>
    <t>Proposed</t>
  </si>
  <si>
    <t>Utilisation</t>
  </si>
  <si>
    <t>Utilised</t>
  </si>
  <si>
    <t xml:space="preserve">Balance </t>
  </si>
  <si>
    <t>Construction of a four (4) storey factory</t>
  </si>
  <si>
    <t>Purchase of plant &amp; machinery</t>
  </si>
  <si>
    <t>Repayment of bank borrowing</t>
  </si>
  <si>
    <t>Working capital</t>
  </si>
  <si>
    <t>Estimated listing expenses</t>
  </si>
  <si>
    <t>**  The complete year's results of the Group is reflected in the proforma income statement of the Group as stated in Note A14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</si>
</sst>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_);_(* \(#,##0.00\);_(* &quot;-&quot;_);_(@_)"/>
    <numFmt numFmtId="168" formatCode="_(* #,##0.0_);_(* \(#,##0.0\);_(* &quot;-&quot;??_);_(@_)"/>
    <numFmt numFmtId="169" formatCode="&quot;Yes&quot;;&quot;Yes&quot;;&quot;No&quot;"/>
    <numFmt numFmtId="170" formatCode="&quot;True&quot;;&quot;True&quot;;&quot;False&quot;"/>
    <numFmt numFmtId="171" formatCode="&quot;On&quot;;&quot;On&quot;;&quot;Off&quot;"/>
  </numFmts>
  <fonts count="25">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u val="singleAccounting"/>
      <sz val="10"/>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u val="singleAccounting"/>
      <sz val="12"/>
      <name val="Arial Narrow"/>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3">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double">
        <color indexed="55"/>
      </bottom>
    </border>
    <border>
      <left>
        <color indexed="63"/>
      </left>
      <right style="thin"/>
      <top>
        <color indexed="63"/>
      </top>
      <bottom style="hair"/>
    </border>
    <border>
      <left>
        <color indexed="63"/>
      </left>
      <right style="thin"/>
      <top style="hair"/>
      <bottom>
        <color indexed="63"/>
      </bottom>
    </border>
    <border>
      <left>
        <color indexed="63"/>
      </left>
      <right style="thin"/>
      <top style="hair"/>
      <bottom style="double">
        <color indexed="55"/>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68">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65"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2" fillId="0" borderId="0" xfId="0" applyNumberFormat="1" applyFont="1" applyBorder="1" applyAlignment="1">
      <alignment horizontal="center" vertical="top" wrapText="1"/>
    </xf>
    <xf numFmtId="0" fontId="4" fillId="0" borderId="0" xfId="0" applyFont="1" applyAlignment="1">
      <alignment horizontal="left" vertical="top"/>
    </xf>
    <xf numFmtId="0" fontId="4" fillId="0" borderId="0" xfId="0" applyFont="1" applyAlignment="1">
      <alignment horizontal="right" vertical="top"/>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64" fontId="2" fillId="0" borderId="0" xfId="0" applyNumberFormat="1" applyFont="1" applyBorder="1" applyAlignment="1">
      <alignment vertical="center"/>
    </xf>
    <xf numFmtId="164"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2" fillId="0" borderId="9" xfId="0" applyNumberFormat="1" applyFont="1" applyBorder="1" applyAlignment="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64"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64"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14" fontId="12" fillId="0" borderId="5"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41" fontId="12" fillId="0" borderId="6" xfId="22" applyNumberFormat="1" applyFont="1" applyFill="1" applyBorder="1" applyAlignment="1">
      <alignment horizontal="center" vertical="center"/>
      <protection/>
    </xf>
    <xf numFmtId="41" fontId="12" fillId="0" borderId="13" xfId="22" applyNumberFormat="1" applyFont="1" applyFill="1" applyBorder="1" applyAlignment="1">
      <alignment horizontal="center" vertical="center"/>
      <protection/>
    </xf>
    <xf numFmtId="0" fontId="11" fillId="0" borderId="4" xfId="22" applyFont="1" applyFill="1" applyBorder="1" applyAlignment="1">
      <alignment vertical="center"/>
      <protection/>
    </xf>
    <xf numFmtId="0" fontId="11" fillId="0" borderId="5" xfId="22" applyFont="1" applyFill="1" applyBorder="1" applyAlignment="1">
      <alignment vertical="center"/>
      <protection/>
    </xf>
    <xf numFmtId="0" fontId="11" fillId="0" borderId="5" xfId="22" applyFont="1" applyFill="1" applyBorder="1" applyAlignment="1">
      <alignment horizontal="justify" vertical="center"/>
      <protection/>
    </xf>
    <xf numFmtId="0" fontId="13" fillId="0" borderId="5" xfId="22" applyFont="1" applyFill="1" applyBorder="1" applyAlignment="1">
      <alignment vertical="center"/>
      <protection/>
    </xf>
    <xf numFmtId="0" fontId="13" fillId="0" borderId="5" xfId="22" applyFont="1" applyFill="1" applyBorder="1" applyAlignment="1">
      <alignment horizontal="justify" vertical="top" wrapText="1"/>
      <protection/>
    </xf>
    <xf numFmtId="0" fontId="13" fillId="0" borderId="5" xfId="22" applyFont="1" applyFill="1" applyBorder="1" applyAlignment="1">
      <alignment horizontal="justify" vertical="center"/>
      <protection/>
    </xf>
    <xf numFmtId="167" fontId="13" fillId="0" borderId="12" xfId="22" applyNumberFormat="1" applyFont="1" applyFill="1" applyBorder="1" applyAlignment="1">
      <alignment vertical="center"/>
      <protection/>
    </xf>
    <xf numFmtId="0" fontId="11" fillId="0" borderId="5" xfId="22" applyFont="1" applyBorder="1" applyAlignment="1">
      <alignment vertical="center"/>
      <protection/>
    </xf>
    <xf numFmtId="0" fontId="11" fillId="0" borderId="6" xfId="22" applyFont="1" applyBorder="1" applyAlignment="1">
      <alignment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3" fontId="0" fillId="0" borderId="4" xfId="0" applyNumberForma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64" fontId="2" fillId="0" borderId="0" xfId="15" applyNumberFormat="1" applyFont="1" applyBorder="1" applyAlignment="1">
      <alignment horizontal="right" vertical="top" wrapText="1"/>
    </xf>
    <xf numFmtId="164"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64" fontId="2" fillId="0" borderId="0" xfId="15" applyNumberFormat="1" applyFont="1" applyAlignment="1">
      <alignment vertical="top" wrapText="1"/>
    </xf>
    <xf numFmtId="164" fontId="2" fillId="0" borderId="0" xfId="15" applyNumberFormat="1" applyFont="1" applyAlignment="1">
      <alignment horizontal="center" vertical="top" wrapText="1"/>
    </xf>
    <xf numFmtId="164" fontId="16" fillId="0" borderId="0" xfId="15" applyNumberFormat="1" applyFont="1" applyAlignment="1">
      <alignment vertical="top" wrapText="1"/>
    </xf>
    <xf numFmtId="164" fontId="2" fillId="0" borderId="0" xfId="15" applyNumberFormat="1" applyFont="1" applyBorder="1" applyAlignment="1">
      <alignment horizontal="center" vertical="center"/>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64"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5" fontId="1" fillId="3" borderId="6" xfId="0" applyNumberFormat="1" applyFont="1" applyFill="1" applyBorder="1" applyAlignment="1">
      <alignment horizontal="center"/>
    </xf>
    <xf numFmtId="164" fontId="1" fillId="0" borderId="0" xfId="15" applyNumberFormat="1" applyFont="1" applyBorder="1" applyAlignment="1">
      <alignment horizontal="left"/>
    </xf>
    <xf numFmtId="164" fontId="1" fillId="0" borderId="7" xfId="15" applyNumberFormat="1" applyFont="1" applyBorder="1" applyAlignment="1">
      <alignment horizontal="left"/>
    </xf>
    <xf numFmtId="43" fontId="18"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1" fillId="3" borderId="0" xfId="0" applyFont="1" applyFill="1" applyBorder="1" applyAlignment="1">
      <alignment horizontal="lef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0" fontId="4" fillId="3" borderId="0" xfId="0" applyFont="1" applyFill="1" applyAlignment="1">
      <alignment vertical="top" wrapText="1"/>
    </xf>
    <xf numFmtId="41" fontId="11" fillId="0" borderId="4" xfId="22" applyNumberFormat="1" applyFont="1" applyFill="1" applyBorder="1" applyAlignment="1">
      <alignment horizontal="center" vertical="center"/>
      <protection/>
    </xf>
    <xf numFmtId="41" fontId="11" fillId="0" borderId="1" xfId="22" applyNumberFormat="1" applyFont="1" applyFill="1" applyBorder="1" applyAlignment="1">
      <alignment vertical="center"/>
      <protection/>
    </xf>
    <xf numFmtId="41" fontId="11" fillId="0" borderId="3" xfId="22" applyNumberFormat="1" applyFont="1" applyFill="1" applyBorder="1" applyAlignment="1">
      <alignment vertical="center"/>
      <protection/>
    </xf>
    <xf numFmtId="41" fontId="11" fillId="0" borderId="14" xfId="22" applyNumberFormat="1" applyFont="1" applyFill="1" applyBorder="1" applyAlignment="1">
      <alignment vertical="center"/>
      <protection/>
    </xf>
    <xf numFmtId="41" fontId="13" fillId="0" borderId="3" xfId="22" applyNumberFormat="1" applyFont="1" applyFill="1" applyBorder="1" applyAlignment="1">
      <alignment vertical="center"/>
      <protection/>
    </xf>
    <xf numFmtId="41" fontId="13" fillId="0" borderId="15" xfId="22" applyNumberFormat="1" applyFont="1" applyFill="1" applyBorder="1" applyAlignment="1">
      <alignment vertical="center"/>
      <protection/>
    </xf>
    <xf numFmtId="41" fontId="13" fillId="0" borderId="16" xfId="22" applyNumberFormat="1" applyFont="1" applyFill="1" applyBorder="1" applyAlignment="1">
      <alignment vertical="center"/>
      <protection/>
    </xf>
    <xf numFmtId="167" fontId="13" fillId="0" borderId="3" xfId="22" applyNumberFormat="1" applyFont="1" applyFill="1" applyBorder="1" applyAlignment="1">
      <alignment vertical="center"/>
      <protection/>
    </xf>
    <xf numFmtId="41" fontId="11" fillId="0" borderId="11" xfId="22" applyNumberFormat="1" applyFont="1" applyFill="1" applyBorder="1" applyAlignment="1">
      <alignment vertical="center"/>
      <protection/>
    </xf>
    <xf numFmtId="41" fontId="11" fillId="0" borderId="12" xfId="22" applyNumberFormat="1" applyFont="1" applyFill="1" applyBorder="1" applyAlignment="1">
      <alignment vertical="center"/>
      <protection/>
    </xf>
    <xf numFmtId="41" fontId="11" fillId="0" borderId="17" xfId="22" applyNumberFormat="1" applyFont="1" applyFill="1" applyBorder="1" applyAlignment="1">
      <alignment vertical="center"/>
      <protection/>
    </xf>
    <xf numFmtId="41" fontId="13" fillId="0" borderId="12" xfId="22" applyNumberFormat="1" applyFont="1" applyFill="1" applyBorder="1" applyAlignment="1">
      <alignment vertical="center"/>
      <protection/>
    </xf>
    <xf numFmtId="41" fontId="13" fillId="0" borderId="18" xfId="22" applyNumberFormat="1" applyFont="1" applyFill="1" applyBorder="1" applyAlignment="1">
      <alignment vertical="center"/>
      <protection/>
    </xf>
    <xf numFmtId="41" fontId="13" fillId="0" borderId="19" xfId="22" applyNumberFormat="1" applyFont="1" applyFill="1" applyBorder="1" applyAlignment="1">
      <alignment vertical="center"/>
      <protection/>
    </xf>
    <xf numFmtId="41" fontId="12" fillId="0" borderId="5"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64" fontId="4" fillId="3" borderId="0" xfId="0" applyNumberFormat="1" applyFont="1" applyFill="1" applyAlignment="1">
      <alignment horizontal="center" vertical="center"/>
    </xf>
    <xf numFmtId="167" fontId="13" fillId="0" borderId="5" xfId="22" applyNumberFormat="1" applyFont="1" applyBorder="1" applyAlignment="1">
      <alignment vertical="center"/>
      <protection/>
    </xf>
    <xf numFmtId="167" fontId="13" fillId="0" borderId="6" xfId="22" applyNumberFormat="1" applyFont="1" applyBorder="1" applyAlignment="1">
      <alignment vertical="center"/>
      <protection/>
    </xf>
    <xf numFmtId="164" fontId="2" fillId="3" borderId="0" xfId="15" applyNumberFormat="1" applyFont="1" applyFill="1" applyBorder="1" applyAlignment="1">
      <alignment horizontal="right" vertical="top" wrapText="1"/>
    </xf>
    <xf numFmtId="164" fontId="2" fillId="3" borderId="9" xfId="15" applyNumberFormat="1" applyFont="1" applyFill="1" applyBorder="1" applyAlignment="1">
      <alignment horizontal="right" vertical="top" wrapText="1"/>
    </xf>
    <xf numFmtId="37" fontId="2" fillId="3" borderId="0" xfId="0" applyNumberFormat="1" applyFont="1" applyFill="1" applyAlignment="1">
      <alignment horizontal="center" vertical="top" wrapText="1"/>
    </xf>
    <xf numFmtId="37" fontId="2" fillId="3" borderId="9" xfId="0" applyNumberFormat="1" applyFont="1" applyFill="1" applyBorder="1" applyAlignment="1">
      <alignment horizontal="center" vertical="top" wrapText="1"/>
    </xf>
    <xf numFmtId="37" fontId="2" fillId="3" borderId="0" xfId="0" applyNumberFormat="1" applyFont="1" applyFill="1" applyAlignment="1">
      <alignment horizontal="right" vertical="top" wrapText="1"/>
    </xf>
    <xf numFmtId="0" fontId="2" fillId="0" borderId="0" xfId="0" applyFont="1" applyBorder="1" applyAlignment="1" quotePrefix="1">
      <alignment horizontal="left"/>
    </xf>
    <xf numFmtId="3" fontId="0" fillId="0" borderId="5" xfId="15" applyNumberFormat="1" applyBorder="1" applyAlignment="1">
      <alignment horizontal="center" vertical="center"/>
    </xf>
    <xf numFmtId="3" fontId="0" fillId="0" borderId="3" xfId="0" applyNumberFormat="1" applyBorder="1" applyAlignment="1">
      <alignment horizontal="center" vertical="center"/>
    </xf>
    <xf numFmtId="3" fontId="0" fillId="0" borderId="4" xfId="15" applyNumberFormat="1" applyFont="1" applyBorder="1" applyAlignment="1">
      <alignment horizontal="center" vertical="center"/>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3" fontId="0" fillId="0" borderId="5" xfId="0" applyNumberFormat="1" applyBorder="1" applyAlignment="1">
      <alignment horizontal="right" vertical="center"/>
    </xf>
    <xf numFmtId="164" fontId="0" fillId="0" borderId="4" xfId="15" applyNumberFormat="1" applyBorder="1" applyAlignment="1">
      <alignment horizontal="right" vertical="center"/>
    </xf>
    <xf numFmtId="164" fontId="0" fillId="0" borderId="1" xfId="15" applyNumberFormat="1" applyBorder="1" applyAlignment="1">
      <alignment horizontal="center"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64" fontId="0" fillId="0" borderId="3" xfId="15" applyNumberFormat="1" applyBorder="1" applyAlignment="1">
      <alignment horizontal="right" vertical="center"/>
    </xf>
    <xf numFmtId="164"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64"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64" fontId="0" fillId="0" borderId="0" xfId="15" applyNumberFormat="1" applyAlignment="1">
      <alignment/>
    </xf>
    <xf numFmtId="164" fontId="0" fillId="0" borderId="20" xfId="15" applyNumberFormat="1" applyBorder="1" applyAlignment="1">
      <alignment/>
    </xf>
    <xf numFmtId="164" fontId="0" fillId="0" borderId="0" xfId="15" applyNumberFormat="1" applyFont="1" applyAlignment="1">
      <alignment horizontal="right"/>
    </xf>
    <xf numFmtId="164" fontId="0" fillId="0" borderId="10" xfId="15" applyNumberFormat="1" applyBorder="1" applyAlignment="1">
      <alignment/>
    </xf>
    <xf numFmtId="164" fontId="0" fillId="0" borderId="10" xfId="15" applyNumberFormat="1" applyFont="1" applyBorder="1" applyAlignment="1">
      <alignment horizontal="right"/>
    </xf>
    <xf numFmtId="0" fontId="4" fillId="0" borderId="0" xfId="21" applyFont="1" applyAlignment="1">
      <alignment horizontal="center" vertical="center"/>
      <protection/>
    </xf>
    <xf numFmtId="164" fontId="0" fillId="0" borderId="0" xfId="15" applyNumberFormat="1" applyFont="1" applyBorder="1" applyAlignment="1">
      <alignment horizontal="right"/>
    </xf>
    <xf numFmtId="0" fontId="23" fillId="0" borderId="0" xfId="0" applyFont="1" applyAlignment="1">
      <alignment horizontal="center"/>
    </xf>
    <xf numFmtId="0" fontId="2" fillId="0" borderId="0" xfId="0" applyFont="1" applyFill="1" applyAlignment="1">
      <alignment horizontal="left" vertical="top" wrapText="1"/>
    </xf>
    <xf numFmtId="164" fontId="16" fillId="0" borderId="0" xfId="15" applyNumberFormat="1" applyFont="1" applyAlignment="1">
      <alignment horizontal="left" vertical="top" wrapText="1"/>
    </xf>
    <xf numFmtId="164" fontId="1" fillId="0" borderId="0" xfId="15" applyNumberFormat="1" applyFont="1" applyFill="1" applyBorder="1" applyAlignment="1">
      <alignment horizontal="left"/>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3" fontId="0" fillId="0" borderId="5" xfId="15" applyNumberFormat="1" applyFont="1" applyBorder="1" applyAlignment="1">
      <alignment horizontal="center" vertical="center"/>
    </xf>
    <xf numFmtId="164" fontId="0" fillId="0" borderId="3" xfId="15" applyNumberFormat="1" applyBorder="1" applyAlignment="1">
      <alignment horizontal="center" vertical="center"/>
    </xf>
    <xf numFmtId="0" fontId="0" fillId="0" borderId="5" xfId="0" applyBorder="1" applyAlignment="1" quotePrefix="1">
      <alignment horizontal="left" vertical="center"/>
    </xf>
    <xf numFmtId="0" fontId="0" fillId="0" borderId="5" xfId="0" applyBorder="1" applyAlignment="1" quotePrefix="1">
      <alignment horizontal="left" vertical="center" wrapText="1"/>
    </xf>
    <xf numFmtId="0" fontId="0" fillId="0" borderId="5" xfId="0" applyBorder="1" applyAlignment="1">
      <alignment horizontal="left"/>
    </xf>
    <xf numFmtId="0" fontId="1" fillId="0" borderId="0" xfId="0" applyFont="1" applyAlignment="1">
      <alignment horizontal="justify" vertical="top" wrapText="1"/>
    </xf>
    <xf numFmtId="0" fontId="2" fillId="0" borderId="0" xfId="0" applyFont="1" applyAlignment="1">
      <alignment horizontal="justify" vertical="top" wrapText="1"/>
    </xf>
    <xf numFmtId="164" fontId="0" fillId="0" borderId="20" xfId="15" applyNumberFormat="1" applyFont="1" applyBorder="1" applyAlignment="1">
      <alignment horizontal="right"/>
    </xf>
    <xf numFmtId="0" fontId="11" fillId="0" borderId="0" xfId="22" applyFont="1" applyFill="1" applyBorder="1" applyAlignment="1">
      <alignment vertical="center"/>
      <protection/>
    </xf>
    <xf numFmtId="0" fontId="13" fillId="0" borderId="0" xfId="22" applyFont="1" applyFill="1" applyBorder="1" applyAlignment="1">
      <alignment vertical="center"/>
      <protection/>
    </xf>
    <xf numFmtId="164" fontId="2" fillId="0" borderId="0" xfId="15" applyNumberFormat="1" applyFont="1" applyAlignment="1">
      <alignment horizontal="right" vertical="top" wrapText="1"/>
    </xf>
    <xf numFmtId="164" fontId="16" fillId="0" borderId="0" xfId="15" applyNumberFormat="1" applyFont="1" applyAlignment="1">
      <alignment horizontal="right" vertical="top" wrapText="1"/>
    </xf>
    <xf numFmtId="164" fontId="16" fillId="0" borderId="0" xfId="15" applyNumberFormat="1" applyFont="1" applyFill="1" applyAlignment="1">
      <alignment horizontal="left" vertical="top" wrapText="1"/>
    </xf>
    <xf numFmtId="164" fontId="2" fillId="0" borderId="0" xfId="15" applyNumberFormat="1" applyFont="1" applyAlignment="1" quotePrefix="1">
      <alignment horizontal="left" vertical="top" wrapText="1"/>
    </xf>
    <xf numFmtId="164" fontId="24" fillId="0" borderId="7" xfId="15" applyNumberFormat="1" applyFont="1" applyBorder="1" applyAlignment="1" quotePrefix="1">
      <alignment horizontal="left" vertical="top" wrapText="1"/>
    </xf>
    <xf numFmtId="164" fontId="24" fillId="0" borderId="0" xfId="15" applyNumberFormat="1" applyFont="1" applyBorder="1" applyAlignment="1" quotePrefix="1">
      <alignment horizontal="left" vertical="top" wrapText="1"/>
    </xf>
    <xf numFmtId="0" fontId="1" fillId="0" borderId="0" xfId="0" applyFont="1" applyAlignment="1">
      <alignment horizontal="justify" vertical="top" wrapText="1"/>
    </xf>
    <xf numFmtId="0" fontId="2" fillId="0" borderId="0" xfId="0" applyFont="1" applyBorder="1" applyAlignment="1" quotePrefix="1">
      <alignment horizontal="left" wrapText="1"/>
    </xf>
    <xf numFmtId="41" fontId="2" fillId="0" borderId="0" xfId="0" applyNumberFormat="1" applyFont="1" applyBorder="1" applyAlignment="1">
      <alignment horizontal="center" vertical="top" wrapText="1"/>
    </xf>
    <xf numFmtId="41" fontId="2" fillId="0" borderId="12" xfId="0" applyNumberFormat="1" applyFont="1" applyBorder="1" applyAlignment="1">
      <alignment horizontal="center" vertical="top"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1" fillId="0" borderId="0" xfId="0" applyFont="1" applyAlignment="1">
      <alignment vertical="top" wrapText="1"/>
    </xf>
    <xf numFmtId="0" fontId="2" fillId="0" borderId="0" xfId="0" applyFont="1" applyFill="1" applyAlignment="1">
      <alignment horizontal="justify" vertical="top" wrapText="1"/>
    </xf>
    <xf numFmtId="0" fontId="1" fillId="0" borderId="0" xfId="0" applyFont="1" applyFill="1" applyAlignment="1">
      <alignment vertical="top" wrapText="1"/>
    </xf>
    <xf numFmtId="0" fontId="2" fillId="0" borderId="0" xfId="0" applyFont="1" applyBorder="1" applyAlignment="1">
      <alignment horizontal="left"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Alignment="1" quotePrefix="1">
      <alignment horizontal="left" vertical="top" wrapText="1"/>
    </xf>
    <xf numFmtId="0" fontId="2" fillId="3" borderId="0" xfId="0" applyFont="1" applyFill="1" applyBorder="1" applyAlignment="1">
      <alignment horizontal="left" wrapText="1" shrinkToFit="1"/>
    </xf>
    <xf numFmtId="0" fontId="3" fillId="0" borderId="0" xfId="0" applyFont="1" applyAlignment="1">
      <alignment horizontal="left" vertical="center" wrapText="1"/>
    </xf>
    <xf numFmtId="49" fontId="12" fillId="0" borderId="8" xfId="22" applyNumberFormat="1" applyFont="1" applyFill="1" applyBorder="1" applyAlignment="1">
      <alignment horizontal="center" vertical="center"/>
      <protection/>
    </xf>
    <xf numFmtId="49" fontId="12" fillId="0" borderId="21" xfId="22" applyNumberFormat="1" applyFont="1" applyFill="1" applyBorder="1" applyAlignment="1">
      <alignment horizontal="center" vertical="center"/>
      <protection/>
    </xf>
    <xf numFmtId="0" fontId="19"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1" fillId="0" borderId="0" xfId="22" applyFont="1" applyAlignment="1">
      <alignment horizontal="left" vertical="center"/>
      <protection/>
    </xf>
    <xf numFmtId="0" fontId="21" fillId="3" borderId="0" xfId="0" applyFont="1" applyFill="1" applyAlignment="1">
      <alignment horizontal="center" vertical="top" wrapText="1"/>
    </xf>
    <xf numFmtId="164" fontId="3" fillId="3" borderId="0" xfId="0" applyNumberFormat="1" applyFont="1" applyFill="1" applyAlignment="1" quotePrefix="1">
      <alignment horizontal="center" vertical="top" wrapText="1"/>
    </xf>
    <xf numFmtId="164" fontId="4" fillId="3" borderId="0" xfId="0" applyNumberFormat="1" applyFont="1" applyFill="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3" fillId="3" borderId="0" xfId="0" applyFont="1" applyFill="1" applyAlignment="1">
      <alignment horizontal="center" vertical="top" wrapText="1"/>
    </xf>
    <xf numFmtId="0" fontId="13" fillId="0" borderId="0" xfId="22" applyFont="1" applyFill="1" applyBorder="1" applyAlignment="1">
      <alignment horizontal="left" vertical="top" wrapText="1"/>
      <protection/>
    </xf>
    <xf numFmtId="0" fontId="13" fillId="0" borderId="0" xfId="22" applyFont="1" applyFill="1" applyBorder="1" applyAlignment="1">
      <alignment horizontal="left" vertical="center"/>
      <protection/>
    </xf>
    <xf numFmtId="0" fontId="2" fillId="0" borderId="0" xfId="22" applyFont="1" applyAlignment="1">
      <alignment horizontal="left" vertical="center"/>
      <protection/>
    </xf>
    <xf numFmtId="0" fontId="4" fillId="0" borderId="0" xfId="0" applyFont="1" applyAlignment="1">
      <alignment horizontal="left" vertical="top" wrapText="1"/>
    </xf>
    <xf numFmtId="41" fontId="2" fillId="0" borderId="9" xfId="0" applyNumberFormat="1" applyFont="1" applyBorder="1" applyAlignment="1">
      <alignment horizontal="left" vertical="top" wrapText="1" indent="1"/>
    </xf>
    <xf numFmtId="41" fontId="2" fillId="0" borderId="21" xfId="0" applyNumberFormat="1" applyFont="1" applyBorder="1" applyAlignment="1">
      <alignment horizontal="left" vertical="top" wrapText="1" inden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41" fontId="2" fillId="0" borderId="22"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3" xfId="0" applyNumberFormat="1" applyFont="1" applyFill="1" applyBorder="1" applyAlignment="1">
      <alignment horizontal="center" vertical="top" wrapText="1"/>
    </xf>
    <xf numFmtId="41" fontId="2" fillId="0" borderId="20" xfId="0" applyNumberFormat="1" applyFont="1" applyBorder="1" applyAlignment="1">
      <alignment horizontal="center" vertical="top" wrapText="1"/>
    </xf>
    <xf numFmtId="41" fontId="2" fillId="0" borderId="13" xfId="0" applyNumberFormat="1" applyFont="1" applyBorder="1" applyAlignment="1">
      <alignment horizontal="center" vertical="top" wrapText="1"/>
    </xf>
    <xf numFmtId="0" fontId="4" fillId="0" borderId="0" xfId="0" applyFont="1" applyAlignment="1">
      <alignment vertical="top" wrapText="1"/>
    </xf>
    <xf numFmtId="0" fontId="4" fillId="0" borderId="20" xfId="0" applyFont="1" applyBorder="1" applyAlignment="1">
      <alignment horizontal="left" vertical="top" wrapText="1"/>
    </xf>
    <xf numFmtId="0" fontId="4" fillId="0" borderId="0" xfId="22" applyFont="1" applyAlignment="1">
      <alignment horizontal="left" vertical="center"/>
      <protection/>
    </xf>
    <xf numFmtId="0" fontId="11" fillId="0" borderId="0" xfId="22" applyFont="1" applyFill="1" applyBorder="1" applyAlignment="1">
      <alignment horizontal="left" vertical="center"/>
      <protection/>
    </xf>
    <xf numFmtId="0" fontId="2" fillId="0" borderId="0" xfId="0" applyNumberFormat="1" applyFont="1" applyAlignment="1">
      <alignment horizontal="justify" vertical="top" wrapText="1"/>
    </xf>
    <xf numFmtId="0" fontId="1" fillId="0" borderId="0" xfId="0" applyFont="1" applyAlignment="1">
      <alignment/>
    </xf>
    <xf numFmtId="0" fontId="4" fillId="0" borderId="0" xfId="0" applyFont="1" applyAlignment="1">
      <alignment horizontal="justify" vertical="top" wrapText="1"/>
    </xf>
    <xf numFmtId="0" fontId="5" fillId="0" borderId="0" xfId="0" applyFont="1" applyAlignment="1">
      <alignment horizontal="left" vertical="top" wrapText="1"/>
    </xf>
    <xf numFmtId="0" fontId="20"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096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11</xdr:row>
      <xdr:rowOff>104775</xdr:rowOff>
    </xdr:from>
    <xdr:to>
      <xdr:col>4</xdr:col>
      <xdr:colOff>1047750</xdr:colOff>
      <xdr:row>11</xdr:row>
      <xdr:rowOff>104775</xdr:rowOff>
    </xdr:to>
    <xdr:sp>
      <xdr:nvSpPr>
        <xdr:cNvPr id="1" name="Line 1"/>
        <xdr:cNvSpPr>
          <a:spLocks/>
        </xdr:cNvSpPr>
      </xdr:nvSpPr>
      <xdr:spPr>
        <a:xfrm>
          <a:off x="5686425"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307657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828675</xdr:colOff>
      <xdr:row>0</xdr:row>
      <xdr:rowOff>47625</xdr:rowOff>
    </xdr:from>
    <xdr:to>
      <xdr:col>3</xdr:col>
      <xdr:colOff>533400</xdr:colOff>
      <xdr:row>4</xdr:row>
      <xdr:rowOff>47625</xdr:rowOff>
    </xdr:to>
    <xdr:pic>
      <xdr:nvPicPr>
        <xdr:cNvPr id="3" name="Picture 4"/>
        <xdr:cNvPicPr preferRelativeResize="1">
          <a:picLocks noChangeAspect="1"/>
        </xdr:cNvPicPr>
      </xdr:nvPicPr>
      <xdr:blipFill>
        <a:blip r:embed="rId1"/>
        <a:stretch>
          <a:fillRect/>
        </a:stretch>
      </xdr:blipFill>
      <xdr:spPr>
        <a:xfrm>
          <a:off x="3876675" y="47625"/>
          <a:ext cx="6953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2</xdr:row>
      <xdr:rowOff>0</xdr:rowOff>
    </xdr:from>
    <xdr:to>
      <xdr:col>6</xdr:col>
      <xdr:colOff>38100</xdr:colOff>
      <xdr:row>6</xdr:row>
      <xdr:rowOff>0</xdr:rowOff>
    </xdr:to>
    <xdr:pic>
      <xdr:nvPicPr>
        <xdr:cNvPr id="1" name="Picture 1"/>
        <xdr:cNvPicPr preferRelativeResize="1">
          <a:picLocks noChangeAspect="1"/>
        </xdr:cNvPicPr>
      </xdr:nvPicPr>
      <xdr:blipFill>
        <a:blip r:embed="rId1"/>
        <a:stretch>
          <a:fillRect/>
        </a:stretch>
      </xdr:blipFill>
      <xdr:spPr>
        <a:xfrm>
          <a:off x="3257550" y="323850"/>
          <a:ext cx="9429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E46"/>
  <sheetViews>
    <sheetView workbookViewId="0" topLeftCell="A14">
      <selection activeCell="A37" sqref="A37"/>
    </sheetView>
  </sheetViews>
  <sheetFormatPr defaultColWidth="9.140625" defaultRowHeight="12.75"/>
  <cols>
    <col min="1" max="1" width="32.140625" style="0" customWidth="1"/>
    <col min="2" max="2" width="15.7109375" style="0" customWidth="1"/>
    <col min="3" max="3" width="15.00390625" style="0" customWidth="1"/>
    <col min="4" max="4" width="14.00390625" style="0" customWidth="1"/>
    <col min="5" max="5" width="13.8515625" style="0" customWidth="1"/>
  </cols>
  <sheetData>
    <row r="6" spans="1:5" ht="19.5">
      <c r="A6" s="229" t="s">
        <v>163</v>
      </c>
      <c r="B6" s="229"/>
      <c r="C6" s="229"/>
      <c r="D6" s="229"/>
      <c r="E6" s="229"/>
    </row>
    <row r="7" spans="1:5" ht="13.5">
      <c r="A7" s="230" t="s">
        <v>0</v>
      </c>
      <c r="B7" s="230"/>
      <c r="C7" s="230"/>
      <c r="D7" s="230"/>
      <c r="E7" s="230"/>
    </row>
    <row r="8" spans="1:5" ht="15.75">
      <c r="A8" s="231" t="s">
        <v>90</v>
      </c>
      <c r="B8" s="231"/>
      <c r="C8" s="231"/>
      <c r="D8" s="231"/>
      <c r="E8" s="231"/>
    </row>
    <row r="9" spans="1:5" ht="15.75">
      <c r="A9" s="231" t="s">
        <v>183</v>
      </c>
      <c r="B9" s="231"/>
      <c r="C9" s="231"/>
      <c r="D9" s="231"/>
      <c r="E9" s="231"/>
    </row>
    <row r="11" spans="1:5" ht="16.5">
      <c r="A11" s="71"/>
      <c r="B11" s="227" t="s">
        <v>91</v>
      </c>
      <c r="C11" s="228"/>
      <c r="D11" s="227" t="s">
        <v>92</v>
      </c>
      <c r="E11" s="228"/>
    </row>
    <row r="12" spans="1:5" ht="16.5">
      <c r="A12" s="72"/>
      <c r="B12" s="73" t="s">
        <v>69</v>
      </c>
      <c r="C12" s="73" t="s">
        <v>93</v>
      </c>
      <c r="D12" s="74" t="s">
        <v>69</v>
      </c>
      <c r="E12" s="73" t="s">
        <v>93</v>
      </c>
    </row>
    <row r="13" spans="1:5" ht="16.5">
      <c r="A13" s="72"/>
      <c r="B13" s="75" t="s">
        <v>94</v>
      </c>
      <c r="C13" s="75" t="s">
        <v>95</v>
      </c>
      <c r="D13" s="76" t="s">
        <v>94</v>
      </c>
      <c r="E13" s="75" t="s">
        <v>95</v>
      </c>
    </row>
    <row r="14" spans="1:5" ht="16.5">
      <c r="A14" s="72"/>
      <c r="B14" s="75" t="s">
        <v>71</v>
      </c>
      <c r="C14" s="75" t="s">
        <v>71</v>
      </c>
      <c r="D14" s="76" t="s">
        <v>96</v>
      </c>
      <c r="E14" s="75" t="s">
        <v>97</v>
      </c>
    </row>
    <row r="15" spans="1:5" ht="16.5">
      <c r="A15" s="72"/>
      <c r="B15" s="77" t="s">
        <v>184</v>
      </c>
      <c r="C15" s="77" t="s">
        <v>143</v>
      </c>
      <c r="D15" s="77" t="s">
        <v>184</v>
      </c>
      <c r="E15" s="77" t="s">
        <v>143</v>
      </c>
    </row>
    <row r="16" spans="1:5" ht="16.5">
      <c r="A16" s="78"/>
      <c r="B16" s="79" t="s">
        <v>28</v>
      </c>
      <c r="C16" s="141" t="s">
        <v>28</v>
      </c>
      <c r="D16" s="80" t="s">
        <v>226</v>
      </c>
      <c r="E16" s="79" t="s">
        <v>28</v>
      </c>
    </row>
    <row r="17" spans="1:5" ht="16.5">
      <c r="A17" s="81" t="s">
        <v>20</v>
      </c>
      <c r="B17" s="128">
        <v>15466</v>
      </c>
      <c r="C17" s="127" t="s">
        <v>144</v>
      </c>
      <c r="D17" s="135">
        <v>43126</v>
      </c>
      <c r="E17" s="127" t="s">
        <v>144</v>
      </c>
    </row>
    <row r="18" spans="1:5" ht="16.5">
      <c r="A18" s="82" t="s">
        <v>98</v>
      </c>
      <c r="B18" s="129">
        <f>208+481</f>
        <v>689</v>
      </c>
      <c r="C18" s="142" t="s">
        <v>144</v>
      </c>
      <c r="D18" s="136">
        <v>823</v>
      </c>
      <c r="E18" s="142" t="s">
        <v>144</v>
      </c>
    </row>
    <row r="19" spans="1:5" ht="16.5">
      <c r="A19" s="83" t="s">
        <v>99</v>
      </c>
      <c r="B19" s="130">
        <f>-10945+1</f>
        <v>-10944</v>
      </c>
      <c r="C19" s="142" t="s">
        <v>144</v>
      </c>
      <c r="D19" s="137">
        <f>-25427-2695-2369-301+1524-1</f>
        <v>-29269</v>
      </c>
      <c r="E19" s="142" t="s">
        <v>144</v>
      </c>
    </row>
    <row r="20" spans="1:5" ht="16.5">
      <c r="A20" s="84" t="s">
        <v>100</v>
      </c>
      <c r="B20" s="131">
        <f>SUM(B17:B19)</f>
        <v>5211</v>
      </c>
      <c r="C20" s="142" t="s">
        <v>144</v>
      </c>
      <c r="D20" s="138">
        <f>SUM(D17:D19)</f>
        <v>14680</v>
      </c>
      <c r="E20" s="142" t="s">
        <v>144</v>
      </c>
    </row>
    <row r="21" spans="1:5" ht="16.5">
      <c r="A21" s="82" t="s">
        <v>101</v>
      </c>
      <c r="B21" s="129">
        <v>-34</v>
      </c>
      <c r="C21" s="142" t="s">
        <v>144</v>
      </c>
      <c r="D21" s="136">
        <v>-195</v>
      </c>
      <c r="E21" s="142" t="s">
        <v>144</v>
      </c>
    </row>
    <row r="22" spans="1:5" ht="16.5">
      <c r="A22" s="82" t="s">
        <v>145</v>
      </c>
      <c r="B22" s="129">
        <v>-251</v>
      </c>
      <c r="C22" s="142" t="s">
        <v>144</v>
      </c>
      <c r="D22" s="136">
        <v>-1524</v>
      </c>
      <c r="E22" s="142" t="s">
        <v>144</v>
      </c>
    </row>
    <row r="23" spans="1:5" ht="30" customHeight="1">
      <c r="A23" s="83" t="s">
        <v>102</v>
      </c>
      <c r="B23" s="129">
        <v>0</v>
      </c>
      <c r="C23" s="142" t="s">
        <v>144</v>
      </c>
      <c r="D23" s="136">
        <v>0</v>
      </c>
      <c r="E23" s="142" t="s">
        <v>144</v>
      </c>
    </row>
    <row r="24" spans="1:5" ht="26.25" customHeight="1">
      <c r="A24" s="85" t="s">
        <v>154</v>
      </c>
      <c r="B24" s="132">
        <f>SUM(B20:B23)</f>
        <v>4926</v>
      </c>
      <c r="C24" s="142" t="s">
        <v>144</v>
      </c>
      <c r="D24" s="139">
        <f>SUM(D20:D23)</f>
        <v>12961</v>
      </c>
      <c r="E24" s="142" t="s">
        <v>144</v>
      </c>
    </row>
    <row r="25" spans="1:5" ht="16.5">
      <c r="A25" s="82" t="s">
        <v>40</v>
      </c>
      <c r="B25" s="129">
        <v>-1271</v>
      </c>
      <c r="C25" s="142" t="s">
        <v>144</v>
      </c>
      <c r="D25" s="136">
        <v>-3396</v>
      </c>
      <c r="E25" s="142" t="s">
        <v>144</v>
      </c>
    </row>
    <row r="26" spans="1:5" ht="33.75" customHeight="1">
      <c r="A26" s="86" t="s">
        <v>155</v>
      </c>
      <c r="B26" s="132">
        <f>SUM(B24:B25)</f>
        <v>3655</v>
      </c>
      <c r="C26" s="142" t="s">
        <v>144</v>
      </c>
      <c r="D26" s="139">
        <f>SUM(D24:D25)</f>
        <v>9565</v>
      </c>
      <c r="E26" s="142" t="s">
        <v>144</v>
      </c>
    </row>
    <row r="27" spans="1:5" ht="16.5">
      <c r="A27" s="82" t="s">
        <v>103</v>
      </c>
      <c r="B27" s="129">
        <v>0</v>
      </c>
      <c r="C27" s="142" t="s">
        <v>144</v>
      </c>
      <c r="D27" s="136">
        <v>0</v>
      </c>
      <c r="E27" s="142" t="s">
        <v>144</v>
      </c>
    </row>
    <row r="28" spans="1:5" ht="16.5">
      <c r="A28" s="82" t="s">
        <v>158</v>
      </c>
      <c r="B28" s="129">
        <v>0</v>
      </c>
      <c r="C28" s="142" t="s">
        <v>144</v>
      </c>
      <c r="D28" s="136">
        <v>0</v>
      </c>
      <c r="E28" s="142" t="s">
        <v>144</v>
      </c>
    </row>
    <row r="29" spans="1:5" ht="17.25" thickBot="1">
      <c r="A29" s="84" t="s">
        <v>104</v>
      </c>
      <c r="B29" s="133">
        <f>SUM(B26:B27)</f>
        <v>3655</v>
      </c>
      <c r="C29" s="142" t="s">
        <v>144</v>
      </c>
      <c r="D29" s="140">
        <f>SUM(D26:D28)</f>
        <v>9565</v>
      </c>
      <c r="E29" s="142" t="s">
        <v>144</v>
      </c>
    </row>
    <row r="30" spans="1:5" ht="17.25" thickTop="1">
      <c r="A30" s="82"/>
      <c r="B30" s="131"/>
      <c r="C30" s="142" t="s">
        <v>144</v>
      </c>
      <c r="D30" s="138"/>
      <c r="E30" s="142" t="s">
        <v>144</v>
      </c>
    </row>
    <row r="31" spans="1:5" ht="16.5">
      <c r="A31" s="82" t="s">
        <v>105</v>
      </c>
      <c r="B31" s="134"/>
      <c r="C31" s="142" t="s">
        <v>144</v>
      </c>
      <c r="D31" s="87"/>
      <c r="E31" s="142" t="s">
        <v>144</v>
      </c>
    </row>
    <row r="32" spans="1:5" ht="16.5">
      <c r="A32" s="88" t="s">
        <v>159</v>
      </c>
      <c r="B32" s="146">
        <f>B29/+NOTES!E195*100</f>
        <v>11.898561104238556</v>
      </c>
      <c r="C32" s="146"/>
      <c r="D32" s="146">
        <f>D29/30718*100</f>
        <v>31.13809492805521</v>
      </c>
      <c r="E32" s="142" t="s">
        <v>144</v>
      </c>
    </row>
    <row r="33" spans="1:5" ht="16.5">
      <c r="A33" s="89" t="s">
        <v>160</v>
      </c>
      <c r="B33" s="147">
        <f>B29/+NOTES!E195*100</f>
        <v>11.898561104238556</v>
      </c>
      <c r="C33" s="147"/>
      <c r="D33" s="147">
        <f>D29/30718*100</f>
        <v>31.13809492805521</v>
      </c>
      <c r="E33" s="143" t="s">
        <v>144</v>
      </c>
    </row>
    <row r="34" spans="1:5" ht="16.5">
      <c r="A34" s="70"/>
      <c r="B34" s="69"/>
      <c r="C34" s="69"/>
      <c r="D34" s="69"/>
      <c r="E34" s="69"/>
    </row>
    <row r="35" spans="1:5" ht="16.5">
      <c r="A35" s="70"/>
      <c r="B35" s="69"/>
      <c r="C35" s="69"/>
      <c r="D35" s="69"/>
      <c r="E35" s="69"/>
    </row>
    <row r="36" spans="1:5" ht="21.75" customHeight="1">
      <c r="A36" s="232" t="s">
        <v>250</v>
      </c>
      <c r="B36" s="232"/>
      <c r="C36" s="232"/>
      <c r="D36" s="232"/>
      <c r="E36" s="232"/>
    </row>
    <row r="37" spans="1:5" ht="16.5">
      <c r="A37" s="70"/>
      <c r="B37" s="69"/>
      <c r="C37" s="69"/>
      <c r="D37" s="69"/>
      <c r="E37" s="69"/>
    </row>
    <row r="38" spans="1:5" ht="16.5">
      <c r="A38" s="70"/>
      <c r="B38" s="69"/>
      <c r="C38" s="69"/>
      <c r="D38" s="69"/>
      <c r="E38" s="69"/>
    </row>
    <row r="39" spans="1:5" ht="13.5">
      <c r="A39" s="226" t="s">
        <v>174</v>
      </c>
      <c r="B39" s="226"/>
      <c r="C39" s="226"/>
      <c r="D39" s="226"/>
      <c r="E39" s="226"/>
    </row>
    <row r="40" spans="1:5" ht="16.5">
      <c r="A40" s="70"/>
      <c r="B40" s="69"/>
      <c r="C40" s="69"/>
      <c r="D40" s="69"/>
      <c r="E40" s="69"/>
    </row>
    <row r="41" spans="1:5" ht="16.5">
      <c r="A41" s="70"/>
      <c r="B41" s="69"/>
      <c r="C41" s="69"/>
      <c r="D41" s="69"/>
      <c r="E41" s="69"/>
    </row>
    <row r="42" spans="1:5" ht="16.5">
      <c r="A42" s="70"/>
      <c r="B42" s="69"/>
      <c r="C42" s="69"/>
      <c r="D42" s="69"/>
      <c r="E42" s="69"/>
    </row>
    <row r="43" spans="1:5" ht="16.5">
      <c r="A43" s="70"/>
      <c r="B43" s="69"/>
      <c r="C43" s="69"/>
      <c r="D43" s="69"/>
      <c r="E43" s="69"/>
    </row>
    <row r="44" spans="1:5" ht="16.5">
      <c r="A44" s="70"/>
      <c r="B44" s="69"/>
      <c r="C44" s="69"/>
      <c r="D44" s="69"/>
      <c r="E44" s="69"/>
    </row>
    <row r="45" spans="1:5" ht="16.5">
      <c r="A45" s="70"/>
      <c r="B45" s="69"/>
      <c r="C45" s="69"/>
      <c r="D45" s="69"/>
      <c r="E45" s="69"/>
    </row>
    <row r="46" spans="1:5" ht="16.5">
      <c r="A46" s="70"/>
      <c r="B46" s="69"/>
      <c r="C46" s="69"/>
      <c r="D46" s="69"/>
      <c r="E46" s="69"/>
    </row>
  </sheetData>
  <mergeCells count="8">
    <mergeCell ref="A39:E39"/>
    <mergeCell ref="B11:C11"/>
    <mergeCell ref="D11:E11"/>
    <mergeCell ref="A6:E6"/>
    <mergeCell ref="A7:E7"/>
    <mergeCell ref="A8:E8"/>
    <mergeCell ref="A9:E9"/>
    <mergeCell ref="A36:E36"/>
  </mergeCells>
  <printOptions/>
  <pageMargins left="0.74" right="0.69" top="1" bottom="1" header="0.5" footer="0.5"/>
  <pageSetup fitToHeight="1" fitToWidth="1" horizontalDpi="600" verticalDpi="600" orientation="portrait"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93"/>
  <sheetViews>
    <sheetView workbookViewId="0" topLeftCell="A26">
      <selection activeCell="E31" sqref="E31"/>
    </sheetView>
  </sheetViews>
  <sheetFormatPr defaultColWidth="9.140625" defaultRowHeight="12.75"/>
  <cols>
    <col min="4" max="4" width="19.28125" style="0" customWidth="1"/>
    <col min="5" max="5" width="15.57421875" style="0" customWidth="1"/>
    <col min="7" max="7" width="15.57421875" style="0" customWidth="1"/>
  </cols>
  <sheetData>
    <row r="6" spans="1:7" ht="18.75" customHeight="1">
      <c r="A6" s="233" t="s">
        <v>162</v>
      </c>
      <c r="B6" s="233"/>
      <c r="C6" s="233"/>
      <c r="D6" s="233"/>
      <c r="E6" s="233"/>
      <c r="F6" s="233"/>
      <c r="G6" s="233"/>
    </row>
    <row r="7" spans="1:7" ht="13.5">
      <c r="A7" s="234" t="s">
        <v>0</v>
      </c>
      <c r="B7" s="234"/>
      <c r="C7" s="234"/>
      <c r="D7" s="234"/>
      <c r="E7" s="234"/>
      <c r="F7" s="234"/>
      <c r="G7" s="234"/>
    </row>
    <row r="8" spans="1:7" ht="15.75">
      <c r="A8" s="235" t="s">
        <v>65</v>
      </c>
      <c r="B8" s="235"/>
      <c r="C8" s="235"/>
      <c r="D8" s="235"/>
      <c r="E8" s="235"/>
      <c r="F8" s="235"/>
      <c r="G8" s="235"/>
    </row>
    <row r="9" spans="1:7" ht="15.75">
      <c r="A9" s="235" t="s">
        <v>185</v>
      </c>
      <c r="B9" s="235"/>
      <c r="C9" s="235"/>
      <c r="D9" s="235"/>
      <c r="E9" s="235"/>
      <c r="F9" s="235"/>
      <c r="G9" s="235"/>
    </row>
    <row r="10" spans="1:7" ht="15.75">
      <c r="A10" s="145"/>
      <c r="B10" s="145"/>
      <c r="C10" s="145"/>
      <c r="D10" s="145"/>
      <c r="E10" s="145"/>
      <c r="F10" s="145"/>
      <c r="G10" s="145"/>
    </row>
    <row r="11" spans="1:7" ht="15.75">
      <c r="A11" s="33"/>
      <c r="B11" s="34"/>
      <c r="C11" s="34"/>
      <c r="D11" s="34"/>
      <c r="E11" s="35" t="s">
        <v>66</v>
      </c>
      <c r="F11" s="35"/>
      <c r="G11" s="36" t="s">
        <v>66</v>
      </c>
    </row>
    <row r="12" spans="1:7" ht="15.75">
      <c r="A12" s="33"/>
      <c r="B12" s="34"/>
      <c r="C12" s="34"/>
      <c r="D12" s="34"/>
      <c r="E12" s="35" t="s">
        <v>67</v>
      </c>
      <c r="F12" s="35"/>
      <c r="G12" s="36" t="s">
        <v>68</v>
      </c>
    </row>
    <row r="13" spans="1:7" ht="15.75">
      <c r="A13" s="33"/>
      <c r="B13" s="34"/>
      <c r="C13" s="34"/>
      <c r="D13" s="34"/>
      <c r="E13" s="35" t="s">
        <v>69</v>
      </c>
      <c r="F13" s="35"/>
      <c r="G13" s="36" t="s">
        <v>70</v>
      </c>
    </row>
    <row r="14" spans="1:7" ht="15.75">
      <c r="A14" s="33"/>
      <c r="B14" s="34"/>
      <c r="C14" s="34"/>
      <c r="D14" s="34"/>
      <c r="E14" s="35" t="s">
        <v>71</v>
      </c>
      <c r="F14" s="35"/>
      <c r="G14" s="36" t="s">
        <v>142</v>
      </c>
    </row>
    <row r="15" spans="1:7" ht="15.75">
      <c r="A15" s="37"/>
      <c r="B15" s="34"/>
      <c r="C15" s="34"/>
      <c r="D15" s="34"/>
      <c r="E15" s="40" t="s">
        <v>184</v>
      </c>
      <c r="F15" s="40"/>
      <c r="G15" s="36" t="s">
        <v>143</v>
      </c>
    </row>
    <row r="16" spans="1:7" ht="15.75">
      <c r="A16" s="33"/>
      <c r="B16" s="34"/>
      <c r="C16" s="34"/>
      <c r="D16" s="34"/>
      <c r="E16" s="35" t="s">
        <v>28</v>
      </c>
      <c r="F16" s="35"/>
      <c r="G16" s="36" t="s">
        <v>28</v>
      </c>
    </row>
    <row r="17" spans="1:7" ht="15.75">
      <c r="A17" s="41" t="s">
        <v>72</v>
      </c>
      <c r="B17" s="34"/>
      <c r="C17" s="34"/>
      <c r="D17" s="34"/>
      <c r="E17" s="42"/>
      <c r="F17" s="42"/>
      <c r="G17" s="43"/>
    </row>
    <row r="18" spans="1:7" ht="15.75">
      <c r="A18" s="33"/>
      <c r="B18" s="34" t="s">
        <v>73</v>
      </c>
      <c r="C18" s="34"/>
      <c r="D18" s="34"/>
      <c r="E18" s="42">
        <v>35670</v>
      </c>
      <c r="F18" s="42"/>
      <c r="G18" s="107" t="s">
        <v>144</v>
      </c>
    </row>
    <row r="19" spans="1:7" ht="15.75">
      <c r="A19" s="33"/>
      <c r="B19" s="34" t="s">
        <v>140</v>
      </c>
      <c r="C19" s="34"/>
      <c r="D19" s="34"/>
      <c r="E19" s="42">
        <v>0</v>
      </c>
      <c r="F19" s="42"/>
      <c r="G19" s="107" t="s">
        <v>144</v>
      </c>
    </row>
    <row r="20" spans="1:7" ht="15.75">
      <c r="A20" s="33"/>
      <c r="B20" s="34" t="s">
        <v>74</v>
      </c>
      <c r="C20" s="34"/>
      <c r="D20" s="34"/>
      <c r="E20" s="42">
        <v>0</v>
      </c>
      <c r="F20" s="42"/>
      <c r="G20" s="107" t="s">
        <v>144</v>
      </c>
    </row>
    <row r="21" spans="1:7" ht="15.75">
      <c r="A21" s="33"/>
      <c r="B21" s="34"/>
      <c r="C21" s="34"/>
      <c r="D21" s="34"/>
      <c r="E21" s="45">
        <f>SUM(E18:E20)</f>
        <v>35670</v>
      </c>
      <c r="F21" s="42"/>
      <c r="G21" s="44"/>
    </row>
    <row r="22" spans="1:7" ht="15.75">
      <c r="A22" s="41" t="s">
        <v>75</v>
      </c>
      <c r="B22" s="33"/>
      <c r="C22" s="33"/>
      <c r="D22" s="33"/>
      <c r="E22" s="42"/>
      <c r="F22" s="42"/>
      <c r="G22" s="44"/>
    </row>
    <row r="23" spans="1:7" ht="15.75">
      <c r="A23" s="33"/>
      <c r="B23" s="34" t="s">
        <v>76</v>
      </c>
      <c r="C23" s="46"/>
      <c r="D23" s="47"/>
      <c r="E23" s="42">
        <v>12285</v>
      </c>
      <c r="F23" s="42"/>
      <c r="G23" s="107" t="s">
        <v>144</v>
      </c>
    </row>
    <row r="24" spans="1:7" ht="15.75">
      <c r="A24" s="33"/>
      <c r="B24" s="34" t="s">
        <v>147</v>
      </c>
      <c r="C24" s="46"/>
      <c r="D24" s="47"/>
      <c r="E24" s="42">
        <v>15745</v>
      </c>
      <c r="F24" s="42"/>
      <c r="G24" s="107" t="s">
        <v>144</v>
      </c>
    </row>
    <row r="25" spans="1:7" ht="15.75">
      <c r="A25" s="33"/>
      <c r="B25" s="157" t="s">
        <v>146</v>
      </c>
      <c r="C25" s="158"/>
      <c r="D25" s="159"/>
      <c r="E25" s="160">
        <v>8259</v>
      </c>
      <c r="F25" s="42"/>
      <c r="G25" s="107" t="s">
        <v>144</v>
      </c>
    </row>
    <row r="26" spans="1:7" ht="15.75">
      <c r="A26" s="33"/>
      <c r="B26" s="34" t="s">
        <v>139</v>
      </c>
      <c r="C26" s="46"/>
      <c r="D26" s="47"/>
      <c r="E26" s="42">
        <v>13482</v>
      </c>
      <c r="F26" s="42"/>
      <c r="G26" s="107" t="s">
        <v>144</v>
      </c>
    </row>
    <row r="27" spans="1:7" ht="15.75">
      <c r="A27" s="33"/>
      <c r="B27" s="34"/>
      <c r="C27" s="34"/>
      <c r="D27" s="34"/>
      <c r="E27" s="45">
        <f>SUM(E23:E26)</f>
        <v>49771</v>
      </c>
      <c r="F27" s="42"/>
      <c r="G27" s="45">
        <f>SUM(G23:G26)</f>
        <v>0</v>
      </c>
    </row>
    <row r="28" spans="1:7" ht="15.75">
      <c r="A28" s="41" t="s">
        <v>77</v>
      </c>
      <c r="B28" s="34"/>
      <c r="C28" s="34"/>
      <c r="D28" s="34"/>
      <c r="E28" s="42"/>
      <c r="F28" s="42"/>
      <c r="G28" s="44"/>
    </row>
    <row r="29" spans="1:7" ht="15.75">
      <c r="A29" s="33"/>
      <c r="B29" s="34" t="s">
        <v>150</v>
      </c>
      <c r="C29" s="46"/>
      <c r="D29" s="47"/>
      <c r="E29" s="42">
        <v>174</v>
      </c>
      <c r="F29" s="42"/>
      <c r="G29" s="107" t="s">
        <v>144</v>
      </c>
    </row>
    <row r="30" spans="1:7" ht="15.75">
      <c r="A30" s="33"/>
      <c r="B30" s="157" t="s">
        <v>151</v>
      </c>
      <c r="C30" s="158"/>
      <c r="D30" s="159"/>
      <c r="E30" s="160">
        <f>2813</f>
        <v>2813</v>
      </c>
      <c r="F30" s="42"/>
      <c r="G30" s="107" t="s">
        <v>144</v>
      </c>
    </row>
    <row r="31" spans="1:7" ht="15.75">
      <c r="A31" s="33"/>
      <c r="B31" s="33" t="s">
        <v>141</v>
      </c>
      <c r="C31" s="46"/>
      <c r="D31" s="48"/>
      <c r="E31" s="42">
        <v>1115</v>
      </c>
      <c r="F31" s="42"/>
      <c r="G31" s="107" t="s">
        <v>144</v>
      </c>
    </row>
    <row r="32" spans="1:7" ht="15.75">
      <c r="A32" s="33"/>
      <c r="B32" s="33" t="s">
        <v>40</v>
      </c>
      <c r="C32" s="46"/>
      <c r="D32" s="48"/>
      <c r="E32" s="42">
        <v>786</v>
      </c>
      <c r="F32" s="42"/>
      <c r="G32" s="107" t="s">
        <v>144</v>
      </c>
    </row>
    <row r="33" spans="1:7" ht="15.75">
      <c r="A33" s="33"/>
      <c r="B33" s="33" t="s">
        <v>234</v>
      </c>
      <c r="C33" s="46"/>
      <c r="D33" s="48"/>
      <c r="E33" s="42">
        <v>672</v>
      </c>
      <c r="F33" s="42"/>
      <c r="G33" s="107" t="s">
        <v>144</v>
      </c>
    </row>
    <row r="34" spans="1:7" ht="15.75">
      <c r="A34" s="33"/>
      <c r="B34" s="37"/>
      <c r="C34" s="37"/>
      <c r="D34" s="37"/>
      <c r="E34" s="45">
        <f>SUM(E29:E33)</f>
        <v>5560</v>
      </c>
      <c r="F34" s="42"/>
      <c r="G34" s="45">
        <f>SUM(G30:G32)</f>
        <v>0</v>
      </c>
    </row>
    <row r="35" spans="1:7" ht="15.75">
      <c r="A35" s="41" t="s">
        <v>78</v>
      </c>
      <c r="B35" s="34"/>
      <c r="C35" s="34"/>
      <c r="D35" s="34"/>
      <c r="E35" s="42">
        <f>+E27-E34</f>
        <v>44211</v>
      </c>
      <c r="F35" s="42"/>
      <c r="G35" s="42">
        <f>+G27-G34</f>
        <v>0</v>
      </c>
    </row>
    <row r="36" spans="1:7" ht="16.5" thickBot="1">
      <c r="A36" s="33"/>
      <c r="B36" s="34"/>
      <c r="C36" s="34"/>
      <c r="D36" s="34"/>
      <c r="E36" s="49">
        <f>+E21+E35</f>
        <v>79881</v>
      </c>
      <c r="F36" s="50"/>
      <c r="G36" s="49">
        <f>+G21+G35</f>
        <v>0</v>
      </c>
    </row>
    <row r="37" spans="1:7" ht="16.5" thickTop="1">
      <c r="A37" s="33"/>
      <c r="B37" s="34"/>
      <c r="C37" s="34"/>
      <c r="D37" s="34"/>
      <c r="E37" s="42"/>
      <c r="F37" s="42"/>
      <c r="G37" s="44"/>
    </row>
    <row r="38" spans="1:7" ht="15.75">
      <c r="A38" s="41" t="s">
        <v>79</v>
      </c>
      <c r="B38" s="34"/>
      <c r="C38" s="34"/>
      <c r="D38" s="34"/>
      <c r="E38" s="42"/>
      <c r="F38" s="42"/>
      <c r="G38" s="44"/>
    </row>
    <row r="39" spans="1:7" ht="15.75">
      <c r="A39" s="33"/>
      <c r="B39" s="34" t="s">
        <v>80</v>
      </c>
      <c r="C39" s="34"/>
      <c r="D39" s="34"/>
      <c r="E39" s="42">
        <v>50000</v>
      </c>
      <c r="F39" s="42"/>
      <c r="G39" s="107" t="s">
        <v>144</v>
      </c>
    </row>
    <row r="40" spans="1:7" ht="15.75">
      <c r="A40" s="37"/>
      <c r="B40" s="34" t="s">
        <v>81</v>
      </c>
      <c r="C40" s="34"/>
      <c r="D40" s="34"/>
      <c r="E40" s="42"/>
      <c r="F40" s="42"/>
      <c r="G40" s="107" t="s">
        <v>144</v>
      </c>
    </row>
    <row r="41" spans="1:7" ht="15.75">
      <c r="A41" s="33"/>
      <c r="B41" s="34"/>
      <c r="C41" s="47" t="s">
        <v>82</v>
      </c>
      <c r="D41" s="47"/>
      <c r="E41" s="51">
        <v>15254</v>
      </c>
      <c r="F41" s="51"/>
      <c r="G41" s="107" t="s">
        <v>144</v>
      </c>
    </row>
    <row r="42" spans="1:7" ht="15.75">
      <c r="A42" s="37"/>
      <c r="B42" s="34"/>
      <c r="C42" s="159" t="s">
        <v>152</v>
      </c>
      <c r="D42" s="159"/>
      <c r="E42" s="193">
        <f>4809-481</f>
        <v>4328</v>
      </c>
      <c r="F42" s="42"/>
      <c r="G42" s="107" t="s">
        <v>144</v>
      </c>
    </row>
    <row r="43" spans="1:7" ht="15.75">
      <c r="A43" s="37"/>
      <c r="B43" s="34"/>
      <c r="C43" s="159" t="s">
        <v>83</v>
      </c>
      <c r="D43" s="159"/>
      <c r="E43" s="193">
        <f>+EQUITY!E36</f>
        <v>9499</v>
      </c>
      <c r="F43" s="42"/>
      <c r="G43" s="107" t="s">
        <v>144</v>
      </c>
    </row>
    <row r="44" spans="1:7" ht="15.75">
      <c r="A44" s="37"/>
      <c r="B44" s="34"/>
      <c r="C44" s="159" t="s">
        <v>153</v>
      </c>
      <c r="D44" s="159"/>
      <c r="E44" s="160">
        <v>0</v>
      </c>
      <c r="F44" s="42"/>
      <c r="G44" s="107" t="s">
        <v>144</v>
      </c>
    </row>
    <row r="45" spans="1:7" ht="15.75">
      <c r="A45" s="37"/>
      <c r="B45" s="34" t="s">
        <v>84</v>
      </c>
      <c r="C45" s="34"/>
      <c r="D45" s="34"/>
      <c r="E45" s="45">
        <f>SUM(E39:E44)</f>
        <v>79081</v>
      </c>
      <c r="F45" s="42"/>
      <c r="G45" s="45">
        <f>SUM(G39:G44)</f>
        <v>0</v>
      </c>
    </row>
    <row r="46" spans="1:7" ht="15.75">
      <c r="A46" s="37"/>
      <c r="B46" s="34" t="s">
        <v>85</v>
      </c>
      <c r="C46" s="34"/>
      <c r="D46" s="34"/>
      <c r="E46" s="52">
        <v>0</v>
      </c>
      <c r="F46" s="53"/>
      <c r="G46" s="52">
        <v>0</v>
      </c>
    </row>
    <row r="47" spans="1:7" ht="15.75">
      <c r="A47" s="37"/>
      <c r="B47" s="34"/>
      <c r="C47" s="34"/>
      <c r="D47" s="34"/>
      <c r="E47" s="54">
        <f>+E46+E45</f>
        <v>79081</v>
      </c>
      <c r="F47" s="53"/>
      <c r="G47" s="54">
        <f>+G46+G45</f>
        <v>0</v>
      </c>
    </row>
    <row r="48" spans="1:7" ht="15.75">
      <c r="A48" s="33"/>
      <c r="B48" s="34" t="s">
        <v>86</v>
      </c>
      <c r="C48" s="34"/>
      <c r="D48" s="34"/>
      <c r="E48" s="42">
        <v>0</v>
      </c>
      <c r="F48" s="42"/>
      <c r="G48" s="107" t="s">
        <v>144</v>
      </c>
    </row>
    <row r="49" spans="1:7" ht="15.75">
      <c r="A49" s="33"/>
      <c r="B49" s="34" t="s">
        <v>87</v>
      </c>
      <c r="C49" s="34"/>
      <c r="D49" s="34"/>
      <c r="E49" s="42">
        <v>800</v>
      </c>
      <c r="F49" s="42"/>
      <c r="G49" s="107" t="s">
        <v>144</v>
      </c>
    </row>
    <row r="50" spans="1:7" ht="15.75">
      <c r="A50" s="33"/>
      <c r="B50" s="34" t="s">
        <v>88</v>
      </c>
      <c r="C50" s="34"/>
      <c r="D50" s="34"/>
      <c r="E50" s="45">
        <f>SUM(E48:E49)</f>
        <v>800</v>
      </c>
      <c r="F50" s="42"/>
      <c r="G50" s="45">
        <f>SUM(G48:G49)</f>
        <v>0</v>
      </c>
    </row>
    <row r="51" spans="1:7" ht="16.5" thickBot="1">
      <c r="A51" s="33"/>
      <c r="B51" s="34"/>
      <c r="C51" s="34"/>
      <c r="D51" s="34"/>
      <c r="E51" s="55">
        <f>+E50+E47</f>
        <v>79881</v>
      </c>
      <c r="F51" s="56"/>
      <c r="G51" s="55">
        <f>+G50+G47</f>
        <v>0</v>
      </c>
    </row>
    <row r="52" spans="1:7" ht="16.5" thickTop="1">
      <c r="A52" s="33"/>
      <c r="B52" s="34"/>
      <c r="C52" s="34"/>
      <c r="D52" s="34"/>
      <c r="E52" s="57"/>
      <c r="F52" s="57"/>
      <c r="G52" s="44"/>
    </row>
    <row r="53" spans="1:7" ht="15.75">
      <c r="A53" s="33"/>
      <c r="B53" s="58" t="s">
        <v>89</v>
      </c>
      <c r="C53" s="58"/>
      <c r="D53" s="58"/>
      <c r="E53" s="59">
        <f>E45/50000*100</f>
        <v>158.162</v>
      </c>
      <c r="F53" s="59"/>
      <c r="G53" s="107" t="s">
        <v>144</v>
      </c>
    </row>
    <row r="54" spans="1:7" ht="18.75">
      <c r="A54" s="60"/>
      <c r="B54" s="61"/>
      <c r="C54" s="61"/>
      <c r="D54" s="61"/>
      <c r="E54" s="42"/>
      <c r="F54" s="42"/>
      <c r="G54" s="43"/>
    </row>
    <row r="55" spans="1:7" ht="15.75">
      <c r="A55" s="62"/>
      <c r="B55" s="61"/>
      <c r="C55" s="61"/>
      <c r="D55" s="61"/>
      <c r="E55" s="42"/>
      <c r="F55" s="42"/>
      <c r="G55" s="43"/>
    </row>
    <row r="56" spans="1:7" ht="13.5">
      <c r="A56" s="226" t="s">
        <v>164</v>
      </c>
      <c r="B56" s="226"/>
      <c r="C56" s="226"/>
      <c r="D56" s="226"/>
      <c r="E56" s="226"/>
      <c r="F56" s="226"/>
      <c r="G56" s="226"/>
    </row>
    <row r="57" spans="1:7" ht="15.75">
      <c r="A57" s="62"/>
      <c r="B57" s="61"/>
      <c r="C57" s="61"/>
      <c r="D57" s="61"/>
      <c r="E57" s="42"/>
      <c r="F57" s="42"/>
      <c r="G57" s="43"/>
    </row>
    <row r="58" spans="1:7" ht="15">
      <c r="A58" s="66"/>
      <c r="B58" s="65"/>
      <c r="C58" s="61"/>
      <c r="D58" s="61"/>
      <c r="E58" s="67"/>
      <c r="F58" s="67"/>
      <c r="G58" s="68"/>
    </row>
    <row r="59" spans="1:7" ht="15">
      <c r="A59" s="62"/>
      <c r="B59" s="65"/>
      <c r="C59" s="64"/>
      <c r="D59" s="64"/>
      <c r="E59" s="67"/>
      <c r="F59" s="67"/>
      <c r="G59" s="68"/>
    </row>
    <row r="60" spans="1:7" ht="15">
      <c r="A60" s="62"/>
      <c r="B60" s="65"/>
      <c r="C60" s="61"/>
      <c r="D60" s="61"/>
      <c r="E60" s="67"/>
      <c r="F60" s="67"/>
      <c r="G60" s="68"/>
    </row>
    <row r="61" spans="1:7" ht="15">
      <c r="A61" s="62"/>
      <c r="B61" s="63"/>
      <c r="C61" s="61"/>
      <c r="D61" s="61"/>
      <c r="E61" s="67"/>
      <c r="F61" s="67"/>
      <c r="G61" s="68"/>
    </row>
    <row r="62" spans="1:7" ht="15">
      <c r="A62" s="62"/>
      <c r="B62" s="65"/>
      <c r="C62" s="61"/>
      <c r="D62" s="61"/>
      <c r="E62" s="67"/>
      <c r="F62" s="67"/>
      <c r="G62" s="68"/>
    </row>
    <row r="63" spans="1:7" ht="15">
      <c r="A63" s="62"/>
      <c r="B63" s="65"/>
      <c r="C63" s="61"/>
      <c r="D63" s="61"/>
      <c r="E63" s="67"/>
      <c r="F63" s="67"/>
      <c r="G63" s="68"/>
    </row>
    <row r="64" spans="1:7" ht="15">
      <c r="A64" s="62"/>
      <c r="B64" s="65"/>
      <c r="C64" s="61"/>
      <c r="D64" s="61"/>
      <c r="E64" s="67"/>
      <c r="F64" s="67"/>
      <c r="G64" s="68"/>
    </row>
    <row r="65" spans="1:7" ht="15">
      <c r="A65" s="62"/>
      <c r="B65" s="65"/>
      <c r="C65" s="61"/>
      <c r="D65" s="61"/>
      <c r="E65" s="67"/>
      <c r="F65" s="67"/>
      <c r="G65" s="68"/>
    </row>
    <row r="66" spans="1:7" ht="15">
      <c r="A66" s="62"/>
      <c r="B66" s="65"/>
      <c r="C66" s="61"/>
      <c r="D66" s="61"/>
      <c r="E66" s="67"/>
      <c r="F66" s="67"/>
      <c r="G66" s="68"/>
    </row>
    <row r="67" spans="1:7" ht="15">
      <c r="A67" s="62"/>
      <c r="B67" s="65"/>
      <c r="C67" s="61"/>
      <c r="D67" s="61"/>
      <c r="E67" s="67"/>
      <c r="F67" s="67"/>
      <c r="G67" s="68"/>
    </row>
    <row r="68" spans="1:7" ht="15">
      <c r="A68" s="62"/>
      <c r="B68" s="65"/>
      <c r="C68" s="61"/>
      <c r="D68" s="61"/>
      <c r="E68" s="67"/>
      <c r="F68" s="67"/>
      <c r="G68" s="68"/>
    </row>
    <row r="69" spans="1:7" ht="15">
      <c r="A69" s="62"/>
      <c r="B69" s="65"/>
      <c r="C69" s="61"/>
      <c r="D69" s="61"/>
      <c r="E69" s="67"/>
      <c r="F69" s="67"/>
      <c r="G69" s="68"/>
    </row>
    <row r="70" spans="1:7" ht="15">
      <c r="A70" s="62"/>
      <c r="B70" s="65"/>
      <c r="C70" s="61"/>
      <c r="D70" s="61"/>
      <c r="E70" s="67"/>
      <c r="F70" s="67"/>
      <c r="G70" s="68"/>
    </row>
    <row r="71" spans="1:7" ht="15">
      <c r="A71" s="62"/>
      <c r="B71" s="65"/>
      <c r="C71" s="61"/>
      <c r="D71" s="61"/>
      <c r="E71" s="67"/>
      <c r="F71" s="67"/>
      <c r="G71" s="68"/>
    </row>
    <row r="72" spans="1:7" ht="15">
      <c r="A72" s="62"/>
      <c r="B72" s="65"/>
      <c r="C72" s="61"/>
      <c r="D72" s="61"/>
      <c r="E72" s="67"/>
      <c r="F72" s="67"/>
      <c r="G72" s="68"/>
    </row>
    <row r="73" spans="1:7" ht="15">
      <c r="A73" s="62"/>
      <c r="B73" s="65"/>
      <c r="C73" s="61"/>
      <c r="D73" s="61"/>
      <c r="E73" s="67"/>
      <c r="F73" s="67"/>
      <c r="G73" s="68"/>
    </row>
    <row r="74" spans="1:7" ht="15">
      <c r="A74" s="62"/>
      <c r="B74" s="65"/>
      <c r="C74" s="61"/>
      <c r="D74" s="61"/>
      <c r="E74" s="67"/>
      <c r="F74" s="67"/>
      <c r="G74" s="68"/>
    </row>
    <row r="75" spans="1:7" ht="15">
      <c r="A75" s="62"/>
      <c r="B75" s="65"/>
      <c r="C75" s="61"/>
      <c r="D75" s="61"/>
      <c r="E75" s="67"/>
      <c r="F75" s="67"/>
      <c r="G75" s="68"/>
    </row>
    <row r="76" spans="1:7" ht="15">
      <c r="A76" s="62"/>
      <c r="B76" s="61"/>
      <c r="C76" s="61"/>
      <c r="D76" s="61"/>
      <c r="E76" s="67"/>
      <c r="F76" s="67"/>
      <c r="G76" s="68"/>
    </row>
    <row r="77" spans="1:7" ht="15">
      <c r="A77" s="62"/>
      <c r="B77" s="61"/>
      <c r="C77" s="61"/>
      <c r="D77" s="61"/>
      <c r="E77" s="67"/>
      <c r="F77" s="67"/>
      <c r="G77" s="68"/>
    </row>
    <row r="78" spans="1:7" ht="15">
      <c r="A78" s="62"/>
      <c r="B78" s="61"/>
      <c r="C78" s="61"/>
      <c r="D78" s="61"/>
      <c r="E78" s="67"/>
      <c r="F78" s="67"/>
      <c r="G78" s="68"/>
    </row>
    <row r="79" spans="1:7" ht="15">
      <c r="A79" s="62"/>
      <c r="B79" s="61"/>
      <c r="C79" s="61"/>
      <c r="D79" s="61"/>
      <c r="E79" s="67"/>
      <c r="F79" s="67"/>
      <c r="G79" s="68"/>
    </row>
    <row r="80" spans="1:7" ht="15">
      <c r="A80" s="62"/>
      <c r="B80" s="61"/>
      <c r="C80" s="61"/>
      <c r="D80" s="61"/>
      <c r="E80" s="67"/>
      <c r="F80" s="67"/>
      <c r="G80" s="68"/>
    </row>
    <row r="81" spans="1:7" ht="15">
      <c r="A81" s="62"/>
      <c r="B81" s="61"/>
      <c r="C81" s="61"/>
      <c r="D81" s="61"/>
      <c r="E81" s="67"/>
      <c r="F81" s="67"/>
      <c r="G81" s="68"/>
    </row>
    <row r="82" spans="1:7" ht="15">
      <c r="A82" s="62"/>
      <c r="B82" s="61"/>
      <c r="C82" s="61"/>
      <c r="D82" s="61"/>
      <c r="E82" s="67"/>
      <c r="F82" s="67"/>
      <c r="G82" s="68"/>
    </row>
    <row r="83" spans="1:7" ht="15">
      <c r="A83" s="62"/>
      <c r="B83" s="61"/>
      <c r="C83" s="61"/>
      <c r="D83" s="61"/>
      <c r="E83" s="67"/>
      <c r="F83" s="67"/>
      <c r="G83" s="68"/>
    </row>
    <row r="84" spans="1:7" ht="15">
      <c r="A84" s="62"/>
      <c r="B84" s="61"/>
      <c r="C84" s="61"/>
      <c r="D84" s="61"/>
      <c r="E84" s="67"/>
      <c r="F84" s="67"/>
      <c r="G84" s="68"/>
    </row>
    <row r="85" spans="1:7" ht="15">
      <c r="A85" s="62"/>
      <c r="B85" s="61"/>
      <c r="C85" s="61"/>
      <c r="D85" s="61"/>
      <c r="E85" s="67"/>
      <c r="F85" s="67"/>
      <c r="G85" s="68"/>
    </row>
    <row r="86" spans="1:7" ht="15">
      <c r="A86" s="62"/>
      <c r="B86" s="61"/>
      <c r="C86" s="61"/>
      <c r="D86" s="61"/>
      <c r="E86" s="67"/>
      <c r="F86" s="67"/>
      <c r="G86" s="68"/>
    </row>
    <row r="87" spans="1:7" ht="15">
      <c r="A87" s="62"/>
      <c r="B87" s="61"/>
      <c r="C87" s="61"/>
      <c r="D87" s="61"/>
      <c r="E87" s="67"/>
      <c r="F87" s="67"/>
      <c r="G87" s="68"/>
    </row>
    <row r="88" spans="1:7" ht="15">
      <c r="A88" s="62"/>
      <c r="B88" s="61"/>
      <c r="C88" s="61"/>
      <c r="D88" s="61"/>
      <c r="E88" s="67"/>
      <c r="F88" s="67"/>
      <c r="G88" s="68"/>
    </row>
    <row r="89" spans="1:7" ht="15">
      <c r="A89" s="62"/>
      <c r="B89" s="61"/>
      <c r="C89" s="61"/>
      <c r="D89" s="61"/>
      <c r="E89" s="67"/>
      <c r="F89" s="67"/>
      <c r="G89" s="68"/>
    </row>
    <row r="90" spans="1:7" ht="15">
      <c r="A90" s="62"/>
      <c r="B90" s="61"/>
      <c r="C90" s="61"/>
      <c r="D90" s="61"/>
      <c r="E90" s="67"/>
      <c r="F90" s="67"/>
      <c r="G90" s="68"/>
    </row>
    <row r="91" spans="1:7" ht="15">
      <c r="A91" s="62"/>
      <c r="B91" s="61"/>
      <c r="C91" s="61"/>
      <c r="D91" s="61"/>
      <c r="E91" s="67"/>
      <c r="F91" s="67"/>
      <c r="G91" s="68"/>
    </row>
    <row r="92" spans="1:7" ht="15">
      <c r="A92" s="62"/>
      <c r="B92" s="61"/>
      <c r="C92" s="61"/>
      <c r="D92" s="61"/>
      <c r="E92" s="67"/>
      <c r="F92" s="67"/>
      <c r="G92" s="68"/>
    </row>
    <row r="93" spans="1:7" ht="15">
      <c r="A93" s="62"/>
      <c r="B93" s="61"/>
      <c r="C93" s="61"/>
      <c r="D93" s="61"/>
      <c r="E93" s="67"/>
      <c r="F93" s="67"/>
      <c r="G93" s="68"/>
    </row>
  </sheetData>
  <mergeCells count="5">
    <mergeCell ref="A56:G56"/>
    <mergeCell ref="A6:G6"/>
    <mergeCell ref="A7:G7"/>
    <mergeCell ref="A8:G8"/>
    <mergeCell ref="A9:G9"/>
  </mergeCells>
  <printOptions/>
  <pageMargins left="1.54" right="0.75" top="1" bottom="1"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F43"/>
  <sheetViews>
    <sheetView workbookViewId="0" topLeftCell="A22">
      <selection activeCell="A35" sqref="A35"/>
    </sheetView>
  </sheetViews>
  <sheetFormatPr defaultColWidth="9.140625" defaultRowHeight="12.75"/>
  <cols>
    <col min="1" max="1" width="33.7109375" style="0" customWidth="1"/>
    <col min="2" max="2" width="12.00390625" style="0" customWidth="1"/>
    <col min="3" max="3" width="14.8515625" style="0" customWidth="1"/>
    <col min="4" max="4" width="19.8515625" style="0" customWidth="1"/>
    <col min="5" max="5" width="20.57421875" style="0" customWidth="1"/>
    <col min="6" max="6" width="22.7109375" style="0" customWidth="1"/>
  </cols>
  <sheetData>
    <row r="6" spans="1:6" ht="19.5">
      <c r="A6" s="229" t="s">
        <v>163</v>
      </c>
      <c r="B6" s="229"/>
      <c r="C6" s="229"/>
      <c r="D6" s="229"/>
      <c r="E6" s="229"/>
      <c r="F6" s="229"/>
    </row>
    <row r="7" spans="1:6" ht="13.5">
      <c r="A7" s="240" t="s">
        <v>0</v>
      </c>
      <c r="B7" s="240"/>
      <c r="C7" s="240"/>
      <c r="D7" s="240"/>
      <c r="E7" s="240"/>
      <c r="F7" s="240"/>
    </row>
    <row r="8" spans="1:6" ht="15.75">
      <c r="A8" s="231" t="s">
        <v>106</v>
      </c>
      <c r="B8" s="231"/>
      <c r="C8" s="231"/>
      <c r="D8" s="231"/>
      <c r="E8" s="231"/>
      <c r="F8" s="231"/>
    </row>
    <row r="9" spans="1:6" ht="15.75">
      <c r="A9" s="231" t="s">
        <v>183</v>
      </c>
      <c r="B9" s="231"/>
      <c r="C9" s="231"/>
      <c r="D9" s="231"/>
      <c r="E9" s="231"/>
      <c r="F9" s="231"/>
    </row>
    <row r="10" spans="1:4" ht="12.75">
      <c r="A10" s="90"/>
      <c r="B10" s="90"/>
      <c r="C10" s="90"/>
      <c r="D10" s="90"/>
    </row>
    <row r="12" spans="1:6" ht="15.75">
      <c r="A12" s="90"/>
      <c r="B12" s="91"/>
      <c r="C12" s="238" t="s">
        <v>81</v>
      </c>
      <c r="D12" s="238"/>
      <c r="E12" s="238"/>
      <c r="F12" s="91"/>
    </row>
    <row r="13" spans="1:6" ht="15.75">
      <c r="A13" s="90"/>
      <c r="B13" s="90"/>
      <c r="C13" s="239" t="s">
        <v>171</v>
      </c>
      <c r="D13" s="239"/>
      <c r="E13" s="18" t="s">
        <v>107</v>
      </c>
      <c r="F13" s="91"/>
    </row>
    <row r="14" spans="1:6" ht="15.75">
      <c r="A14" s="172" t="s">
        <v>108</v>
      </c>
      <c r="B14" s="38" t="s">
        <v>109</v>
      </c>
      <c r="C14" s="38" t="s">
        <v>109</v>
      </c>
      <c r="D14" s="38" t="s">
        <v>148</v>
      </c>
      <c r="E14" s="38" t="s">
        <v>172</v>
      </c>
      <c r="F14" s="236" t="s">
        <v>110</v>
      </c>
    </row>
    <row r="15" spans="1:6" ht="15.75">
      <c r="A15" s="173"/>
      <c r="B15" s="39" t="s">
        <v>111</v>
      </c>
      <c r="C15" s="39" t="s">
        <v>112</v>
      </c>
      <c r="D15" s="39" t="s">
        <v>149</v>
      </c>
      <c r="E15" s="39" t="s">
        <v>83</v>
      </c>
      <c r="F15" s="237"/>
    </row>
    <row r="16" spans="1:6" ht="15.75">
      <c r="A16" s="174"/>
      <c r="B16" s="92" t="s">
        <v>21</v>
      </c>
      <c r="C16" s="92" t="s">
        <v>21</v>
      </c>
      <c r="D16" s="92" t="s">
        <v>21</v>
      </c>
      <c r="E16" s="92" t="s">
        <v>21</v>
      </c>
      <c r="F16" s="39" t="s">
        <v>21</v>
      </c>
    </row>
    <row r="17" spans="1:6" ht="12.75">
      <c r="A17" s="175" t="s">
        <v>169</v>
      </c>
      <c r="B17" s="156" t="s">
        <v>134</v>
      </c>
      <c r="C17" s="156" t="s">
        <v>167</v>
      </c>
      <c r="D17" s="93" t="s">
        <v>167</v>
      </c>
      <c r="E17" s="165">
        <v>-66</v>
      </c>
      <c r="F17" s="164">
        <f>SUM(B17:E17)</f>
        <v>-66</v>
      </c>
    </row>
    <row r="18" spans="1:6" ht="12.75">
      <c r="A18" s="176"/>
      <c r="B18" s="195"/>
      <c r="C18" s="195"/>
      <c r="D18" s="109"/>
      <c r="E18" s="196"/>
      <c r="F18" s="170"/>
    </row>
    <row r="19" spans="1:6" ht="12.75">
      <c r="A19" s="176" t="s">
        <v>195</v>
      </c>
      <c r="B19" s="195"/>
      <c r="C19" s="195"/>
      <c r="D19" s="109"/>
      <c r="E19" s="196"/>
      <c r="F19" s="170"/>
    </row>
    <row r="20" spans="1:6" ht="12.75" customHeight="1">
      <c r="A20" s="198" t="s">
        <v>196</v>
      </c>
      <c r="B20" s="161">
        <v>31396</v>
      </c>
      <c r="C20" s="161">
        <v>8791</v>
      </c>
      <c r="E20" s="155" t="s">
        <v>167</v>
      </c>
      <c r="F20" s="170">
        <f>SUM(B20:E20)</f>
        <v>40187</v>
      </c>
    </row>
    <row r="21" spans="1:6" ht="12.75">
      <c r="A21" s="176"/>
      <c r="B21" s="154"/>
      <c r="C21" s="154"/>
      <c r="D21" s="109"/>
      <c r="E21" s="155"/>
      <c r="F21" s="109"/>
    </row>
    <row r="22" spans="1:6" ht="12.75">
      <c r="A22" s="197" t="s">
        <v>197</v>
      </c>
      <c r="B22" s="161">
        <v>11104</v>
      </c>
      <c r="C22" s="155" t="s">
        <v>167</v>
      </c>
      <c r="D22" s="155" t="s">
        <v>167</v>
      </c>
      <c r="E22" s="155" t="s">
        <v>167</v>
      </c>
      <c r="F22" s="170">
        <f>SUM(B22:E22)</f>
        <v>11104</v>
      </c>
    </row>
    <row r="23" spans="1:6" ht="12.75">
      <c r="A23" s="176"/>
      <c r="B23" s="161"/>
      <c r="C23" s="161"/>
      <c r="D23" s="163"/>
      <c r="E23" s="166"/>
      <c r="F23" s="109"/>
    </row>
    <row r="24" spans="1:6" ht="12.75">
      <c r="A24" s="197" t="s">
        <v>198</v>
      </c>
      <c r="B24" s="161">
        <v>7500</v>
      </c>
      <c r="C24" s="161">
        <v>8250</v>
      </c>
      <c r="D24" s="155" t="s">
        <v>167</v>
      </c>
      <c r="E24" s="155" t="s">
        <v>167</v>
      </c>
      <c r="F24" s="170">
        <f>SUM(B24:E24)</f>
        <v>15750</v>
      </c>
    </row>
    <row r="25" spans="1:6" ht="12.75">
      <c r="A25" s="177"/>
      <c r="B25" s="161"/>
      <c r="C25" s="161"/>
      <c r="D25" s="163"/>
      <c r="E25" s="166"/>
      <c r="F25" s="109"/>
    </row>
    <row r="26" spans="1:6" ht="12.75">
      <c r="A26" s="176" t="s">
        <v>173</v>
      </c>
      <c r="B26" s="155" t="s">
        <v>167</v>
      </c>
      <c r="C26" s="170">
        <v>-1787</v>
      </c>
      <c r="D26" s="155" t="s">
        <v>167</v>
      </c>
      <c r="E26" s="155" t="s">
        <v>167</v>
      </c>
      <c r="F26" s="170">
        <f>SUM(B26:E26)</f>
        <v>-1787</v>
      </c>
    </row>
    <row r="27" spans="1:6" ht="12.75">
      <c r="A27" s="177"/>
      <c r="B27" s="194"/>
      <c r="C27" s="194"/>
      <c r="D27" s="166"/>
      <c r="E27" s="166"/>
      <c r="F27" s="109"/>
    </row>
    <row r="28" spans="1:6" ht="14.25" customHeight="1">
      <c r="A28" s="199" t="s">
        <v>201</v>
      </c>
      <c r="B28" s="194"/>
      <c r="C28" s="194"/>
      <c r="D28" s="163"/>
      <c r="E28" s="166"/>
      <c r="F28" s="109"/>
    </row>
    <row r="29" spans="1:6" ht="14.25" customHeight="1">
      <c r="A29" s="199" t="s">
        <v>202</v>
      </c>
      <c r="B29" s="194"/>
      <c r="C29" s="194"/>
      <c r="D29" s="166">
        <v>4809</v>
      </c>
      <c r="E29" s="166"/>
      <c r="F29" s="170">
        <f>SUM(B29:E29)</f>
        <v>4809</v>
      </c>
    </row>
    <row r="30" spans="1:6" ht="14.25" customHeight="1">
      <c r="A30" s="199"/>
      <c r="B30" s="194"/>
      <c r="C30" s="194"/>
      <c r="D30" s="166"/>
      <c r="E30" s="166"/>
      <c r="F30" s="109"/>
    </row>
    <row r="31" spans="1:6" ht="15" customHeight="1">
      <c r="A31" s="199" t="s">
        <v>200</v>
      </c>
      <c r="B31" s="194"/>
      <c r="C31" s="194"/>
      <c r="D31" s="169">
        <v>-481</v>
      </c>
      <c r="E31" s="166"/>
      <c r="F31" s="170">
        <f>SUM(B31:E31)</f>
        <v>-481</v>
      </c>
    </row>
    <row r="32" spans="1:6" ht="12.75">
      <c r="A32" s="177"/>
      <c r="B32" s="194"/>
      <c r="C32" s="194"/>
      <c r="D32" s="166"/>
      <c r="E32" s="166"/>
      <c r="F32" s="109"/>
    </row>
    <row r="33" spans="1:6" ht="12.75">
      <c r="A33" s="176" t="s">
        <v>104</v>
      </c>
      <c r="B33" s="155" t="s">
        <v>167</v>
      </c>
      <c r="C33" s="155" t="s">
        <v>167</v>
      </c>
      <c r="D33" s="155" t="s">
        <v>167</v>
      </c>
      <c r="E33" s="166">
        <f>+PL!D26</f>
        <v>9565</v>
      </c>
      <c r="F33" s="170">
        <f>SUM(B33:E33)</f>
        <v>9565</v>
      </c>
    </row>
    <row r="34" spans="1:6" ht="12.75">
      <c r="A34" s="176"/>
      <c r="B34" s="161"/>
      <c r="C34" s="161"/>
      <c r="D34" s="163"/>
      <c r="E34" s="166"/>
      <c r="F34" s="109"/>
    </row>
    <row r="35" spans="1:6" ht="12.75">
      <c r="A35" s="177"/>
      <c r="B35" s="167"/>
      <c r="C35" s="167"/>
      <c r="D35" s="167"/>
      <c r="E35" s="171"/>
      <c r="F35" s="167"/>
    </row>
    <row r="36" spans="1:6" ht="12.75">
      <c r="A36" s="178" t="s">
        <v>199</v>
      </c>
      <c r="B36" s="168">
        <f>SUM(B17:B35)</f>
        <v>50000</v>
      </c>
      <c r="C36" s="168">
        <f>SUM(C17:C35)</f>
        <v>15254</v>
      </c>
      <c r="D36" s="168">
        <f>SUM(D17:D35)</f>
        <v>4328</v>
      </c>
      <c r="E36" s="168">
        <f>SUM(E17:E35)</f>
        <v>9499</v>
      </c>
      <c r="F36" s="167">
        <f>SUM(F17:F35)</f>
        <v>79081</v>
      </c>
    </row>
    <row r="37" spans="2:6" ht="12.75">
      <c r="B37" s="90"/>
      <c r="C37" s="90"/>
      <c r="D37" s="90"/>
      <c r="E37" s="90"/>
      <c r="F37" s="90"/>
    </row>
    <row r="38" ht="12.75">
      <c r="A38" s="90"/>
    </row>
    <row r="40" ht="12.75">
      <c r="A40" t="s">
        <v>170</v>
      </c>
    </row>
    <row r="43" spans="1:5" ht="13.5">
      <c r="A43" s="226" t="s">
        <v>175</v>
      </c>
      <c r="B43" s="226"/>
      <c r="C43" s="226"/>
      <c r="D43" s="226"/>
      <c r="E43" s="226"/>
    </row>
  </sheetData>
  <mergeCells count="8">
    <mergeCell ref="A6:F6"/>
    <mergeCell ref="A7:F7"/>
    <mergeCell ref="A8:F8"/>
    <mergeCell ref="A9:F9"/>
    <mergeCell ref="F14:F15"/>
    <mergeCell ref="C12:E12"/>
    <mergeCell ref="C13:D13"/>
    <mergeCell ref="A43:E43"/>
  </mergeCells>
  <printOptions/>
  <pageMargins left="0.75" right="0.75" top="1" bottom="1" header="0.5" footer="0.5"/>
  <pageSetup fitToHeight="1" fitToWidth="1" horizontalDpi="600" verticalDpi="600" orientation="portrait" scale="73" r:id="rId2"/>
  <drawing r:id="rId1"/>
</worksheet>
</file>

<file path=xl/worksheets/sheet4.xml><?xml version="1.0" encoding="utf-8"?>
<worksheet xmlns="http://schemas.openxmlformats.org/spreadsheetml/2006/main" xmlns:r="http://schemas.openxmlformats.org/officeDocument/2006/relationships">
  <dimension ref="A6:E87"/>
  <sheetViews>
    <sheetView workbookViewId="0" topLeftCell="A7">
      <selection activeCell="F12" sqref="F12"/>
    </sheetView>
  </sheetViews>
  <sheetFormatPr defaultColWidth="9.140625" defaultRowHeight="12.75"/>
  <cols>
    <col min="1" max="1" width="5.421875" style="0" customWidth="1"/>
    <col min="2" max="2" width="41.57421875" style="0" customWidth="1"/>
    <col min="3" max="3" width="18.140625" style="0" customWidth="1"/>
    <col min="4" max="4" width="14.8515625" style="0" customWidth="1"/>
  </cols>
  <sheetData>
    <row r="5" ht="8.25" customHeight="1"/>
    <row r="6" spans="1:5" ht="18" customHeight="1">
      <c r="A6" s="229" t="s">
        <v>163</v>
      </c>
      <c r="B6" s="229"/>
      <c r="C6" s="229"/>
      <c r="D6" s="229"/>
      <c r="E6" s="229"/>
    </row>
    <row r="7" spans="1:5" ht="13.5">
      <c r="A7" s="240" t="s">
        <v>0</v>
      </c>
      <c r="B7" s="240"/>
      <c r="C7" s="240"/>
      <c r="D7" s="240"/>
      <c r="E7" s="240"/>
    </row>
    <row r="8" spans="1:5" ht="15.75">
      <c r="A8" s="231" t="s">
        <v>165</v>
      </c>
      <c r="B8" s="231"/>
      <c r="C8" s="231"/>
      <c r="D8" s="231"/>
      <c r="E8" s="231"/>
    </row>
    <row r="9" spans="1:5" ht="15.75" customHeight="1">
      <c r="A9" s="231" t="s">
        <v>183</v>
      </c>
      <c r="B9" s="231"/>
      <c r="C9" s="231"/>
      <c r="D9" s="231"/>
      <c r="E9" s="231"/>
    </row>
    <row r="10" spans="1:3" ht="15.75" customHeight="1">
      <c r="A10" s="181"/>
      <c r="B10" s="181"/>
      <c r="C10" s="181"/>
    </row>
    <row r="11" spans="1:4" ht="16.5" customHeight="1">
      <c r="A11" s="94"/>
      <c r="B11" s="94"/>
      <c r="C11" s="162" t="s">
        <v>186</v>
      </c>
      <c r="D11" s="162" t="s">
        <v>187</v>
      </c>
    </row>
    <row r="12" spans="1:4" ht="12.75" customHeight="1">
      <c r="A12" s="94"/>
      <c r="B12" s="94"/>
      <c r="C12" s="179" t="s">
        <v>21</v>
      </c>
      <c r="D12" s="179" t="s">
        <v>21</v>
      </c>
    </row>
    <row r="13" spans="1:3" ht="10.5" customHeight="1">
      <c r="A13" s="94"/>
      <c r="B13" s="94"/>
      <c r="C13" s="162"/>
    </row>
    <row r="14" ht="12.75">
      <c r="D14" s="184" t="s">
        <v>167</v>
      </c>
    </row>
    <row r="15" spans="1:4" ht="15" customHeight="1">
      <c r="A15" t="s">
        <v>213</v>
      </c>
      <c r="C15" s="182">
        <v>14591</v>
      </c>
      <c r="D15" s="184"/>
    </row>
    <row r="16" spans="1:4" ht="15" customHeight="1">
      <c r="A16" t="s">
        <v>214</v>
      </c>
      <c r="C16" s="182">
        <v>-4323</v>
      </c>
      <c r="D16" s="184"/>
    </row>
    <row r="17" spans="1:4" ht="15" customHeight="1">
      <c r="A17" s="94" t="s">
        <v>215</v>
      </c>
      <c r="C17" s="182">
        <v>206</v>
      </c>
      <c r="D17" s="184"/>
    </row>
    <row r="18" spans="1:4" ht="15.75">
      <c r="A18" s="94" t="s">
        <v>216</v>
      </c>
      <c r="C18" s="183">
        <v>-38</v>
      </c>
      <c r="D18" s="202"/>
    </row>
    <row r="19" spans="1:4" ht="15.75">
      <c r="A19" s="95" t="s">
        <v>217</v>
      </c>
      <c r="B19" s="94"/>
      <c r="C19" s="182">
        <f>SUM(C15:C18)</f>
        <v>10436</v>
      </c>
      <c r="D19" s="184"/>
    </row>
    <row r="20" spans="2:4" ht="15.75">
      <c r="B20" s="94"/>
      <c r="C20" s="182"/>
      <c r="D20" s="184"/>
    </row>
    <row r="21" spans="1:4" ht="15.75">
      <c r="A21" s="95" t="s">
        <v>218</v>
      </c>
      <c r="B21" s="94"/>
      <c r="C21" s="182">
        <v>-7108</v>
      </c>
      <c r="D21" s="184" t="s">
        <v>167</v>
      </c>
    </row>
    <row r="22" spans="1:4" ht="15.75">
      <c r="A22" s="95"/>
      <c r="B22" s="94"/>
      <c r="C22" s="182"/>
      <c r="D22" s="182"/>
    </row>
    <row r="23" spans="1:4" ht="15.75">
      <c r="A23" s="95" t="s">
        <v>219</v>
      </c>
      <c r="B23" s="94"/>
      <c r="C23" s="182">
        <v>10154</v>
      </c>
      <c r="D23" s="184" t="s">
        <v>167</v>
      </c>
    </row>
    <row r="24" spans="1:4" ht="15.75">
      <c r="A24" s="95"/>
      <c r="B24" s="94"/>
      <c r="C24" s="183"/>
      <c r="D24" s="183"/>
    </row>
    <row r="25" spans="1:4" ht="15.75">
      <c r="A25" s="95" t="s">
        <v>176</v>
      </c>
      <c r="B25" s="94"/>
      <c r="C25" s="182">
        <f>SUM(C19:C24)</f>
        <v>13482</v>
      </c>
      <c r="D25" s="188" t="s">
        <v>167</v>
      </c>
    </row>
    <row r="26" spans="1:4" ht="15.75">
      <c r="A26" s="95" t="s">
        <v>177</v>
      </c>
      <c r="B26" s="94"/>
      <c r="C26" s="184" t="s">
        <v>167</v>
      </c>
      <c r="D26" s="184" t="s">
        <v>167</v>
      </c>
    </row>
    <row r="27" spans="1:4" ht="16.5" thickBot="1">
      <c r="A27" s="95" t="s">
        <v>220</v>
      </c>
      <c r="B27" s="94"/>
      <c r="C27" s="185">
        <f>SUM(C25:C26)</f>
        <v>13482</v>
      </c>
      <c r="D27" s="186" t="s">
        <v>167</v>
      </c>
    </row>
    <row r="28" spans="1:4" ht="16.5" thickTop="1">
      <c r="A28" s="95"/>
      <c r="B28" s="94"/>
      <c r="C28" s="182"/>
      <c r="D28" s="182"/>
    </row>
    <row r="29" spans="1:4" ht="15.75">
      <c r="A29" s="95"/>
      <c r="B29" s="94"/>
      <c r="C29" s="182"/>
      <c r="D29" s="182"/>
    </row>
    <row r="30" spans="1:2" ht="15.75">
      <c r="A30" s="95"/>
      <c r="B30" s="94"/>
    </row>
    <row r="31" spans="1:2" ht="15.75">
      <c r="A31" s="187" t="s">
        <v>178</v>
      </c>
      <c r="B31" s="94" t="s">
        <v>179</v>
      </c>
    </row>
    <row r="32" spans="1:2" ht="15.75">
      <c r="A32" s="95"/>
      <c r="B32" s="94"/>
    </row>
    <row r="33" spans="1:4" ht="15.75">
      <c r="A33" s="95"/>
      <c r="B33" s="94"/>
      <c r="D33" s="189" t="s">
        <v>21</v>
      </c>
    </row>
    <row r="34" spans="1:4" ht="15.75">
      <c r="A34" s="95"/>
      <c r="B34" s="94" t="s">
        <v>180</v>
      </c>
      <c r="D34" s="182">
        <v>1872</v>
      </c>
    </row>
    <row r="35" spans="1:4" ht="15.75">
      <c r="A35" s="95"/>
      <c r="B35" s="94" t="s">
        <v>181</v>
      </c>
      <c r="D35" s="182">
        <v>11610</v>
      </c>
    </row>
    <row r="36" spans="1:4" ht="16.5" thickBot="1">
      <c r="A36" s="95"/>
      <c r="B36" s="94"/>
      <c r="D36" s="185">
        <f>SUM(D34:D35)</f>
        <v>13482</v>
      </c>
    </row>
    <row r="37" spans="1:4" ht="16.5" thickTop="1">
      <c r="A37" s="95"/>
      <c r="B37" s="94"/>
      <c r="D37" s="182"/>
    </row>
    <row r="38" spans="1:5" ht="13.5">
      <c r="A38" s="226" t="s">
        <v>182</v>
      </c>
      <c r="B38" s="226"/>
      <c r="C38" s="226"/>
      <c r="D38" s="226"/>
      <c r="E38" s="226"/>
    </row>
    <row r="39" spans="1:3" ht="15.75">
      <c r="A39" s="96"/>
      <c r="B39" s="96"/>
      <c r="C39" s="96"/>
    </row>
    <row r="40" spans="1:3" ht="15.75">
      <c r="A40" s="96"/>
      <c r="B40" s="96"/>
      <c r="C40" s="96"/>
    </row>
    <row r="41" spans="1:3" ht="15.75">
      <c r="A41" s="96"/>
      <c r="B41" s="96"/>
      <c r="C41" s="96"/>
    </row>
    <row r="42" spans="1:3" ht="15.75">
      <c r="A42" s="96"/>
      <c r="B42" s="96"/>
      <c r="C42" s="96"/>
    </row>
    <row r="43" spans="1:3" ht="15.75">
      <c r="A43" s="96"/>
      <c r="B43" s="96"/>
      <c r="C43" s="96"/>
    </row>
    <row r="44" spans="1:3" ht="15.75">
      <c r="A44" s="96"/>
      <c r="B44" s="96"/>
      <c r="C44" s="96"/>
    </row>
    <row r="45" spans="1:3" ht="15.75">
      <c r="A45" s="96"/>
      <c r="B45" s="96"/>
      <c r="C45" s="96"/>
    </row>
    <row r="46" spans="1:3" ht="15.75">
      <c r="A46" s="96"/>
      <c r="B46" s="96"/>
      <c r="C46" s="96"/>
    </row>
    <row r="47" spans="1:3" ht="15.75">
      <c r="A47" s="96"/>
      <c r="B47" s="96"/>
      <c r="C47" s="96"/>
    </row>
    <row r="48" spans="1:3" ht="15.75">
      <c r="A48" s="96"/>
      <c r="B48" s="96"/>
      <c r="C48" s="96"/>
    </row>
    <row r="49" spans="1:3" ht="15.75">
      <c r="A49" s="96"/>
      <c r="B49" s="96"/>
      <c r="C49" s="96"/>
    </row>
    <row r="50" spans="1:3" ht="15.75">
      <c r="A50" s="96"/>
      <c r="B50" s="96"/>
      <c r="C50" s="96"/>
    </row>
    <row r="51" spans="1:3" ht="15.75">
      <c r="A51" s="96"/>
      <c r="B51" s="96"/>
      <c r="C51" s="96"/>
    </row>
    <row r="52" spans="1:3" ht="15.75">
      <c r="A52" s="96"/>
      <c r="B52" s="96"/>
      <c r="C52" s="96"/>
    </row>
    <row r="53" spans="1:3" ht="15.75">
      <c r="A53" s="96"/>
      <c r="B53" s="96"/>
      <c r="C53" s="96"/>
    </row>
    <row r="54" spans="1:3" ht="15.75">
      <c r="A54" s="96"/>
      <c r="B54" s="96"/>
      <c r="C54" s="96"/>
    </row>
    <row r="55" spans="1:3" ht="15.75">
      <c r="A55" s="96"/>
      <c r="B55" s="96"/>
      <c r="C55" s="96"/>
    </row>
    <row r="56" spans="1:3" ht="15.75">
      <c r="A56" s="96"/>
      <c r="B56" s="96"/>
      <c r="C56" s="96"/>
    </row>
    <row r="57" spans="1:3" ht="15.75">
      <c r="A57" s="96"/>
      <c r="B57" s="96"/>
      <c r="C57" s="96"/>
    </row>
    <row r="58" spans="1:3" ht="15.75">
      <c r="A58" s="96"/>
      <c r="B58" s="96"/>
      <c r="C58" s="96"/>
    </row>
    <row r="59" spans="1:3" ht="15.75">
      <c r="A59" s="96"/>
      <c r="B59" s="96"/>
      <c r="C59" s="96"/>
    </row>
    <row r="60" spans="1:3" ht="15.75">
      <c r="A60" s="96"/>
      <c r="B60" s="96"/>
      <c r="C60" s="96"/>
    </row>
    <row r="61" spans="1:3" ht="15.75">
      <c r="A61" s="96"/>
      <c r="B61" s="96"/>
      <c r="C61" s="96"/>
    </row>
    <row r="62" spans="1:3" ht="15.75">
      <c r="A62" s="96"/>
      <c r="B62" s="96"/>
      <c r="C62" s="96"/>
    </row>
    <row r="63" spans="1:3" ht="15.75">
      <c r="A63" s="96"/>
      <c r="B63" s="96"/>
      <c r="C63" s="96"/>
    </row>
    <row r="64" spans="1:3" ht="15.75">
      <c r="A64" s="96"/>
      <c r="B64" s="96"/>
      <c r="C64" s="96"/>
    </row>
    <row r="65" spans="1:3" ht="15.75">
      <c r="A65" s="96"/>
      <c r="B65" s="96"/>
      <c r="C65" s="96"/>
    </row>
    <row r="66" spans="1:3" ht="15.75">
      <c r="A66" s="96"/>
      <c r="B66" s="96"/>
      <c r="C66" s="96"/>
    </row>
    <row r="67" spans="1:3" ht="15.75">
      <c r="A67" s="97"/>
      <c r="B67" s="97"/>
      <c r="C67" s="98"/>
    </row>
    <row r="68" spans="1:3" ht="15.75">
      <c r="A68" s="97"/>
      <c r="B68" s="97"/>
      <c r="C68" s="98"/>
    </row>
    <row r="69" spans="1:3" ht="15.75">
      <c r="A69" s="97"/>
      <c r="B69" s="97"/>
      <c r="C69" s="98"/>
    </row>
    <row r="70" spans="1:3" ht="15.75">
      <c r="A70" s="97"/>
      <c r="B70" s="97"/>
      <c r="C70" s="98"/>
    </row>
    <row r="71" spans="1:3" ht="15.75">
      <c r="A71" s="97"/>
      <c r="B71" s="97"/>
      <c r="C71" s="98"/>
    </row>
    <row r="72" spans="1:3" ht="15.75">
      <c r="A72" s="97"/>
      <c r="B72" s="97"/>
      <c r="C72" s="98"/>
    </row>
    <row r="73" spans="1:3" ht="15.75">
      <c r="A73" s="97"/>
      <c r="B73" s="97"/>
      <c r="C73" s="98"/>
    </row>
    <row r="74" spans="1:3" ht="15.75">
      <c r="A74" s="97"/>
      <c r="B74" s="97"/>
      <c r="C74" s="98"/>
    </row>
    <row r="75" spans="1:3" ht="15.75">
      <c r="A75" s="97"/>
      <c r="B75" s="97"/>
      <c r="C75" s="98"/>
    </row>
    <row r="76" spans="1:3" ht="15.75">
      <c r="A76" s="97"/>
      <c r="B76" s="97"/>
      <c r="C76" s="98"/>
    </row>
    <row r="77" spans="1:3" ht="15.75">
      <c r="A77" s="97"/>
      <c r="B77" s="97"/>
      <c r="C77" s="98"/>
    </row>
    <row r="78" spans="1:3" ht="15.75">
      <c r="A78" s="97"/>
      <c r="B78" s="97"/>
      <c r="C78" s="98"/>
    </row>
    <row r="79" spans="1:3" ht="15.75">
      <c r="A79" s="97"/>
      <c r="B79" s="97"/>
      <c r="C79" s="98"/>
    </row>
    <row r="80" spans="1:3" ht="15.75">
      <c r="A80" s="97"/>
      <c r="B80" s="97"/>
      <c r="C80" s="98"/>
    </row>
    <row r="81" spans="1:3" ht="15.75">
      <c r="A81" s="97"/>
      <c r="B81" s="97"/>
      <c r="C81" s="98"/>
    </row>
    <row r="82" spans="1:3" ht="15.75">
      <c r="A82" s="97"/>
      <c r="B82" s="97"/>
      <c r="C82" s="98"/>
    </row>
    <row r="83" spans="1:3" ht="15.75">
      <c r="A83" s="97"/>
      <c r="B83" s="97"/>
      <c r="C83" s="98"/>
    </row>
    <row r="84" spans="1:3" ht="15.75">
      <c r="A84" s="97"/>
      <c r="B84" s="97"/>
      <c r="C84" s="98"/>
    </row>
    <row r="85" spans="1:3" ht="15.75">
      <c r="A85" s="97"/>
      <c r="B85" s="97"/>
      <c r="C85" s="98"/>
    </row>
    <row r="86" spans="1:3" ht="15.75">
      <c r="A86" s="97"/>
      <c r="B86" s="97"/>
      <c r="C86" s="98"/>
    </row>
    <row r="87" spans="1:3" ht="15.75">
      <c r="A87" s="97"/>
      <c r="B87" s="97"/>
      <c r="C87" s="98"/>
    </row>
  </sheetData>
  <mergeCells count="5">
    <mergeCell ref="A38:E38"/>
    <mergeCell ref="A6:E6"/>
    <mergeCell ref="A7:E7"/>
    <mergeCell ref="A8:E8"/>
    <mergeCell ref="A9:E9"/>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H283"/>
  <sheetViews>
    <sheetView tabSelected="1" workbookViewId="0" topLeftCell="A118">
      <selection activeCell="G128" sqref="G128"/>
    </sheetView>
  </sheetViews>
  <sheetFormatPr defaultColWidth="9.140625" defaultRowHeight="12.75"/>
  <cols>
    <col min="1" max="1" width="5.00390625" style="110" customWidth="1"/>
    <col min="2" max="2" width="9.140625" style="110" customWidth="1"/>
    <col min="3" max="3" width="17.8515625" style="110" customWidth="1"/>
    <col min="4" max="4" width="8.8515625" style="110" customWidth="1"/>
    <col min="5" max="5" width="10.421875" style="110" bestFit="1" customWidth="1"/>
    <col min="6" max="6" width="11.140625" style="110" customWidth="1"/>
    <col min="7" max="7" width="9.28125" style="110" bestFit="1" customWidth="1"/>
    <col min="8" max="8" width="44.00390625" style="110" customWidth="1"/>
    <col min="9" max="16384" width="9.140625" style="110"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29" t="s">
        <v>161</v>
      </c>
      <c r="B8" s="265"/>
      <c r="C8" s="265"/>
      <c r="D8" s="265"/>
      <c r="E8" s="265"/>
      <c r="F8" s="265"/>
      <c r="G8" s="265"/>
      <c r="H8" s="265"/>
    </row>
    <row r="9" spans="1:8" ht="13.5">
      <c r="A9" s="240" t="s">
        <v>0</v>
      </c>
      <c r="B9" s="240"/>
      <c r="C9" s="240"/>
      <c r="D9" s="240"/>
      <c r="E9" s="240"/>
      <c r="F9" s="240"/>
      <c r="G9" s="240"/>
      <c r="H9" s="240"/>
    </row>
    <row r="10" spans="1:8" ht="15.75">
      <c r="A10" s="266" t="s">
        <v>188</v>
      </c>
      <c r="B10" s="266"/>
      <c r="C10" s="267"/>
      <c r="D10" s="267"/>
      <c r="E10" s="267"/>
      <c r="F10" s="267"/>
      <c r="G10" s="267"/>
      <c r="H10" s="267"/>
    </row>
    <row r="11" spans="1:8" ht="15.75">
      <c r="A11" s="266" t="s">
        <v>115</v>
      </c>
      <c r="B11" s="266"/>
      <c r="C11" s="266"/>
      <c r="D11" s="266"/>
      <c r="E11" s="266"/>
      <c r="F11" s="266"/>
      <c r="G11" s="266"/>
      <c r="H11" s="266"/>
    </row>
    <row r="12" spans="1:8" ht="13.5" customHeight="1">
      <c r="A12" s="3"/>
      <c r="B12" s="3"/>
      <c r="C12" s="215"/>
      <c r="D12" s="215"/>
      <c r="E12" s="215"/>
      <c r="F12" s="215"/>
      <c r="G12" s="215"/>
      <c r="H12" s="215"/>
    </row>
    <row r="13" spans="1:8" ht="15.75">
      <c r="A13" s="119" t="s">
        <v>1</v>
      </c>
      <c r="B13" s="244" t="s">
        <v>2</v>
      </c>
      <c r="C13" s="217"/>
      <c r="D13" s="217"/>
      <c r="E13" s="217"/>
      <c r="F13" s="217"/>
      <c r="G13" s="217"/>
      <c r="H13" s="217"/>
    </row>
    <row r="14" spans="1:8" ht="47.25" customHeight="1">
      <c r="A14" s="120"/>
      <c r="B14" s="261" t="s">
        <v>113</v>
      </c>
      <c r="C14" s="262"/>
      <c r="D14" s="262"/>
      <c r="E14" s="262"/>
      <c r="F14" s="262"/>
      <c r="G14" s="262"/>
      <c r="H14" s="262"/>
    </row>
    <row r="15" spans="1:8" ht="32.25" customHeight="1">
      <c r="A15" s="120"/>
      <c r="B15" s="261" t="s">
        <v>114</v>
      </c>
      <c r="C15" s="211"/>
      <c r="D15" s="211"/>
      <c r="E15" s="211"/>
      <c r="F15" s="211"/>
      <c r="G15" s="211"/>
      <c r="H15" s="211"/>
    </row>
    <row r="16" spans="1:8" ht="15.75">
      <c r="A16" s="119"/>
      <c r="B16" s="5"/>
      <c r="C16" s="216"/>
      <c r="D16" s="216"/>
      <c r="E16" s="216"/>
      <c r="F16" s="216"/>
      <c r="G16" s="216"/>
      <c r="H16" s="216"/>
    </row>
    <row r="17" spans="1:8" ht="15.75">
      <c r="A17" s="119"/>
      <c r="B17" s="5"/>
      <c r="C17" s="6"/>
      <c r="D17" s="6"/>
      <c r="E17" s="6"/>
      <c r="F17" s="6"/>
      <c r="G17" s="6"/>
      <c r="H17" s="6"/>
    </row>
    <row r="18" spans="1:8" ht="15.75">
      <c r="A18" s="119" t="s">
        <v>3</v>
      </c>
      <c r="B18" s="244" t="s">
        <v>4</v>
      </c>
      <c r="C18" s="244"/>
      <c r="D18" s="244"/>
      <c r="E18" s="244"/>
      <c r="F18" s="244"/>
      <c r="G18" s="244"/>
      <c r="H18" s="244"/>
    </row>
    <row r="19" spans="1:8" ht="15.75">
      <c r="A19" s="119"/>
      <c r="B19" s="215" t="s">
        <v>5</v>
      </c>
      <c r="C19" s="215"/>
      <c r="D19" s="215"/>
      <c r="E19" s="215"/>
      <c r="F19" s="215"/>
      <c r="G19" s="215"/>
      <c r="H19" s="215"/>
    </row>
    <row r="20" spans="1:8" ht="15.75">
      <c r="A20" s="119"/>
      <c r="B20" s="6"/>
      <c r="C20" s="6"/>
      <c r="D20" s="6"/>
      <c r="E20" s="6"/>
      <c r="F20" s="6"/>
      <c r="G20" s="6"/>
      <c r="H20" s="6"/>
    </row>
    <row r="21" spans="1:8" ht="15.75">
      <c r="A21" s="119"/>
      <c r="B21" s="6"/>
      <c r="C21" s="6"/>
      <c r="D21" s="6"/>
      <c r="E21" s="6"/>
      <c r="F21" s="6"/>
      <c r="G21" s="6"/>
      <c r="H21" s="6"/>
    </row>
    <row r="22" spans="1:8" ht="15.75">
      <c r="A22" s="119" t="s">
        <v>6</v>
      </c>
      <c r="B22" s="244" t="s">
        <v>7</v>
      </c>
      <c r="C22" s="217"/>
      <c r="D22" s="217"/>
      <c r="E22" s="217"/>
      <c r="F22" s="217"/>
      <c r="G22" s="217"/>
      <c r="H22" s="217"/>
    </row>
    <row r="23" spans="1:8" ht="15.75">
      <c r="A23" s="121"/>
      <c r="B23" s="216" t="s">
        <v>235</v>
      </c>
      <c r="C23" s="217"/>
      <c r="D23" s="217"/>
      <c r="E23" s="217"/>
      <c r="F23" s="217"/>
      <c r="G23" s="217"/>
      <c r="H23" s="217"/>
    </row>
    <row r="24" spans="1:8" ht="15.75">
      <c r="A24" s="119"/>
      <c r="B24" s="5"/>
      <c r="C24" s="6"/>
      <c r="D24" s="6"/>
      <c r="E24" s="6"/>
      <c r="F24" s="6"/>
      <c r="G24" s="6"/>
      <c r="H24" s="6"/>
    </row>
    <row r="25" spans="1:8" ht="15.75">
      <c r="A25" s="119"/>
      <c r="B25" s="5"/>
      <c r="C25" s="6"/>
      <c r="D25" s="6"/>
      <c r="E25" s="6"/>
      <c r="F25" s="6"/>
      <c r="G25" s="6"/>
      <c r="H25" s="6"/>
    </row>
    <row r="26" spans="1:8" ht="15.75">
      <c r="A26" s="119" t="s">
        <v>8</v>
      </c>
      <c r="B26" s="244" t="s">
        <v>9</v>
      </c>
      <c r="C26" s="217"/>
      <c r="D26" s="217"/>
      <c r="E26" s="217"/>
      <c r="F26" s="217"/>
      <c r="G26" s="217"/>
      <c r="H26" s="217"/>
    </row>
    <row r="27" spans="1:8" ht="15.75">
      <c r="A27" s="121"/>
      <c r="B27" s="216" t="s">
        <v>10</v>
      </c>
      <c r="C27" s="217"/>
      <c r="D27" s="217"/>
      <c r="E27" s="217"/>
      <c r="F27" s="217"/>
      <c r="G27" s="217"/>
      <c r="H27" s="217"/>
    </row>
    <row r="28" spans="1:8" ht="15.75">
      <c r="A28" s="119"/>
      <c r="B28" s="5"/>
      <c r="C28" s="216"/>
      <c r="D28" s="216"/>
      <c r="E28" s="216"/>
      <c r="F28" s="216"/>
      <c r="G28" s="216"/>
      <c r="H28" s="216"/>
    </row>
    <row r="29" spans="1:8" ht="15.75">
      <c r="A29" s="119"/>
      <c r="B29" s="5"/>
      <c r="C29" s="6"/>
      <c r="D29" s="6"/>
      <c r="E29" s="6"/>
      <c r="F29" s="6"/>
      <c r="G29" s="6"/>
      <c r="H29" s="6"/>
    </row>
    <row r="30" spans="1:8" ht="15.75">
      <c r="A30" s="119" t="s">
        <v>11</v>
      </c>
      <c r="B30" s="244" t="s">
        <v>12</v>
      </c>
      <c r="C30" s="217"/>
      <c r="D30" s="217"/>
      <c r="E30" s="217"/>
      <c r="F30" s="217"/>
      <c r="G30" s="217"/>
      <c r="H30" s="217"/>
    </row>
    <row r="31" spans="1:8" ht="15.75" customHeight="1">
      <c r="A31" s="121"/>
      <c r="B31" s="215" t="s">
        <v>13</v>
      </c>
      <c r="C31" s="211"/>
      <c r="D31" s="211"/>
      <c r="E31" s="211"/>
      <c r="F31" s="211"/>
      <c r="G31" s="211"/>
      <c r="H31" s="211"/>
    </row>
    <row r="32" spans="1:8" ht="15.75" customHeight="1">
      <c r="A32" s="121"/>
      <c r="B32" s="201"/>
      <c r="C32" s="200"/>
      <c r="D32" s="200"/>
      <c r="E32" s="200"/>
      <c r="F32" s="200"/>
      <c r="G32" s="200"/>
      <c r="H32" s="200"/>
    </row>
    <row r="33" spans="1:8" ht="15.75" customHeight="1">
      <c r="A33" s="121"/>
      <c r="B33" s="201"/>
      <c r="C33" s="200"/>
      <c r="D33" s="200"/>
      <c r="E33" s="200"/>
      <c r="F33" s="200"/>
      <c r="G33" s="200"/>
      <c r="H33" s="200"/>
    </row>
    <row r="34" spans="1:8" ht="15.75">
      <c r="A34" s="119" t="s">
        <v>14</v>
      </c>
      <c r="B34" s="263" t="s">
        <v>15</v>
      </c>
      <c r="C34" s="211"/>
      <c r="D34" s="211"/>
      <c r="E34" s="211"/>
      <c r="F34" s="211"/>
      <c r="G34" s="211"/>
      <c r="H34" s="211"/>
    </row>
    <row r="35" spans="1:8" ht="35.25" customHeight="1">
      <c r="A35" s="119"/>
      <c r="B35" s="215" t="s">
        <v>16</v>
      </c>
      <c r="C35" s="215"/>
      <c r="D35" s="215"/>
      <c r="E35" s="215"/>
      <c r="F35" s="215"/>
      <c r="G35" s="215"/>
      <c r="H35" s="215"/>
    </row>
    <row r="36" spans="1:8" ht="15.75">
      <c r="A36" s="119"/>
      <c r="B36" s="5"/>
      <c r="C36" s="6"/>
      <c r="D36" s="6"/>
      <c r="E36" s="6"/>
      <c r="F36" s="6"/>
      <c r="G36" s="6"/>
      <c r="H36" s="6"/>
    </row>
    <row r="37" spans="1:8" ht="15.75">
      <c r="A37" s="119"/>
      <c r="B37" s="5"/>
      <c r="C37" s="6"/>
      <c r="D37" s="6"/>
      <c r="E37" s="6"/>
      <c r="F37" s="6"/>
      <c r="G37" s="6"/>
      <c r="H37" s="6"/>
    </row>
    <row r="38" spans="1:8" ht="15.75">
      <c r="A38" s="119" t="s">
        <v>17</v>
      </c>
      <c r="B38" s="244" t="s">
        <v>236</v>
      </c>
      <c r="C38" s="264"/>
      <c r="D38" s="264"/>
      <c r="E38" s="264"/>
      <c r="F38" s="264"/>
      <c r="G38" s="264"/>
      <c r="H38" s="264"/>
    </row>
    <row r="39" spans="1:8" ht="30" customHeight="1">
      <c r="A39" s="119"/>
      <c r="B39" s="218" t="s">
        <v>203</v>
      </c>
      <c r="C39" s="219"/>
      <c r="D39" s="219"/>
      <c r="E39" s="219"/>
      <c r="F39" s="219"/>
      <c r="G39" s="219"/>
      <c r="H39" s="219"/>
    </row>
    <row r="40" spans="1:8" ht="17.25" customHeight="1">
      <c r="A40" s="119"/>
      <c r="B40" s="5" t="s">
        <v>125</v>
      </c>
      <c r="C40" s="216" t="s">
        <v>204</v>
      </c>
      <c r="D40" s="216"/>
      <c r="E40" s="216"/>
      <c r="F40" s="216"/>
      <c r="G40" s="6"/>
      <c r="H40" s="6"/>
    </row>
    <row r="41" spans="1:8" ht="15.75">
      <c r="A41" s="119"/>
      <c r="B41" s="5" t="s">
        <v>126</v>
      </c>
      <c r="C41" s="216" t="s">
        <v>205</v>
      </c>
      <c r="D41" s="216"/>
      <c r="E41" s="216"/>
      <c r="F41" s="216"/>
      <c r="G41" s="216"/>
      <c r="H41" s="6"/>
    </row>
    <row r="42" spans="1:8" ht="15.75">
      <c r="A42" s="119"/>
      <c r="B42" s="5"/>
      <c r="C42" s="6"/>
      <c r="D42" s="6"/>
      <c r="E42" s="6"/>
      <c r="F42" s="6"/>
      <c r="G42" s="6"/>
      <c r="H42" s="6"/>
    </row>
    <row r="43" spans="1:8" ht="15.75">
      <c r="A43" s="119"/>
      <c r="B43" s="5"/>
      <c r="C43" s="6"/>
      <c r="D43" s="6"/>
      <c r="E43" s="6"/>
      <c r="F43" s="6"/>
      <c r="G43" s="6"/>
      <c r="H43" s="6"/>
    </row>
    <row r="44" spans="1:8" ht="15.75">
      <c r="A44" s="119" t="s">
        <v>18</v>
      </c>
      <c r="B44" s="244" t="s">
        <v>19</v>
      </c>
      <c r="C44" s="217"/>
      <c r="D44" s="217"/>
      <c r="E44" s="217"/>
      <c r="F44" s="217"/>
      <c r="G44" s="217"/>
      <c r="H44" s="217"/>
    </row>
    <row r="45" spans="1:8" ht="33" customHeight="1">
      <c r="A45" s="119"/>
      <c r="B45" s="216" t="s">
        <v>157</v>
      </c>
      <c r="C45" s="216"/>
      <c r="D45" s="216"/>
      <c r="E45" s="216"/>
      <c r="F45" s="216"/>
      <c r="G45" s="216"/>
      <c r="H45" s="216"/>
    </row>
    <row r="46" ht="15.75" customHeight="1">
      <c r="A46" s="122"/>
    </row>
    <row r="47" ht="15.75" customHeight="1">
      <c r="A47" s="122"/>
    </row>
    <row r="48" ht="15.75" customHeight="1">
      <c r="A48" s="122"/>
    </row>
    <row r="49" spans="1:8" ht="15.75">
      <c r="A49" s="119" t="s">
        <v>22</v>
      </c>
      <c r="B49" s="244" t="s">
        <v>23</v>
      </c>
      <c r="C49" s="244"/>
      <c r="D49" s="244"/>
      <c r="E49" s="244"/>
      <c r="F49" s="244"/>
      <c r="G49" s="244"/>
      <c r="H49" s="244"/>
    </row>
    <row r="50" spans="1:8" ht="67.5" customHeight="1">
      <c r="A50" s="119"/>
      <c r="B50" s="216" t="s">
        <v>227</v>
      </c>
      <c r="C50" s="216"/>
      <c r="D50" s="216"/>
      <c r="E50" s="216"/>
      <c r="F50" s="216"/>
      <c r="G50" s="216"/>
      <c r="H50" s="216"/>
    </row>
    <row r="51" spans="1:8" ht="15.75">
      <c r="A51" s="119"/>
      <c r="B51" s="5"/>
      <c r="C51" s="6"/>
      <c r="D51" s="6"/>
      <c r="E51" s="6"/>
      <c r="F51" s="6"/>
      <c r="G51" s="6"/>
      <c r="H51" s="6"/>
    </row>
    <row r="52" spans="1:8" ht="15.75">
      <c r="A52" s="119"/>
      <c r="B52" s="5"/>
      <c r="C52" s="6"/>
      <c r="D52" s="6"/>
      <c r="E52" s="6"/>
      <c r="F52" s="6"/>
      <c r="G52" s="6"/>
      <c r="H52" s="6"/>
    </row>
    <row r="53" spans="1:8" ht="15.75">
      <c r="A53" s="119" t="s">
        <v>24</v>
      </c>
      <c r="B53" s="244" t="s">
        <v>206</v>
      </c>
      <c r="C53" s="244"/>
      <c r="D53" s="244"/>
      <c r="E53" s="244"/>
      <c r="F53" s="244"/>
      <c r="G53" s="244"/>
      <c r="H53" s="244"/>
    </row>
    <row r="54" spans="1:8" ht="31.5" customHeight="1">
      <c r="A54" s="119"/>
      <c r="B54" s="215" t="s">
        <v>207</v>
      </c>
      <c r="C54" s="215"/>
      <c r="D54" s="215"/>
      <c r="E54" s="215"/>
      <c r="F54" s="215"/>
      <c r="G54" s="215"/>
      <c r="H54" s="215"/>
    </row>
    <row r="55" spans="1:8" ht="15.75">
      <c r="A55" s="119"/>
      <c r="B55" s="6"/>
      <c r="C55" s="6"/>
      <c r="D55" s="6"/>
      <c r="E55" s="6"/>
      <c r="F55" s="6"/>
      <c r="G55" s="6"/>
      <c r="H55" s="6"/>
    </row>
    <row r="56" spans="1:8" ht="15.75">
      <c r="A56" s="119"/>
      <c r="B56" s="6"/>
      <c r="C56" s="6"/>
      <c r="D56" s="6"/>
      <c r="E56" s="6"/>
      <c r="F56" s="6"/>
      <c r="G56" s="6"/>
      <c r="H56" s="6"/>
    </row>
    <row r="57" spans="1:8" ht="15.75">
      <c r="A57" s="119" t="s">
        <v>25</v>
      </c>
      <c r="B57" s="244" t="s">
        <v>208</v>
      </c>
      <c r="C57" s="244"/>
      <c r="D57" s="244"/>
      <c r="E57" s="244"/>
      <c r="F57" s="244"/>
      <c r="G57" s="244"/>
      <c r="H57" s="244"/>
    </row>
    <row r="58" spans="1:8" ht="15.75">
      <c r="A58" s="119"/>
      <c r="B58" s="215" t="s">
        <v>209</v>
      </c>
      <c r="C58" s="217"/>
      <c r="D58" s="217"/>
      <c r="E58" s="217"/>
      <c r="F58" s="217"/>
      <c r="G58" s="217"/>
      <c r="H58" s="217"/>
    </row>
    <row r="59" spans="1:8" ht="15.75">
      <c r="A59" s="119"/>
      <c r="B59" s="6"/>
      <c r="C59" s="6"/>
      <c r="D59" s="6"/>
      <c r="E59" s="6"/>
      <c r="F59" s="6"/>
      <c r="G59" s="6"/>
      <c r="H59" s="6"/>
    </row>
    <row r="60" spans="1:8" ht="15.75">
      <c r="A60" s="119"/>
      <c r="B60" s="6"/>
      <c r="C60" s="6"/>
      <c r="D60" s="6"/>
      <c r="E60" s="6"/>
      <c r="F60" s="6"/>
      <c r="G60" s="6"/>
      <c r="H60" s="6"/>
    </row>
    <row r="61" spans="1:8" ht="15.75">
      <c r="A61" s="119" t="s">
        <v>26</v>
      </c>
      <c r="B61" s="257" t="s">
        <v>27</v>
      </c>
      <c r="C61" s="217"/>
      <c r="D61" s="1"/>
      <c r="E61" s="7"/>
      <c r="F61" s="7"/>
      <c r="G61" s="1"/>
      <c r="H61" s="12"/>
    </row>
    <row r="62" spans="1:8" ht="32.25" customHeight="1">
      <c r="A62" s="119"/>
      <c r="B62" s="216" t="s">
        <v>237</v>
      </c>
      <c r="C62" s="216"/>
      <c r="D62" s="216"/>
      <c r="E62" s="216"/>
      <c r="F62" s="216"/>
      <c r="G62" s="216"/>
      <c r="H62" s="216"/>
    </row>
    <row r="63" spans="1:8" ht="15.75">
      <c r="A63" s="119"/>
      <c r="B63" s="6"/>
      <c r="C63" s="6"/>
      <c r="D63" s="6"/>
      <c r="E63" s="6"/>
      <c r="G63" s="103" t="s">
        <v>194</v>
      </c>
      <c r="H63" s="6"/>
    </row>
    <row r="64" spans="1:8" ht="15.75">
      <c r="A64" s="119"/>
      <c r="B64" s="6"/>
      <c r="C64" s="6"/>
      <c r="D64" s="6"/>
      <c r="E64" s="6"/>
      <c r="G64" s="103"/>
      <c r="H64" s="6"/>
    </row>
    <row r="65" spans="1:8" ht="16.5" customHeight="1">
      <c r="A65" s="119"/>
      <c r="B65" s="216" t="s">
        <v>229</v>
      </c>
      <c r="C65" s="216"/>
      <c r="D65" s="216"/>
      <c r="E65" s="216"/>
      <c r="F65" s="216"/>
      <c r="G65" s="191">
        <v>20180</v>
      </c>
      <c r="H65" s="6"/>
    </row>
    <row r="66" spans="1:8" ht="16.5" customHeight="1">
      <c r="A66" s="119"/>
      <c r="B66" s="6"/>
      <c r="C66" s="6"/>
      <c r="D66" s="6"/>
      <c r="E66" s="6"/>
      <c r="F66" s="6"/>
      <c r="G66" s="191"/>
      <c r="H66" s="6"/>
    </row>
    <row r="67" spans="1:8" ht="16.5" customHeight="1">
      <c r="A67" s="119"/>
      <c r="B67" s="6"/>
      <c r="C67" s="6"/>
      <c r="D67" s="6"/>
      <c r="E67" s="6"/>
      <c r="F67" s="6"/>
      <c r="G67" s="191"/>
      <c r="H67" s="6"/>
    </row>
    <row r="68" spans="1:8" ht="16.5" customHeight="1">
      <c r="A68" s="119" t="s">
        <v>221</v>
      </c>
      <c r="B68" s="244" t="s">
        <v>222</v>
      </c>
      <c r="C68" s="244"/>
      <c r="D68" s="244"/>
      <c r="E68" s="6"/>
      <c r="F68" s="6"/>
      <c r="G68" s="191"/>
      <c r="H68" s="6"/>
    </row>
    <row r="69" spans="1:8" ht="16.5" customHeight="1">
      <c r="A69" s="119"/>
      <c r="B69" s="216" t="s">
        <v>223</v>
      </c>
      <c r="C69" s="216"/>
      <c r="D69" s="216"/>
      <c r="E69" s="216"/>
      <c r="F69" s="216"/>
      <c r="G69" s="216"/>
      <c r="H69" s="216"/>
    </row>
    <row r="70" spans="1:8" ht="16.5" customHeight="1">
      <c r="A70" s="119"/>
      <c r="B70" s="6"/>
      <c r="C70" s="6"/>
      <c r="D70" s="6"/>
      <c r="E70" s="6"/>
      <c r="F70" s="6"/>
      <c r="G70" s="191"/>
      <c r="H70" s="6"/>
    </row>
    <row r="71" spans="1:8" ht="16.5" customHeight="1">
      <c r="A71" s="119"/>
      <c r="B71" s="6"/>
      <c r="C71" s="6"/>
      <c r="D71" s="6"/>
      <c r="E71" s="6"/>
      <c r="F71" s="6"/>
      <c r="G71" s="191" t="s">
        <v>225</v>
      </c>
      <c r="H71" s="6"/>
    </row>
    <row r="72" spans="1:8" ht="51" customHeight="1">
      <c r="A72" s="119"/>
      <c r="B72" s="216" t="s">
        <v>228</v>
      </c>
      <c r="C72" s="216"/>
      <c r="D72" s="216"/>
      <c r="E72" s="216"/>
      <c r="F72" s="6"/>
      <c r="G72" s="191"/>
      <c r="H72" s="6"/>
    </row>
    <row r="73" spans="1:8" ht="16.5" customHeight="1">
      <c r="A73" s="119"/>
      <c r="B73" s="6"/>
      <c r="C73" s="32" t="s">
        <v>224</v>
      </c>
      <c r="D73" s="6"/>
      <c r="E73" s="6"/>
      <c r="F73" s="6"/>
      <c r="G73" s="207">
        <v>458</v>
      </c>
      <c r="H73" s="6"/>
    </row>
    <row r="74" spans="1:8" ht="16.5" customHeight="1">
      <c r="A74" s="119"/>
      <c r="B74" s="6"/>
      <c r="C74" s="6"/>
      <c r="D74" s="6"/>
      <c r="E74" s="6"/>
      <c r="F74" s="6"/>
      <c r="G74" s="191"/>
      <c r="H74" s="6"/>
    </row>
    <row r="75" spans="1:8" ht="16.5" customHeight="1">
      <c r="A75" s="119"/>
      <c r="B75" s="6"/>
      <c r="C75" s="6"/>
      <c r="D75" s="6"/>
      <c r="E75" s="6"/>
      <c r="F75" s="6"/>
      <c r="G75" s="191"/>
      <c r="H75" s="6"/>
    </row>
    <row r="76" spans="1:8" ht="16.5" customHeight="1">
      <c r="A76" s="119" t="s">
        <v>230</v>
      </c>
      <c r="B76" s="259" t="s">
        <v>232</v>
      </c>
      <c r="C76" s="259"/>
      <c r="D76" s="259"/>
      <c r="E76" s="259"/>
      <c r="F76" s="259"/>
      <c r="G76" s="191"/>
      <c r="H76" s="6"/>
    </row>
    <row r="77" spans="1:8" ht="16.5" customHeight="1">
      <c r="A77" s="119"/>
      <c r="B77" s="6"/>
      <c r="C77" s="6"/>
      <c r="D77" s="6"/>
      <c r="E77" s="6"/>
      <c r="F77" s="6"/>
      <c r="G77" s="191"/>
      <c r="H77" s="6"/>
    </row>
    <row r="78" spans="1:8" ht="16.5" customHeight="1">
      <c r="A78" s="119"/>
      <c r="B78" s="243" t="s">
        <v>233</v>
      </c>
      <c r="C78" s="243"/>
      <c r="D78" s="243"/>
      <c r="E78" s="243"/>
      <c r="F78" s="243"/>
      <c r="G78" s="243"/>
      <c r="H78" s="243"/>
    </row>
    <row r="79" spans="1:8" ht="16.5" customHeight="1">
      <c r="A79" s="119"/>
      <c r="B79" s="6"/>
      <c r="C79" s="6"/>
      <c r="D79" s="6"/>
      <c r="E79" s="6"/>
      <c r="F79" s="6"/>
      <c r="G79" s="191"/>
      <c r="H79" s="6"/>
    </row>
    <row r="80" spans="1:8" ht="16.5" customHeight="1">
      <c r="A80" s="119"/>
      <c r="B80" s="6"/>
      <c r="C80" s="6"/>
      <c r="D80" s="6"/>
      <c r="E80" s="6"/>
      <c r="F80" s="191" t="s">
        <v>225</v>
      </c>
      <c r="H80" s="6"/>
    </row>
    <row r="81" spans="1:8" ht="16.5" customHeight="1">
      <c r="A81" s="119"/>
      <c r="B81" s="203" t="s">
        <v>20</v>
      </c>
      <c r="C81" s="10"/>
      <c r="D81" s="6"/>
      <c r="E81" s="6"/>
      <c r="F81" s="205">
        <v>62625</v>
      </c>
      <c r="G81" s="191"/>
      <c r="H81" s="6"/>
    </row>
    <row r="82" spans="1:8" ht="16.5" customHeight="1">
      <c r="A82" s="119"/>
      <c r="B82" s="203" t="s">
        <v>98</v>
      </c>
      <c r="C82" s="10"/>
      <c r="D82" s="6"/>
      <c r="E82" s="6"/>
      <c r="F82" s="205">
        <v>915</v>
      </c>
      <c r="G82" s="191"/>
      <c r="H82" s="6"/>
    </row>
    <row r="83" spans="1:8" ht="16.5" customHeight="1">
      <c r="A83" s="119"/>
      <c r="B83" s="260" t="s">
        <v>99</v>
      </c>
      <c r="C83" s="260"/>
      <c r="D83" s="260"/>
      <c r="E83" s="6"/>
      <c r="F83" s="206">
        <v>-41400</v>
      </c>
      <c r="G83" s="191"/>
      <c r="H83" s="6"/>
    </row>
    <row r="84" spans="1:8" ht="16.5" customHeight="1">
      <c r="A84" s="119"/>
      <c r="B84" s="204" t="s">
        <v>100</v>
      </c>
      <c r="C84" s="10"/>
      <c r="D84" s="6"/>
      <c r="E84" s="6"/>
      <c r="F84" s="205">
        <f>SUM(F81:F83)</f>
        <v>22140</v>
      </c>
      <c r="G84" s="191"/>
      <c r="H84" s="6"/>
    </row>
    <row r="85" spans="1:8" ht="16.5" customHeight="1">
      <c r="A85" s="119"/>
      <c r="B85" s="203" t="s">
        <v>101</v>
      </c>
      <c r="C85" s="10"/>
      <c r="D85" s="6"/>
      <c r="E85" s="6"/>
      <c r="F85" s="205">
        <v>-495</v>
      </c>
      <c r="G85" s="191"/>
      <c r="H85" s="6"/>
    </row>
    <row r="86" spans="1:8" ht="16.5" customHeight="1">
      <c r="A86" s="119"/>
      <c r="B86" s="203" t="s">
        <v>145</v>
      </c>
      <c r="C86" s="10"/>
      <c r="D86" s="6"/>
      <c r="E86" s="6"/>
      <c r="F86" s="206">
        <v>-2251</v>
      </c>
      <c r="G86" s="191"/>
      <c r="H86" s="6"/>
    </row>
    <row r="87" spans="1:8" ht="16.5" customHeight="1">
      <c r="A87" s="119"/>
      <c r="B87" s="241" t="s">
        <v>154</v>
      </c>
      <c r="C87" s="241"/>
      <c r="D87" s="241"/>
      <c r="E87" s="6"/>
      <c r="F87" s="205">
        <f>SUM(F84:F86)</f>
        <v>19394</v>
      </c>
      <c r="G87" s="191"/>
      <c r="H87" s="6"/>
    </row>
    <row r="88" spans="1:8" ht="16.5" customHeight="1">
      <c r="A88" s="119"/>
      <c r="B88" s="203" t="s">
        <v>40</v>
      </c>
      <c r="C88" s="10"/>
      <c r="D88" s="6"/>
      <c r="E88" s="6"/>
      <c r="F88" s="206">
        <v>-5020</v>
      </c>
      <c r="G88" s="191"/>
      <c r="H88" s="6"/>
    </row>
    <row r="89" spans="1:8" ht="16.5" customHeight="1">
      <c r="A89" s="119"/>
      <c r="B89" s="242" t="s">
        <v>155</v>
      </c>
      <c r="C89" s="242"/>
      <c r="D89" s="242"/>
      <c r="E89" s="6"/>
      <c r="F89" s="205">
        <f>SUM(F87:F88)</f>
        <v>14374</v>
      </c>
      <c r="G89" s="191"/>
      <c r="H89" s="6"/>
    </row>
    <row r="90" spans="1:8" ht="16.5" customHeight="1">
      <c r="A90" s="119"/>
      <c r="B90" s="203" t="s">
        <v>103</v>
      </c>
      <c r="C90" s="10"/>
      <c r="D90" s="6"/>
      <c r="E90" s="6"/>
      <c r="F90" s="205">
        <v>0</v>
      </c>
      <c r="G90" s="191"/>
      <c r="H90" s="6"/>
    </row>
    <row r="91" spans="1:8" ht="16.5" customHeight="1">
      <c r="A91" s="119"/>
      <c r="B91" s="203" t="s">
        <v>158</v>
      </c>
      <c r="C91" s="10"/>
      <c r="D91" s="6"/>
      <c r="E91" s="6"/>
      <c r="F91" s="206">
        <v>-4809</v>
      </c>
      <c r="G91" s="191"/>
      <c r="H91" s="6"/>
    </row>
    <row r="92" spans="1:8" ht="16.5" customHeight="1">
      <c r="A92" s="119"/>
      <c r="B92" s="204" t="s">
        <v>104</v>
      </c>
      <c r="C92" s="10"/>
      <c r="D92" s="6"/>
      <c r="E92" s="6"/>
      <c r="F92" s="206">
        <f>SUM(F89:F91)</f>
        <v>9565</v>
      </c>
      <c r="G92" s="191"/>
      <c r="H92" s="6"/>
    </row>
    <row r="93" spans="1:8" ht="16.5" customHeight="1">
      <c r="A93" s="119"/>
      <c r="B93" s="6"/>
      <c r="C93" s="6"/>
      <c r="D93" s="6"/>
      <c r="E93" s="6"/>
      <c r="F93" s="205"/>
      <c r="G93" s="191"/>
      <c r="H93" s="6"/>
    </row>
    <row r="94" spans="1:8" ht="16.5" customHeight="1">
      <c r="A94" s="119"/>
      <c r="B94" s="6"/>
      <c r="C94" s="6"/>
      <c r="D94" s="6"/>
      <c r="E94" s="6"/>
      <c r="F94" s="6"/>
      <c r="G94" s="191"/>
      <c r="H94" s="6"/>
    </row>
    <row r="95" spans="1:8" ht="15.75">
      <c r="A95" s="119"/>
      <c r="B95" s="190"/>
      <c r="C95" s="6"/>
      <c r="D95" s="6"/>
      <c r="E95" s="6"/>
      <c r="F95" s="6"/>
      <c r="G95" s="6"/>
      <c r="H95" s="6"/>
    </row>
    <row r="96" spans="1:8" ht="18">
      <c r="A96" s="180" t="s">
        <v>116</v>
      </c>
      <c r="B96" s="99"/>
      <c r="C96" s="99"/>
      <c r="D96" s="99"/>
      <c r="E96" s="99"/>
      <c r="F96" s="99"/>
      <c r="G96" s="99"/>
      <c r="H96" s="99"/>
    </row>
    <row r="97" spans="1:8" ht="15.75">
      <c r="A97" s="122"/>
      <c r="B97" s="6"/>
      <c r="C97" s="6"/>
      <c r="D97" s="6"/>
      <c r="E97" s="6"/>
      <c r="F97" s="6"/>
      <c r="G97" s="6"/>
      <c r="H97" s="6"/>
    </row>
    <row r="98" spans="1:8" ht="15.75">
      <c r="A98" s="119" t="s">
        <v>29</v>
      </c>
      <c r="B98" s="257" t="s">
        <v>30</v>
      </c>
      <c r="C98" s="257"/>
      <c r="D98" s="257"/>
      <c r="E98" s="257"/>
      <c r="F98" s="257"/>
      <c r="G98" s="257"/>
      <c r="H98" s="257"/>
    </row>
    <row r="99" spans="1:8" ht="15.75">
      <c r="A99" s="123"/>
      <c r="B99" s="144" t="s">
        <v>156</v>
      </c>
      <c r="C99" s="6"/>
      <c r="D99" s="6"/>
      <c r="E99" s="6"/>
      <c r="F99" s="6"/>
      <c r="G99" s="6"/>
      <c r="H99" s="6"/>
    </row>
    <row r="100" ht="15.75">
      <c r="A100" s="119"/>
    </row>
    <row r="101" ht="15.75">
      <c r="A101" s="119"/>
    </row>
    <row r="102" spans="1:8" ht="15.75">
      <c r="A102" s="119" t="s">
        <v>31</v>
      </c>
      <c r="B102" s="258" t="s">
        <v>32</v>
      </c>
      <c r="C102" s="258"/>
      <c r="D102" s="258"/>
      <c r="E102" s="258"/>
      <c r="F102" s="258"/>
      <c r="G102" s="258"/>
      <c r="H102" s="258"/>
    </row>
    <row r="103" spans="2:8" ht="15.75">
      <c r="B103" s="8"/>
      <c r="C103" s="249"/>
      <c r="D103" s="250"/>
      <c r="E103" s="13" t="s">
        <v>189</v>
      </c>
      <c r="F103" s="13" t="s">
        <v>117</v>
      </c>
      <c r="G103" s="251" t="s">
        <v>33</v>
      </c>
      <c r="H103" s="252"/>
    </row>
    <row r="104" spans="1:8" ht="15.75">
      <c r="A104" s="125"/>
      <c r="B104" s="11"/>
      <c r="C104" s="213"/>
      <c r="D104" s="214"/>
      <c r="E104" s="14" t="s">
        <v>190</v>
      </c>
      <c r="F104" s="14" t="s">
        <v>34</v>
      </c>
      <c r="G104" s="253"/>
      <c r="H104" s="254"/>
    </row>
    <row r="105" spans="1:8" ht="15.75">
      <c r="A105" s="125"/>
      <c r="B105" s="9"/>
      <c r="C105" s="255"/>
      <c r="D105" s="256"/>
      <c r="E105" s="15" t="s">
        <v>28</v>
      </c>
      <c r="F105" s="15" t="s">
        <v>28</v>
      </c>
      <c r="G105" s="16" t="s">
        <v>28</v>
      </c>
      <c r="H105" s="17" t="s">
        <v>35</v>
      </c>
    </row>
    <row r="106" spans="1:8" ht="15.75">
      <c r="A106" s="125"/>
      <c r="B106" s="19"/>
      <c r="C106" s="245" t="s">
        <v>20</v>
      </c>
      <c r="D106" s="246"/>
      <c r="E106" s="20">
        <f>+PL!B17</f>
        <v>15466</v>
      </c>
      <c r="F106" s="20">
        <v>15828</v>
      </c>
      <c r="G106" s="21">
        <f>+E106-F106</f>
        <v>-362</v>
      </c>
      <c r="H106" s="22">
        <f>+G106/F106*100</f>
        <v>-2.2870861763962598</v>
      </c>
    </row>
    <row r="107" spans="1:8" ht="15.75">
      <c r="A107" s="120"/>
      <c r="B107" s="19"/>
      <c r="C107" s="245" t="s">
        <v>118</v>
      </c>
      <c r="D107" s="246"/>
      <c r="E107" s="20">
        <f>+PL!B24</f>
        <v>4926</v>
      </c>
      <c r="F107" s="20">
        <v>4871</v>
      </c>
      <c r="G107" s="21">
        <f>+E107-F107</f>
        <v>55</v>
      </c>
      <c r="H107" s="22">
        <f>+G107/F107*100</f>
        <v>1.129131595154999</v>
      </c>
    </row>
    <row r="108" spans="1:8" ht="19.5" customHeight="1">
      <c r="A108" s="120"/>
      <c r="B108" s="19"/>
      <c r="C108" s="245" t="s">
        <v>238</v>
      </c>
      <c r="D108" s="246"/>
      <c r="E108" s="20">
        <f>+PL!B29</f>
        <v>3655</v>
      </c>
      <c r="F108" s="20">
        <v>3522</v>
      </c>
      <c r="G108" s="21">
        <f>+E108-F108</f>
        <v>133</v>
      </c>
      <c r="H108" s="22">
        <f>+G108/F108*100</f>
        <v>3.7762634866553095</v>
      </c>
    </row>
    <row r="109" spans="1:8" ht="34.5" customHeight="1">
      <c r="A109" s="120"/>
      <c r="B109" s="247" t="s">
        <v>231</v>
      </c>
      <c r="C109" s="248"/>
      <c r="D109" s="248"/>
      <c r="E109" s="248"/>
      <c r="F109" s="248"/>
      <c r="G109" s="248"/>
      <c r="H109" s="248"/>
    </row>
    <row r="110" spans="1:8" ht="15.75">
      <c r="A110" s="119"/>
      <c r="B110" s="6"/>
      <c r="C110" s="6"/>
      <c r="D110" s="6"/>
      <c r="E110" s="6"/>
      <c r="F110" s="6"/>
      <c r="G110" s="6"/>
      <c r="H110" s="6"/>
    </row>
    <row r="111" spans="1:8" ht="15.75">
      <c r="A111" s="119"/>
      <c r="B111" s="6"/>
      <c r="C111" s="6"/>
      <c r="D111" s="6"/>
      <c r="E111" s="6"/>
      <c r="F111" s="6"/>
      <c r="G111" s="6"/>
      <c r="H111" s="6"/>
    </row>
    <row r="112" spans="1:8" ht="15.75">
      <c r="A112" s="119" t="s">
        <v>36</v>
      </c>
      <c r="B112" s="244" t="s">
        <v>192</v>
      </c>
      <c r="C112" s="244"/>
      <c r="D112" s="244"/>
      <c r="E112" s="244"/>
      <c r="F112" s="244"/>
      <c r="G112" s="244"/>
      <c r="H112" s="244"/>
    </row>
    <row r="113" spans="2:8" ht="20.25" customHeight="1">
      <c r="B113" s="215" t="s">
        <v>191</v>
      </c>
      <c r="C113" s="215"/>
      <c r="D113" s="215"/>
      <c r="E113" s="215"/>
      <c r="F113" s="215"/>
      <c r="G113" s="215"/>
      <c r="H113" s="215"/>
    </row>
    <row r="114" spans="1:8" ht="15.75">
      <c r="A114" s="119"/>
      <c r="B114" s="2"/>
      <c r="C114" s="6"/>
      <c r="D114" s="6"/>
      <c r="E114" s="6"/>
      <c r="F114" s="6"/>
      <c r="G114" s="6"/>
      <c r="H114" s="6"/>
    </row>
    <row r="115" spans="1:8" ht="15.75">
      <c r="A115" s="119"/>
      <c r="B115" s="2"/>
      <c r="C115" s="6"/>
      <c r="D115" s="6"/>
      <c r="E115" s="6"/>
      <c r="F115" s="6"/>
      <c r="G115" s="6"/>
      <c r="H115" s="6"/>
    </row>
    <row r="116" spans="1:8" ht="15.75">
      <c r="A116" s="119" t="s">
        <v>37</v>
      </c>
      <c r="B116" s="244" t="s">
        <v>38</v>
      </c>
      <c r="C116" s="244"/>
      <c r="D116" s="244"/>
      <c r="E116" s="244"/>
      <c r="F116" s="244"/>
      <c r="G116" s="244"/>
      <c r="H116" s="244"/>
    </row>
    <row r="117" spans="1:8" ht="65.25" customHeight="1">
      <c r="A117" s="119"/>
      <c r="B117" s="222" t="s">
        <v>239</v>
      </c>
      <c r="C117" s="222"/>
      <c r="D117" s="222"/>
      <c r="E117" s="222"/>
      <c r="F117" s="222"/>
      <c r="G117" s="222"/>
      <c r="H117" s="222"/>
    </row>
    <row r="118" spans="1:8" ht="15.75">
      <c r="A118" s="119"/>
      <c r="B118" s="6"/>
      <c r="C118" s="6"/>
      <c r="D118" s="6"/>
      <c r="E118" s="6"/>
      <c r="F118" s="6"/>
      <c r="G118" s="6"/>
      <c r="H118" s="6"/>
    </row>
    <row r="119" spans="1:8" ht="15.75">
      <c r="A119" s="119"/>
      <c r="B119" s="6"/>
      <c r="C119" s="6"/>
      <c r="D119" s="6"/>
      <c r="E119" s="6"/>
      <c r="F119" s="6"/>
      <c r="G119" s="6"/>
      <c r="H119" s="6"/>
    </row>
    <row r="120" spans="1:8" ht="15.75">
      <c r="A120" s="119" t="s">
        <v>39</v>
      </c>
      <c r="B120" s="244" t="s">
        <v>40</v>
      </c>
      <c r="C120" s="217"/>
      <c r="D120" s="217"/>
      <c r="E120" s="217"/>
      <c r="F120" s="217"/>
      <c r="G120" s="217"/>
      <c r="H120" s="217"/>
    </row>
    <row r="121" spans="2:7" ht="31.5">
      <c r="B121" s="23" t="s">
        <v>41</v>
      </c>
      <c r="C121" s="10"/>
      <c r="D121" s="10"/>
      <c r="E121" s="24" t="s">
        <v>42</v>
      </c>
      <c r="G121" s="4" t="s">
        <v>42</v>
      </c>
    </row>
    <row r="122" spans="1:7" ht="15.75">
      <c r="A122" s="121"/>
      <c r="B122" s="222" t="s">
        <v>119</v>
      </c>
      <c r="C122" s="223"/>
      <c r="D122" s="223"/>
      <c r="E122" s="24" t="s">
        <v>43</v>
      </c>
      <c r="G122" s="4" t="s">
        <v>44</v>
      </c>
    </row>
    <row r="123" spans="1:7" ht="15.75">
      <c r="A123" s="121"/>
      <c r="B123" s="25"/>
      <c r="C123" s="25"/>
      <c r="D123" s="25"/>
      <c r="E123" s="100" t="s">
        <v>193</v>
      </c>
      <c r="G123" s="100" t="s">
        <v>193</v>
      </c>
    </row>
    <row r="124" spans="1:7" ht="15.75">
      <c r="A124" s="121"/>
      <c r="B124" s="26"/>
      <c r="C124" s="10" t="s">
        <v>121</v>
      </c>
      <c r="D124" s="10"/>
      <c r="E124" s="24" t="s">
        <v>28</v>
      </c>
      <c r="G124" s="24" t="s">
        <v>28</v>
      </c>
    </row>
    <row r="125" spans="1:7" ht="15.75">
      <c r="A125" s="121"/>
      <c r="B125" s="26"/>
      <c r="C125" s="10"/>
      <c r="D125" s="10"/>
      <c r="E125" s="24"/>
      <c r="G125" s="24"/>
    </row>
    <row r="126" spans="1:7" ht="18" customHeight="1">
      <c r="A126" s="121"/>
      <c r="B126" s="222" t="s">
        <v>120</v>
      </c>
      <c r="C126" s="222"/>
      <c r="D126" s="222"/>
      <c r="E126" s="101">
        <v>1131</v>
      </c>
      <c r="F126" s="112"/>
      <c r="G126" s="148">
        <v>3116</v>
      </c>
    </row>
    <row r="127" spans="1:7" ht="17.25" customHeight="1">
      <c r="A127" s="121"/>
      <c r="B127" s="222" t="s">
        <v>122</v>
      </c>
      <c r="C127" s="222"/>
      <c r="D127" s="222"/>
      <c r="E127" s="101">
        <v>140</v>
      </c>
      <c r="F127" s="112"/>
      <c r="G127" s="148">
        <v>280</v>
      </c>
    </row>
    <row r="128" spans="1:7" ht="15.75">
      <c r="A128" s="121"/>
      <c r="B128" s="221"/>
      <c r="C128" s="221"/>
      <c r="D128" s="221"/>
      <c r="E128" s="102">
        <f>SUM(E126:E127)</f>
        <v>1271</v>
      </c>
      <c r="F128" s="112"/>
      <c r="G128" s="149">
        <f>SUM(G126:G127)</f>
        <v>3396</v>
      </c>
    </row>
    <row r="129" spans="1:8" ht="33" customHeight="1">
      <c r="A129" s="121"/>
      <c r="B129" s="215" t="s">
        <v>210</v>
      </c>
      <c r="C129" s="217"/>
      <c r="D129" s="217"/>
      <c r="E129" s="217"/>
      <c r="F129" s="217"/>
      <c r="G129" s="217"/>
      <c r="H129" s="217"/>
    </row>
    <row r="130" ht="15.75">
      <c r="A130" s="119"/>
    </row>
    <row r="131" ht="15.75">
      <c r="A131" s="119"/>
    </row>
    <row r="132" spans="1:8" ht="15.75">
      <c r="A132" s="119" t="s">
        <v>45</v>
      </c>
      <c r="B132" s="244" t="s">
        <v>46</v>
      </c>
      <c r="C132" s="217"/>
      <c r="D132" s="217"/>
      <c r="E132" s="217"/>
      <c r="F132" s="217"/>
      <c r="G132" s="217"/>
      <c r="H132" s="217"/>
    </row>
    <row r="133" spans="2:8" ht="20.25" customHeight="1">
      <c r="B133" s="216" t="s">
        <v>47</v>
      </c>
      <c r="C133" s="217"/>
      <c r="D133" s="217"/>
      <c r="E133" s="217"/>
      <c r="F133" s="217"/>
      <c r="G133" s="217"/>
      <c r="H133" s="217"/>
    </row>
    <row r="134" spans="1:8" ht="15.75">
      <c r="A134" s="121"/>
      <c r="B134" s="6"/>
      <c r="C134" s="216"/>
      <c r="D134" s="216"/>
      <c r="E134" s="216"/>
      <c r="F134" s="216"/>
      <c r="G134" s="216"/>
      <c r="H134" s="216"/>
    </row>
    <row r="135" spans="1:8" ht="15.75">
      <c r="A135" s="121"/>
      <c r="B135" s="6"/>
      <c r="C135" s="6"/>
      <c r="D135" s="6"/>
      <c r="E135" s="6"/>
      <c r="F135" s="6"/>
      <c r="G135" s="6"/>
      <c r="H135" s="6"/>
    </row>
    <row r="136" spans="1:8" ht="15.75">
      <c r="A136" s="119" t="s">
        <v>48</v>
      </c>
      <c r="B136" s="244" t="s">
        <v>49</v>
      </c>
      <c r="C136" s="217"/>
      <c r="D136" s="217"/>
      <c r="E136" s="217"/>
      <c r="F136" s="217"/>
      <c r="G136" s="217"/>
      <c r="H136" s="217"/>
    </row>
    <row r="137" spans="2:8" ht="20.25" customHeight="1">
      <c r="B137" s="216" t="s">
        <v>50</v>
      </c>
      <c r="C137" s="217"/>
      <c r="D137" s="217"/>
      <c r="E137" s="217"/>
      <c r="F137" s="217"/>
      <c r="G137" s="217"/>
      <c r="H137" s="217"/>
    </row>
    <row r="138" spans="1:8" ht="15.75">
      <c r="A138" s="119"/>
      <c r="B138" s="6"/>
      <c r="C138" s="6"/>
      <c r="D138" s="6"/>
      <c r="E138" s="6"/>
      <c r="F138" s="6"/>
      <c r="G138" s="6"/>
      <c r="H138" s="6"/>
    </row>
    <row r="139" spans="1:8" ht="15.75">
      <c r="A139" s="119"/>
      <c r="B139" s="6"/>
      <c r="C139" s="6"/>
      <c r="D139" s="6"/>
      <c r="E139" s="6"/>
      <c r="F139" s="6"/>
      <c r="G139" s="6"/>
      <c r="H139" s="6"/>
    </row>
    <row r="140" spans="1:8" ht="15.75">
      <c r="A140" s="119" t="s">
        <v>51</v>
      </c>
      <c r="B140" s="244" t="s">
        <v>52</v>
      </c>
      <c r="C140" s="217"/>
      <c r="D140" s="217"/>
      <c r="E140" s="217"/>
      <c r="F140" s="217"/>
      <c r="G140" s="217"/>
      <c r="H140" s="217"/>
    </row>
    <row r="141" spans="2:8" ht="15.75">
      <c r="B141" s="28" t="s">
        <v>53</v>
      </c>
      <c r="C141" s="108"/>
      <c r="D141" s="108"/>
      <c r="E141" s="108"/>
      <c r="F141" s="108"/>
      <c r="G141" s="108"/>
      <c r="H141" s="108"/>
    </row>
    <row r="142" spans="1:8" ht="33.75" customHeight="1">
      <c r="A142" s="119" t="s">
        <v>125</v>
      </c>
      <c r="B142" s="220" t="s">
        <v>124</v>
      </c>
      <c r="C142" s="220"/>
      <c r="D142" s="220"/>
      <c r="E142" s="220"/>
      <c r="F142" s="220"/>
      <c r="G142" s="220"/>
      <c r="H142" s="220"/>
    </row>
    <row r="143" spans="1:8" ht="16.5" customHeight="1">
      <c r="A143" s="119"/>
      <c r="B143" s="32"/>
      <c r="C143" s="32"/>
      <c r="D143" s="32"/>
      <c r="E143" s="32"/>
      <c r="F143" s="32"/>
      <c r="G143" s="32"/>
      <c r="H143" s="32"/>
    </row>
    <row r="144" spans="1:8" ht="17.25" customHeight="1">
      <c r="A144" s="119" t="s">
        <v>126</v>
      </c>
      <c r="B144" s="216" t="s">
        <v>240</v>
      </c>
      <c r="C144" s="216"/>
      <c r="D144" s="216"/>
      <c r="E144" s="216"/>
      <c r="F144" s="216"/>
      <c r="G144" s="216"/>
      <c r="H144" s="216"/>
    </row>
    <row r="145" spans="1:8" ht="17.25" customHeight="1">
      <c r="A145" s="119"/>
      <c r="B145" s="32"/>
      <c r="C145" s="32"/>
      <c r="D145" s="32"/>
      <c r="E145" s="32"/>
      <c r="F145" s="32"/>
      <c r="G145" s="32"/>
      <c r="H145" s="32"/>
    </row>
    <row r="146" spans="1:8" ht="17.25" customHeight="1">
      <c r="A146" s="119"/>
      <c r="B146" s="32"/>
      <c r="C146" s="32"/>
      <c r="D146" s="32"/>
      <c r="E146" s="5" t="s">
        <v>241</v>
      </c>
      <c r="F146" s="5"/>
      <c r="H146" s="32"/>
    </row>
    <row r="147" spans="1:8" ht="17.25" customHeight="1">
      <c r="A147" s="119"/>
      <c r="B147" s="32"/>
      <c r="C147" s="32"/>
      <c r="D147" s="32"/>
      <c r="E147" s="5" t="s">
        <v>242</v>
      </c>
      <c r="F147" s="5" t="s">
        <v>243</v>
      </c>
      <c r="G147" s="5" t="s">
        <v>244</v>
      </c>
      <c r="H147" s="32"/>
    </row>
    <row r="148" spans="1:8" ht="17.25" customHeight="1">
      <c r="A148" s="119"/>
      <c r="B148" s="32"/>
      <c r="C148" s="32"/>
      <c r="D148" s="32"/>
      <c r="E148" s="103" t="s">
        <v>21</v>
      </c>
      <c r="F148" s="103" t="s">
        <v>21</v>
      </c>
      <c r="G148" s="103" t="s">
        <v>21</v>
      </c>
      <c r="H148" s="32"/>
    </row>
    <row r="149" spans="1:8" ht="17.25" customHeight="1">
      <c r="A149" s="119"/>
      <c r="B149" s="216" t="s">
        <v>245</v>
      </c>
      <c r="C149" s="216"/>
      <c r="D149" s="216"/>
      <c r="E149" s="208">
        <v>2200</v>
      </c>
      <c r="F149" s="208">
        <f>-600-1600</f>
        <v>-2200</v>
      </c>
      <c r="G149" s="208">
        <f>+E149+F149</f>
        <v>0</v>
      </c>
      <c r="H149" s="32"/>
    </row>
    <row r="150" spans="1:8" ht="17.25" customHeight="1">
      <c r="A150" s="119"/>
      <c r="B150" s="216" t="s">
        <v>246</v>
      </c>
      <c r="C150" s="216"/>
      <c r="D150" s="216"/>
      <c r="E150" s="208">
        <v>6200</v>
      </c>
      <c r="F150" s="208">
        <f>-2400-1000</f>
        <v>-3400</v>
      </c>
      <c r="G150" s="208">
        <f>+E150+F150</f>
        <v>2800</v>
      </c>
      <c r="H150" s="32"/>
    </row>
    <row r="151" spans="1:8" ht="17.25" customHeight="1">
      <c r="A151" s="119"/>
      <c r="B151" s="216" t="s">
        <v>247</v>
      </c>
      <c r="C151" s="216"/>
      <c r="D151" s="216"/>
      <c r="E151" s="208">
        <v>13750</v>
      </c>
      <c r="F151" s="208">
        <v>-16242</v>
      </c>
      <c r="G151" s="208">
        <f>+E151+F151</f>
        <v>-2492</v>
      </c>
      <c r="H151" s="32"/>
    </row>
    <row r="152" spans="1:8" ht="17.25" customHeight="1">
      <c r="A152" s="119"/>
      <c r="B152" s="216" t="s">
        <v>248</v>
      </c>
      <c r="C152" s="216"/>
      <c r="D152" s="216"/>
      <c r="E152" s="208">
        <v>2704</v>
      </c>
      <c r="F152" s="208">
        <f>-2704-521</f>
        <v>-3225</v>
      </c>
      <c r="G152" s="208">
        <f>+E152+F152</f>
        <v>-521</v>
      </c>
      <c r="H152" s="32"/>
    </row>
    <row r="153" spans="1:8" ht="17.25" customHeight="1">
      <c r="A153" s="119"/>
      <c r="B153" s="216" t="s">
        <v>249</v>
      </c>
      <c r="C153" s="216"/>
      <c r="D153" s="216"/>
      <c r="E153" s="208">
        <v>2000</v>
      </c>
      <c r="F153" s="208">
        <f>-1367-420</f>
        <v>-1787</v>
      </c>
      <c r="G153" s="208">
        <f>+E153+F153</f>
        <v>213</v>
      </c>
      <c r="H153" s="32"/>
    </row>
    <row r="154" spans="1:8" ht="17.25" customHeight="1">
      <c r="A154" s="119"/>
      <c r="B154" s="32"/>
      <c r="C154" s="32"/>
      <c r="D154" s="32"/>
      <c r="E154" s="209">
        <f>SUM(E149:E153)</f>
        <v>26854</v>
      </c>
      <c r="F154" s="209">
        <f>SUM(F149:F153)</f>
        <v>-26854</v>
      </c>
      <c r="G154" s="209">
        <f>SUM(G149:G153)</f>
        <v>0</v>
      </c>
      <c r="H154" s="32"/>
    </row>
    <row r="155" spans="1:8" ht="17.25" customHeight="1">
      <c r="A155" s="119"/>
      <c r="B155" s="32"/>
      <c r="C155" s="32"/>
      <c r="D155" s="32"/>
      <c r="E155" s="210"/>
      <c r="F155" s="210"/>
      <c r="G155" s="210"/>
      <c r="H155" s="32"/>
    </row>
    <row r="156" spans="1:8" ht="17.25" customHeight="1">
      <c r="A156" s="119"/>
      <c r="B156" s="32"/>
      <c r="C156" s="32"/>
      <c r="D156" s="32"/>
      <c r="E156" s="32"/>
      <c r="F156" s="32"/>
      <c r="G156" s="32"/>
      <c r="H156" s="32"/>
    </row>
    <row r="157" spans="1:8" ht="15.75" customHeight="1">
      <c r="A157" s="119" t="s">
        <v>54</v>
      </c>
      <c r="B157" s="244" t="s">
        <v>55</v>
      </c>
      <c r="C157" s="244"/>
      <c r="D157" s="244"/>
      <c r="E157" s="244"/>
      <c r="F157" s="244"/>
      <c r="G157" s="244"/>
      <c r="H157" s="244"/>
    </row>
    <row r="158" spans="2:8" ht="18.75" customHeight="1">
      <c r="B158" s="215" t="s">
        <v>211</v>
      </c>
      <c r="C158" s="215"/>
      <c r="D158" s="215"/>
      <c r="E158" s="215"/>
      <c r="F158" s="215"/>
      <c r="G158" s="215"/>
      <c r="H158" s="215"/>
    </row>
    <row r="159" spans="1:8" ht="15.75">
      <c r="A159" s="121"/>
      <c r="B159" s="1"/>
      <c r="C159" s="29" t="s">
        <v>166</v>
      </c>
      <c r="D159" s="28"/>
      <c r="E159" s="1"/>
      <c r="F159" s="4" t="s">
        <v>28</v>
      </c>
      <c r="G159" s="6"/>
      <c r="H159" s="6"/>
    </row>
    <row r="160" spans="1:8" ht="19.5" customHeight="1">
      <c r="A160" s="126"/>
      <c r="B160" s="6"/>
      <c r="C160" s="216" t="s">
        <v>56</v>
      </c>
      <c r="D160" s="216"/>
      <c r="E160" s="216"/>
      <c r="F160" s="150">
        <f>+'BS'!E31</f>
        <v>1115</v>
      </c>
      <c r="G160" s="7"/>
      <c r="H160" s="7"/>
    </row>
    <row r="161" spans="1:8" ht="18" customHeight="1">
      <c r="A161" s="119"/>
      <c r="B161" s="1"/>
      <c r="C161" s="216" t="s">
        <v>57</v>
      </c>
      <c r="D161" s="216"/>
      <c r="E161" s="216"/>
      <c r="F161" s="152" t="s">
        <v>167</v>
      </c>
      <c r="G161" s="7"/>
      <c r="H161" s="7"/>
    </row>
    <row r="162" spans="1:8" ht="15.75">
      <c r="A162" s="119"/>
      <c r="B162" s="5"/>
      <c r="C162" s="1"/>
      <c r="D162" s="1"/>
      <c r="E162" s="1"/>
      <c r="F162" s="151">
        <f>SUM(F160:F161)</f>
        <v>1115</v>
      </c>
      <c r="G162" s="7"/>
      <c r="H162" s="7"/>
    </row>
    <row r="163" spans="1:8" ht="15.75">
      <c r="A163" s="119"/>
      <c r="B163" s="5"/>
      <c r="C163" s="1"/>
      <c r="D163" s="1"/>
      <c r="E163" s="1"/>
      <c r="F163" s="27"/>
      <c r="G163" s="7"/>
      <c r="H163" s="7"/>
    </row>
    <row r="164" spans="1:8" ht="16.5" customHeight="1">
      <c r="A164" s="119"/>
      <c r="B164" s="216" t="s">
        <v>123</v>
      </c>
      <c r="C164" s="216"/>
      <c r="D164" s="216"/>
      <c r="E164" s="216"/>
      <c r="F164" s="216"/>
      <c r="G164" s="216"/>
      <c r="H164" s="216"/>
    </row>
    <row r="165" spans="1:8" ht="15.75">
      <c r="A165" s="119"/>
      <c r="B165" s="5"/>
      <c r="C165" s="1"/>
      <c r="D165" s="1"/>
      <c r="E165" s="30"/>
      <c r="F165" s="7"/>
      <c r="G165" s="7"/>
      <c r="H165" s="7"/>
    </row>
    <row r="166" spans="1:8" ht="15.75">
      <c r="A166" s="119"/>
      <c r="B166" s="5"/>
      <c r="C166" s="1"/>
      <c r="D166" s="1"/>
      <c r="E166" s="30"/>
      <c r="F166" s="7"/>
      <c r="G166" s="7"/>
      <c r="H166" s="7"/>
    </row>
    <row r="167" spans="1:8" ht="15.75">
      <c r="A167" s="119" t="s">
        <v>58</v>
      </c>
      <c r="B167" s="244" t="s">
        <v>59</v>
      </c>
      <c r="C167" s="244"/>
      <c r="D167" s="244"/>
      <c r="E167" s="244"/>
      <c r="F167" s="244"/>
      <c r="G167" s="244"/>
      <c r="H167" s="244"/>
    </row>
    <row r="168" spans="2:8" ht="17.25" customHeight="1">
      <c r="B168" s="215" t="s">
        <v>168</v>
      </c>
      <c r="C168" s="211"/>
      <c r="D168" s="211"/>
      <c r="E168" s="211"/>
      <c r="F168" s="211"/>
      <c r="G168" s="211"/>
      <c r="H168" s="211"/>
    </row>
    <row r="169" spans="1:8" ht="15.75">
      <c r="A169" s="119"/>
      <c r="B169" s="5"/>
      <c r="C169" s="1"/>
      <c r="D169" s="1"/>
      <c r="E169" s="30"/>
      <c r="F169" s="7"/>
      <c r="G169" s="7"/>
      <c r="H169" s="7"/>
    </row>
    <row r="170" spans="1:8" ht="15.75">
      <c r="A170" s="119"/>
      <c r="B170" s="5"/>
      <c r="C170" s="1"/>
      <c r="D170" s="1"/>
      <c r="E170" s="30"/>
      <c r="F170" s="7"/>
      <c r="G170" s="7"/>
      <c r="H170" s="7"/>
    </row>
    <row r="171" spans="1:8" ht="15.75">
      <c r="A171" s="119" t="s">
        <v>60</v>
      </c>
      <c r="B171" s="244" t="s">
        <v>61</v>
      </c>
      <c r="C171" s="217"/>
      <c r="D171" s="217"/>
      <c r="E171" s="217"/>
      <c r="F171" s="217"/>
      <c r="G171" s="217"/>
      <c r="H171" s="217"/>
    </row>
    <row r="172" spans="2:8" ht="31.5" customHeight="1">
      <c r="B172" s="225" t="s">
        <v>212</v>
      </c>
      <c r="C172" s="225"/>
      <c r="D172" s="225"/>
      <c r="E172" s="225"/>
      <c r="F172" s="225"/>
      <c r="G172" s="225"/>
      <c r="H172" s="225"/>
    </row>
    <row r="173" spans="1:8" ht="15.75">
      <c r="A173" s="119"/>
      <c r="B173" s="2"/>
      <c r="C173" s="108"/>
      <c r="D173" s="108"/>
      <c r="E173" s="108"/>
      <c r="F173" s="108"/>
      <c r="G173" s="108"/>
      <c r="H173" s="108"/>
    </row>
    <row r="174" spans="1:8" ht="15.75">
      <c r="A174" s="119"/>
      <c r="B174" s="2"/>
      <c r="C174" s="108"/>
      <c r="D174" s="108"/>
      <c r="E174" s="108"/>
      <c r="F174" s="108"/>
      <c r="G174" s="108"/>
      <c r="H174" s="108"/>
    </row>
    <row r="175" spans="1:8" ht="15.75">
      <c r="A175" s="119" t="s">
        <v>62</v>
      </c>
      <c r="B175" s="244" t="s">
        <v>63</v>
      </c>
      <c r="C175" s="244"/>
      <c r="D175" s="244"/>
      <c r="E175" s="244"/>
      <c r="F175" s="244"/>
      <c r="G175" s="244"/>
      <c r="H175" s="244"/>
    </row>
    <row r="176" spans="2:8" ht="34.5" customHeight="1">
      <c r="B176" s="218" t="s">
        <v>203</v>
      </c>
      <c r="C176" s="219"/>
      <c r="D176" s="219"/>
      <c r="E176" s="219"/>
      <c r="F176" s="219"/>
      <c r="G176" s="219"/>
      <c r="H176" s="219"/>
    </row>
    <row r="177" spans="1:8" ht="15.75">
      <c r="A177" s="119"/>
      <c r="B177" s="5" t="s">
        <v>125</v>
      </c>
      <c r="C177" s="216" t="s">
        <v>204</v>
      </c>
      <c r="D177" s="216"/>
      <c r="E177" s="216"/>
      <c r="F177" s="216"/>
      <c r="G177" s="6"/>
      <c r="H177" s="6"/>
    </row>
    <row r="178" spans="1:8" ht="15.75">
      <c r="A178" s="119"/>
      <c r="B178" s="5" t="s">
        <v>126</v>
      </c>
      <c r="C178" s="216" t="s">
        <v>205</v>
      </c>
      <c r="D178" s="216"/>
      <c r="E178" s="216"/>
      <c r="F178" s="216"/>
      <c r="G178" s="216"/>
      <c r="H178" s="6"/>
    </row>
    <row r="179" spans="1:8" ht="15.75">
      <c r="A179" s="119"/>
      <c r="B179" s="5"/>
      <c r="C179" s="6"/>
      <c r="D179" s="6"/>
      <c r="E179" s="6"/>
      <c r="F179" s="6"/>
      <c r="G179" s="6"/>
      <c r="H179" s="6"/>
    </row>
    <row r="180" spans="1:8" ht="15.75">
      <c r="A180" s="119"/>
      <c r="B180" s="5"/>
      <c r="C180" s="6"/>
      <c r="D180" s="6"/>
      <c r="E180" s="6"/>
      <c r="F180" s="6"/>
      <c r="G180" s="6"/>
      <c r="H180" s="6"/>
    </row>
    <row r="181" spans="1:8" ht="15.75">
      <c r="A181" s="119"/>
      <c r="B181" s="5"/>
      <c r="C181" s="6"/>
      <c r="D181" s="6"/>
      <c r="E181" s="6"/>
      <c r="F181" s="6"/>
      <c r="G181" s="6"/>
      <c r="H181" s="6"/>
    </row>
    <row r="182" spans="1:8" ht="15.75">
      <c r="A182" s="119"/>
      <c r="B182" s="5"/>
      <c r="C182" s="6"/>
      <c r="D182" s="6"/>
      <c r="E182" s="6"/>
      <c r="F182" s="6"/>
      <c r="G182" s="6"/>
      <c r="H182" s="6"/>
    </row>
    <row r="183" spans="1:8" ht="15.75">
      <c r="A183" s="119"/>
      <c r="B183" s="5"/>
      <c r="C183" s="1"/>
      <c r="D183" s="1"/>
      <c r="E183" s="30"/>
      <c r="F183" s="7"/>
      <c r="G183" s="7"/>
      <c r="H183" s="7"/>
    </row>
    <row r="184" spans="1:8" ht="15.75">
      <c r="A184" s="119"/>
      <c r="B184" s="5"/>
      <c r="C184" s="1"/>
      <c r="D184" s="1"/>
      <c r="E184" s="30"/>
      <c r="F184" s="7"/>
      <c r="G184" s="7"/>
      <c r="H184" s="7"/>
    </row>
    <row r="185" spans="1:8" ht="15.75">
      <c r="A185" s="119" t="s">
        <v>64</v>
      </c>
      <c r="B185" s="244" t="s">
        <v>138</v>
      </c>
      <c r="C185" s="244"/>
      <c r="D185" s="244"/>
      <c r="E185" s="244"/>
      <c r="F185" s="244"/>
      <c r="G185" s="244"/>
      <c r="H185" s="244"/>
    </row>
    <row r="186" spans="2:8" ht="15.75">
      <c r="B186" s="5"/>
      <c r="C186" s="1"/>
      <c r="D186" s="1"/>
      <c r="E186" s="113" t="s">
        <v>129</v>
      </c>
      <c r="F186" s="1"/>
      <c r="G186" s="113" t="s">
        <v>129</v>
      </c>
      <c r="H186" s="1"/>
    </row>
    <row r="187" spans="1:8" ht="15.75">
      <c r="A187" s="119"/>
      <c r="B187" s="5"/>
      <c r="C187" s="1"/>
      <c r="D187" s="1"/>
      <c r="E187" s="114" t="s">
        <v>130</v>
      </c>
      <c r="F187" s="1"/>
      <c r="G187" s="114" t="s">
        <v>130</v>
      </c>
      <c r="H187" s="1"/>
    </row>
    <row r="188" spans="1:8" ht="15.75">
      <c r="A188" s="122"/>
      <c r="B188" s="5"/>
      <c r="C188" s="1"/>
      <c r="D188" s="1"/>
      <c r="E188" s="114" t="s">
        <v>131</v>
      </c>
      <c r="F188" s="1"/>
      <c r="G188" s="114" t="s">
        <v>132</v>
      </c>
      <c r="H188" s="1"/>
    </row>
    <row r="189" spans="1:8" ht="15.75">
      <c r="A189" s="119"/>
      <c r="B189" s="5"/>
      <c r="C189" s="1"/>
      <c r="D189" s="1"/>
      <c r="E189" s="115">
        <v>37621</v>
      </c>
      <c r="F189" s="1"/>
      <c r="G189" s="115">
        <v>37621</v>
      </c>
      <c r="H189" s="1"/>
    </row>
    <row r="190" spans="1:8" ht="15.75">
      <c r="A190" s="119"/>
      <c r="C190" s="111"/>
      <c r="D190" s="111"/>
      <c r="E190" s="103" t="s">
        <v>21</v>
      </c>
      <c r="G190" s="103" t="s">
        <v>21</v>
      </c>
      <c r="H190" s="1"/>
    </row>
    <row r="191" spans="1:8" ht="15.75">
      <c r="A191" s="119"/>
      <c r="B191" s="144" t="s">
        <v>127</v>
      </c>
      <c r="C191" s="144"/>
      <c r="D191" s="144"/>
      <c r="E191" s="104">
        <f>+PL!B29</f>
        <v>3655</v>
      </c>
      <c r="F191" s="104"/>
      <c r="G191" s="104">
        <f>+PL!D29</f>
        <v>9565</v>
      </c>
      <c r="H191" s="1"/>
    </row>
    <row r="192" spans="1:8" ht="32.25" customHeight="1">
      <c r="A192" s="119"/>
      <c r="B192" s="220" t="s">
        <v>133</v>
      </c>
      <c r="C192" s="220"/>
      <c r="D192" s="220"/>
      <c r="E192" s="1"/>
      <c r="F192" s="1"/>
      <c r="G192" s="1"/>
      <c r="H192" s="1"/>
    </row>
    <row r="193" spans="1:8" ht="15.75">
      <c r="A193" s="119"/>
      <c r="B193" s="153" t="s">
        <v>136</v>
      </c>
      <c r="C193" s="1"/>
      <c r="D193" s="1"/>
      <c r="E193" s="192">
        <v>30718</v>
      </c>
      <c r="F193" s="104"/>
      <c r="G193" s="105" t="s">
        <v>134</v>
      </c>
      <c r="H193" s="1"/>
    </row>
    <row r="194" spans="1:8" ht="15.75" customHeight="1">
      <c r="A194" s="119"/>
      <c r="B194" s="212" t="s">
        <v>137</v>
      </c>
      <c r="C194" s="212"/>
      <c r="D194" s="212"/>
      <c r="E194" s="192">
        <v>0</v>
      </c>
      <c r="F194" s="104"/>
      <c r="G194" s="116">
        <v>30718</v>
      </c>
      <c r="H194" s="1"/>
    </row>
    <row r="195" spans="1:8" ht="15.75">
      <c r="A195" s="119"/>
      <c r="B195" s="111"/>
      <c r="C195" s="1"/>
      <c r="D195" s="1"/>
      <c r="E195" s="117">
        <f>SUM(E193:E194)</f>
        <v>30718</v>
      </c>
      <c r="F195" s="104"/>
      <c r="G195" s="117">
        <f>SUM(G193:G194)</f>
        <v>30718</v>
      </c>
      <c r="H195" s="1"/>
    </row>
    <row r="196" spans="1:8" ht="15.75">
      <c r="A196" s="119"/>
      <c r="B196" s="111"/>
      <c r="C196" s="1"/>
      <c r="D196" s="1"/>
      <c r="E196" s="116"/>
      <c r="F196" s="104"/>
      <c r="G196" s="104"/>
      <c r="H196" s="1"/>
    </row>
    <row r="197" spans="1:8" ht="18">
      <c r="A197" s="120"/>
      <c r="B197" s="111" t="s">
        <v>128</v>
      </c>
      <c r="C197" s="1"/>
      <c r="D197" s="1"/>
      <c r="E197" s="118">
        <f>(+E191/E195)*100</f>
        <v>11.898561104238556</v>
      </c>
      <c r="F197" s="106"/>
      <c r="G197" s="118">
        <f>(+G191/G195)*100</f>
        <v>31.13809492805521</v>
      </c>
      <c r="H197" s="1"/>
    </row>
    <row r="198" spans="1:8" ht="15.75">
      <c r="A198" s="124"/>
      <c r="B198" s="5"/>
      <c r="C198" s="1"/>
      <c r="D198" s="1"/>
      <c r="E198" s="111"/>
      <c r="F198" s="1"/>
      <c r="G198" s="1"/>
      <c r="H198" s="1"/>
    </row>
    <row r="199" spans="1:8" ht="15.75">
      <c r="A199" s="120"/>
      <c r="B199" s="5" t="s">
        <v>134</v>
      </c>
      <c r="C199" s="1" t="s">
        <v>135</v>
      </c>
      <c r="D199" s="1"/>
      <c r="E199" s="111"/>
      <c r="F199" s="1"/>
      <c r="G199" s="1"/>
      <c r="H199" s="1"/>
    </row>
    <row r="200" spans="1:8" ht="15.75">
      <c r="A200" s="120"/>
      <c r="B200" s="5"/>
      <c r="C200" s="1"/>
      <c r="D200" s="1"/>
      <c r="E200" s="1"/>
      <c r="F200" s="1"/>
      <c r="G200" s="1"/>
      <c r="H200" s="1"/>
    </row>
    <row r="201" spans="1:8" ht="15.75">
      <c r="A201" s="120"/>
      <c r="B201" s="5"/>
      <c r="C201" s="1"/>
      <c r="D201" s="1"/>
      <c r="E201" s="1"/>
      <c r="F201" s="1"/>
      <c r="G201" s="1"/>
      <c r="H201" s="1"/>
    </row>
    <row r="202" spans="1:8" ht="15.75">
      <c r="A202" s="120"/>
      <c r="B202" s="5"/>
      <c r="C202" s="1"/>
      <c r="D202" s="1"/>
      <c r="E202" s="1"/>
      <c r="F202" s="1"/>
      <c r="G202" s="1"/>
      <c r="H202" s="1"/>
    </row>
    <row r="203" spans="1:8" ht="15.75">
      <c r="A203" s="120"/>
      <c r="B203" s="5"/>
      <c r="C203" s="1"/>
      <c r="D203" s="1"/>
      <c r="E203" s="1"/>
      <c r="F203" s="1"/>
      <c r="G203" s="1"/>
      <c r="H203" s="1"/>
    </row>
    <row r="204" spans="1:8" ht="15.75">
      <c r="A204" s="120"/>
      <c r="B204" s="216"/>
      <c r="C204" s="216"/>
      <c r="D204" s="216"/>
      <c r="E204" s="1"/>
      <c r="F204" s="1"/>
      <c r="G204" s="1"/>
      <c r="H204" s="1"/>
    </row>
    <row r="205" spans="1:8" ht="15.75">
      <c r="A205" s="120"/>
      <c r="B205" s="1"/>
      <c r="C205" s="1"/>
      <c r="D205" s="1"/>
      <c r="E205" s="1"/>
      <c r="F205" s="1"/>
      <c r="G205" s="1"/>
      <c r="H205" s="1"/>
    </row>
    <row r="206" spans="1:8" ht="15.75">
      <c r="A206" s="120"/>
      <c r="B206" s="31"/>
      <c r="C206" s="31"/>
      <c r="D206" s="31"/>
      <c r="E206" s="1"/>
      <c r="F206" s="1"/>
      <c r="G206" s="1"/>
      <c r="H206" s="1"/>
    </row>
    <row r="207" spans="1:8" ht="15.75">
      <c r="A207" s="120"/>
      <c r="B207" s="31"/>
      <c r="C207" s="31"/>
      <c r="D207" s="31"/>
      <c r="E207" s="1"/>
      <c r="F207" s="1"/>
      <c r="G207" s="1"/>
      <c r="H207" s="1"/>
    </row>
    <row r="208" spans="1:8" ht="15.75">
      <c r="A208" s="120"/>
      <c r="B208" s="31"/>
      <c r="C208" s="31"/>
      <c r="D208" s="31"/>
      <c r="E208" s="1"/>
      <c r="F208" s="1"/>
      <c r="G208" s="1"/>
      <c r="H208" s="1"/>
    </row>
    <row r="209" spans="1:8" ht="15.75">
      <c r="A209" s="120"/>
      <c r="B209" s="1"/>
      <c r="C209" s="1"/>
      <c r="D209" s="1"/>
      <c r="E209" s="1"/>
      <c r="F209" s="1"/>
      <c r="G209" s="1"/>
      <c r="H209" s="1"/>
    </row>
    <row r="210" spans="1:8" ht="15.75">
      <c r="A210" s="120"/>
      <c r="B210" s="224"/>
      <c r="C210" s="224"/>
      <c r="D210" s="224"/>
      <c r="E210" s="1"/>
      <c r="F210" s="1"/>
      <c r="G210" s="1"/>
      <c r="H210" s="1"/>
    </row>
    <row r="211" spans="1:8" ht="15.75">
      <c r="A211" s="5"/>
      <c r="B211" s="5"/>
      <c r="C211" s="1"/>
      <c r="D211" s="1"/>
      <c r="E211" s="1"/>
      <c r="F211" s="1"/>
      <c r="G211" s="1"/>
      <c r="H211" s="1"/>
    </row>
    <row r="212" spans="1:8" ht="15.75">
      <c r="A212" s="5"/>
      <c r="B212" s="5"/>
      <c r="C212" s="1"/>
      <c r="D212" s="1"/>
      <c r="E212" s="1"/>
      <c r="F212" s="1"/>
      <c r="G212" s="1"/>
      <c r="H212" s="1"/>
    </row>
    <row r="213" spans="1:8" ht="15.75">
      <c r="A213" s="5"/>
      <c r="B213" s="5"/>
      <c r="C213" s="1"/>
      <c r="D213" s="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8" ht="15.75">
      <c r="A264" s="5"/>
      <c r="B264" s="5"/>
      <c r="C264" s="1"/>
      <c r="D264" s="1"/>
      <c r="E264" s="1"/>
      <c r="F264" s="1"/>
      <c r="G264" s="1"/>
      <c r="H264" s="1"/>
    </row>
    <row r="265" spans="1:8" ht="15.75">
      <c r="A265" s="5"/>
      <c r="B265" s="5"/>
      <c r="C265" s="1"/>
      <c r="D265" s="1"/>
      <c r="E265" s="1"/>
      <c r="F265" s="1"/>
      <c r="G265" s="1"/>
      <c r="H265" s="1"/>
    </row>
    <row r="266" spans="1:8" ht="15.75">
      <c r="A266" s="5"/>
      <c r="B266" s="5"/>
      <c r="C266" s="1"/>
      <c r="D266" s="1"/>
      <c r="E266" s="1"/>
      <c r="F266" s="1"/>
      <c r="G266" s="1"/>
      <c r="H266" s="1"/>
    </row>
    <row r="267" spans="1:8" ht="15.75">
      <c r="A267" s="5"/>
      <c r="B267" s="5"/>
      <c r="C267" s="1"/>
      <c r="D267" s="1"/>
      <c r="E267" s="1"/>
      <c r="F267" s="1"/>
      <c r="G267" s="1"/>
      <c r="H267" s="1"/>
    </row>
    <row r="268" spans="1:8" ht="15.75">
      <c r="A268" s="5"/>
      <c r="B268" s="5"/>
      <c r="C268" s="1"/>
      <c r="D268" s="1"/>
      <c r="E268" s="1"/>
      <c r="F268" s="1"/>
      <c r="G268" s="1"/>
      <c r="H268" s="1"/>
    </row>
    <row r="269" spans="1:8" ht="15.75">
      <c r="A269" s="5"/>
      <c r="B269" s="5"/>
      <c r="C269" s="1"/>
      <c r="D269" s="1"/>
      <c r="E269" s="1"/>
      <c r="F269" s="1"/>
      <c r="G269" s="1"/>
      <c r="H269" s="1"/>
    </row>
    <row r="270" spans="1:8" ht="15.75">
      <c r="A270" s="5"/>
      <c r="B270" s="5"/>
      <c r="C270" s="1"/>
      <c r="D270" s="1"/>
      <c r="E270" s="1"/>
      <c r="F270" s="1"/>
      <c r="G270" s="1"/>
      <c r="H270" s="1"/>
    </row>
    <row r="271" spans="1:8" ht="15.75">
      <c r="A271" s="5"/>
      <c r="B271" s="5"/>
      <c r="C271" s="1"/>
      <c r="D271" s="1"/>
      <c r="E271" s="1"/>
      <c r="F271" s="1"/>
      <c r="G271" s="1"/>
      <c r="H271" s="1"/>
    </row>
    <row r="272" spans="1:8" ht="15.75">
      <c r="A272" s="5"/>
      <c r="B272" s="5"/>
      <c r="C272" s="1"/>
      <c r="D272" s="1"/>
      <c r="E272" s="1"/>
      <c r="F272" s="1"/>
      <c r="G272" s="1"/>
      <c r="H272" s="1"/>
    </row>
    <row r="273" spans="1:8" ht="15.75">
      <c r="A273" s="5"/>
      <c r="B273" s="5"/>
      <c r="C273" s="1"/>
      <c r="D273" s="1"/>
      <c r="E273" s="1"/>
      <c r="F273" s="1"/>
      <c r="G273" s="1"/>
      <c r="H273" s="1"/>
    </row>
    <row r="274" spans="1:8" ht="15.75">
      <c r="A274" s="5"/>
      <c r="B274" s="5"/>
      <c r="C274" s="1"/>
      <c r="D274" s="1"/>
      <c r="E274" s="1"/>
      <c r="F274" s="1"/>
      <c r="G274" s="1"/>
      <c r="H274" s="1"/>
    </row>
    <row r="275" spans="1:8" ht="15.75">
      <c r="A275" s="5"/>
      <c r="B275" s="5"/>
      <c r="C275" s="1"/>
      <c r="D275" s="1"/>
      <c r="E275" s="1"/>
      <c r="F275" s="1"/>
      <c r="G275" s="1"/>
      <c r="H275" s="1"/>
    </row>
    <row r="276" spans="1:5" ht="15.75">
      <c r="A276" s="5"/>
      <c r="B276" s="5"/>
      <c r="C276" s="1"/>
      <c r="D276" s="1"/>
      <c r="E276" s="1"/>
    </row>
    <row r="277" spans="2:5" ht="15.75">
      <c r="B277" s="5"/>
      <c r="C277" s="1"/>
      <c r="D277" s="1"/>
      <c r="E277" s="1"/>
    </row>
    <row r="278" spans="2:5" ht="15.75">
      <c r="B278" s="5"/>
      <c r="C278" s="1"/>
      <c r="D278" s="1"/>
      <c r="E278" s="1"/>
    </row>
    <row r="279" spans="2:5" ht="15.75">
      <c r="B279" s="5"/>
      <c r="C279" s="1"/>
      <c r="D279" s="1"/>
      <c r="E279" s="1"/>
    </row>
    <row r="280" ht="15.75">
      <c r="E280" s="1"/>
    </row>
    <row r="281" ht="15.75">
      <c r="E281" s="1"/>
    </row>
    <row r="282" ht="15.75">
      <c r="E282" s="1"/>
    </row>
    <row r="283" ht="15.75">
      <c r="E283" s="1"/>
    </row>
  </sheetData>
  <mergeCells count="94">
    <mergeCell ref="B153:D153"/>
    <mergeCell ref="B149:D149"/>
    <mergeCell ref="B150:D150"/>
    <mergeCell ref="B151:D151"/>
    <mergeCell ref="B152:D152"/>
    <mergeCell ref="B50:H50"/>
    <mergeCell ref="B53:H53"/>
    <mergeCell ref="B68:D68"/>
    <mergeCell ref="B69:H69"/>
    <mergeCell ref="B54:H54"/>
    <mergeCell ref="B65:F65"/>
    <mergeCell ref="B26:H26"/>
    <mergeCell ref="B27:H27"/>
    <mergeCell ref="C28:H28"/>
    <mergeCell ref="B49:H49"/>
    <mergeCell ref="B45:H45"/>
    <mergeCell ref="C40:F40"/>
    <mergeCell ref="C41:G41"/>
    <mergeCell ref="A8:H8"/>
    <mergeCell ref="A9:H9"/>
    <mergeCell ref="A10:H10"/>
    <mergeCell ref="B23:H23"/>
    <mergeCell ref="B15:H15"/>
    <mergeCell ref="C16:H16"/>
    <mergeCell ref="B18:H18"/>
    <mergeCell ref="B19:H19"/>
    <mergeCell ref="A11:H11"/>
    <mergeCell ref="C12:H12"/>
    <mergeCell ref="B13:H13"/>
    <mergeCell ref="B14:H14"/>
    <mergeCell ref="B31:H31"/>
    <mergeCell ref="B44:H44"/>
    <mergeCell ref="B34:H34"/>
    <mergeCell ref="B35:H35"/>
    <mergeCell ref="B38:H38"/>
    <mergeCell ref="B39:H39"/>
    <mergeCell ref="B30:H30"/>
    <mergeCell ref="B22:H22"/>
    <mergeCell ref="B72:E72"/>
    <mergeCell ref="B76:F76"/>
    <mergeCell ref="B83:D83"/>
    <mergeCell ref="B57:H57"/>
    <mergeCell ref="B58:H58"/>
    <mergeCell ref="B61:C61"/>
    <mergeCell ref="B62:H62"/>
    <mergeCell ref="C104:D104"/>
    <mergeCell ref="C105:D105"/>
    <mergeCell ref="B98:H98"/>
    <mergeCell ref="B102:H102"/>
    <mergeCell ref="B210:D210"/>
    <mergeCell ref="B185:H185"/>
    <mergeCell ref="C134:H134"/>
    <mergeCell ref="B136:H136"/>
    <mergeCell ref="B137:H137"/>
    <mergeCell ref="B140:H140"/>
    <mergeCell ref="B192:D192"/>
    <mergeCell ref="B172:H172"/>
    <mergeCell ref="B168:H168"/>
    <mergeCell ref="B194:D194"/>
    <mergeCell ref="B116:H116"/>
    <mergeCell ref="B204:D204"/>
    <mergeCell ref="B175:H175"/>
    <mergeCell ref="B132:H132"/>
    <mergeCell ref="B133:H133"/>
    <mergeCell ref="B171:H171"/>
    <mergeCell ref="B157:H157"/>
    <mergeCell ref="B158:H158"/>
    <mergeCell ref="B167:H167"/>
    <mergeCell ref="B144:H144"/>
    <mergeCell ref="B126:D126"/>
    <mergeCell ref="B127:D127"/>
    <mergeCell ref="B117:H117"/>
    <mergeCell ref="B120:H120"/>
    <mergeCell ref="B122:D122"/>
    <mergeCell ref="B113:H113"/>
    <mergeCell ref="C177:F177"/>
    <mergeCell ref="C178:G178"/>
    <mergeCell ref="B129:H129"/>
    <mergeCell ref="B176:H176"/>
    <mergeCell ref="B142:H142"/>
    <mergeCell ref="B164:H164"/>
    <mergeCell ref="C160:E160"/>
    <mergeCell ref="C161:E161"/>
    <mergeCell ref="B128:D128"/>
    <mergeCell ref="B87:D87"/>
    <mergeCell ref="B89:D89"/>
    <mergeCell ref="B78:H78"/>
    <mergeCell ref="B112:H112"/>
    <mergeCell ref="C106:D106"/>
    <mergeCell ref="C107:D107"/>
    <mergeCell ref="C108:D108"/>
    <mergeCell ref="B109:H109"/>
    <mergeCell ref="C103:D103"/>
    <mergeCell ref="G103:H104"/>
  </mergeCells>
  <printOptions/>
  <pageMargins left="0.75" right="0.75" top="0.89" bottom="0.78" header="0.5" footer="0.5"/>
  <pageSetup fitToHeight="5" fitToWidth="1" horizontalDpi="600" verticalDpi="600" orientation="portrait" scale="78"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E28" sqref="E2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2003-02-26T05:38:59Z</cp:lastPrinted>
  <dcterms:created xsi:type="dcterms:W3CDTF">2002-11-14T19:07:56Z</dcterms:created>
  <dcterms:modified xsi:type="dcterms:W3CDTF">2003-02-26T20:07:37Z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