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9720" windowHeight="6300" activeTab="0"/>
  </bookViews>
  <sheets>
    <sheet name="plbs" sheetId="1" r:id="rId1"/>
    <sheet name="CASHFLOW" sheetId="2" r:id="rId2"/>
    <sheet name="SCEquity" sheetId="3" r:id="rId3"/>
  </sheets>
  <definedNames>
    <definedName name="_xlnm.Print_Area" localSheetId="1">'CASHFLOW'!$A$1:$J$73</definedName>
    <definedName name="_xlnm.Print_Area" localSheetId="0">'plbs'!$A$1:$Q$118</definedName>
    <definedName name="_xlnm.Print_Area" localSheetId="2">'SCEquity'!$A$1:$M$50</definedName>
  </definedNames>
  <calcPr fullCalcOnLoad="1"/>
</workbook>
</file>

<file path=xl/sharedStrings.xml><?xml version="1.0" encoding="utf-8"?>
<sst xmlns="http://schemas.openxmlformats.org/spreadsheetml/2006/main" count="195" uniqueCount="141">
  <si>
    <t>CURRENT</t>
  </si>
  <si>
    <t>YEAR</t>
  </si>
  <si>
    <t>QUARTER</t>
  </si>
  <si>
    <t>RM'000</t>
  </si>
  <si>
    <t>Revenue</t>
  </si>
  <si>
    <t>AS AT END</t>
  </si>
  <si>
    <t>OF CURRENT</t>
  </si>
  <si>
    <t>AS AT</t>
  </si>
  <si>
    <t>PRECEDING</t>
  </si>
  <si>
    <t>FINANCIAL</t>
  </si>
  <si>
    <t>YEAR END</t>
  </si>
  <si>
    <t>Property, plant and equipment</t>
  </si>
  <si>
    <t>Inventories</t>
  </si>
  <si>
    <t>Trade receivables</t>
  </si>
  <si>
    <t>Trade payables</t>
  </si>
  <si>
    <t>Short term borrowings</t>
  </si>
  <si>
    <t>Share premium</t>
  </si>
  <si>
    <t>Revaluation reserve</t>
  </si>
  <si>
    <t>Retained profit</t>
  </si>
  <si>
    <t>Deferred taxation</t>
  </si>
  <si>
    <t>HUAT LAI RESOURCES BERHAD (323273 - T)</t>
  </si>
  <si>
    <t>Fixed deposits</t>
  </si>
  <si>
    <t>Hire purchase and finance lease liabilities</t>
  </si>
  <si>
    <t>(Incorporated in Malaysia)</t>
  </si>
  <si>
    <t>INDIVIDUAL QUARTER</t>
  </si>
  <si>
    <t>CUMULATIVE QUARTER</t>
  </si>
  <si>
    <t>N/A</t>
  </si>
  <si>
    <t>Taxation</t>
  </si>
  <si>
    <t>Deposits</t>
  </si>
  <si>
    <t>Prepayments</t>
  </si>
  <si>
    <t>Trade accruals</t>
  </si>
  <si>
    <t>Other payables</t>
  </si>
  <si>
    <t>PRECEDING YEAR</t>
  </si>
  <si>
    <t>TO DATE</t>
  </si>
  <si>
    <t>PERIOD</t>
  </si>
  <si>
    <t>The figures have not been audited.</t>
  </si>
  <si>
    <t>Earnings per share  (sen)</t>
  </si>
  <si>
    <t>Cash and bank balances</t>
  </si>
  <si>
    <t>Profit from operations</t>
  </si>
  <si>
    <t>Finance costs</t>
  </si>
  <si>
    <t>Profit before taxation</t>
  </si>
  <si>
    <t>Profit after taxation</t>
  </si>
  <si>
    <t>Current Assets</t>
  </si>
  <si>
    <t>Less : Current Liabilities</t>
  </si>
  <si>
    <t>Bank term loans</t>
  </si>
  <si>
    <t>CONDENSED CONSOLIDATED INCOME STATEMENT</t>
  </si>
  <si>
    <t>CONDENSED CONSOLIDATED BALANCE SHEET</t>
  </si>
  <si>
    <t>Depreciation</t>
  </si>
  <si>
    <t>Interest expense</t>
  </si>
  <si>
    <t>Increase in inventories</t>
  </si>
  <si>
    <t>CASH FLOW FROM OPERATING ACTIVITIES</t>
  </si>
  <si>
    <t xml:space="preserve">Adjustments for : </t>
  </si>
  <si>
    <t>Interest income</t>
  </si>
  <si>
    <t xml:space="preserve">Increase in receivables </t>
  </si>
  <si>
    <t>Cash generated from operations</t>
  </si>
  <si>
    <t>Interest received</t>
  </si>
  <si>
    <t>Taxation paid</t>
  </si>
  <si>
    <t>Net cash generated from operating activities</t>
  </si>
  <si>
    <t>CASH FLOW FROM INVESTING ACTIVITIES</t>
  </si>
  <si>
    <t>Purchase of property, plant and equipment</t>
  </si>
  <si>
    <t>CASH FLOW FROM FINANCING ACTIVITIES</t>
  </si>
  <si>
    <t>Interest paid</t>
  </si>
  <si>
    <t>Proceeds from issue of shares</t>
  </si>
  <si>
    <t>Short term borrowings raised</t>
  </si>
  <si>
    <t>Share issue expenses</t>
  </si>
  <si>
    <t>Term loans raised</t>
  </si>
  <si>
    <t>Payment of term loans</t>
  </si>
  <si>
    <t>Payment of hire purchase liabilities</t>
  </si>
  <si>
    <t>Net cash generated from financing activities</t>
  </si>
  <si>
    <t xml:space="preserve">CONDENSED CONSOLIDATED CASH FLOW STATEMENT FOR THE </t>
  </si>
  <si>
    <t>CONDENSED CONSOLIDATED STATEMENTS OF CHANGES IN EQUITY</t>
  </si>
  <si>
    <t xml:space="preserve">Share </t>
  </si>
  <si>
    <t>Capital</t>
  </si>
  <si>
    <t>Premium</t>
  </si>
  <si>
    <t xml:space="preserve">Revaluation </t>
  </si>
  <si>
    <t>Reserve</t>
  </si>
  <si>
    <t xml:space="preserve">Retained </t>
  </si>
  <si>
    <t>Profits</t>
  </si>
  <si>
    <t>Issue of shares</t>
  </si>
  <si>
    <t>Total</t>
  </si>
  <si>
    <t xml:space="preserve"> - basic</t>
  </si>
  <si>
    <t xml:space="preserve"> - Fully diluted </t>
  </si>
  <si>
    <t>Net decrease in cash and cash equivalents</t>
  </si>
  <si>
    <t>Net cash used in operating activities</t>
  </si>
  <si>
    <t>Share issue expenses written off</t>
  </si>
  <si>
    <t>Expenses excluding finance cost and tax</t>
  </si>
  <si>
    <t>Other operating income</t>
  </si>
  <si>
    <t xml:space="preserve"> (based on weighted average number of shares of ('000))</t>
  </si>
  <si>
    <t>Net tangible assets per share (RM)</t>
  </si>
  <si>
    <t>Non current Assets</t>
  </si>
  <si>
    <t>Capital and Reserves</t>
  </si>
  <si>
    <t>Non Current Liabilities</t>
  </si>
  <si>
    <t>Share capital</t>
  </si>
  <si>
    <t>-----Non - distributable-------</t>
  </si>
  <si>
    <t xml:space="preserve"> Distributable</t>
  </si>
  <si>
    <t>31/12/2002</t>
  </si>
  <si>
    <t xml:space="preserve"> The Condensed Consolidated Income Statements should be read in conjunction with the audited  financial statements </t>
  </si>
  <si>
    <t xml:space="preserve"> The Condensed Consolidated Balance Sheets should be read in conjunction with the audited financial statements </t>
  </si>
  <si>
    <t xml:space="preserve">The Condensed Consolidated Statements of Changes in Equity should be read in conjunction with the audited financial statements </t>
  </si>
  <si>
    <t>Gain on disposal of  property, plant &amp; equipment</t>
  </si>
  <si>
    <t>Increase in payables</t>
  </si>
  <si>
    <t>Proceeds from disposal of property, plant and equipment</t>
  </si>
  <si>
    <t>Net profit for the year</t>
  </si>
  <si>
    <t>Dividend payable</t>
  </si>
  <si>
    <t>At 31 December 2002</t>
  </si>
  <si>
    <t>Net profit for the financial year</t>
  </si>
  <si>
    <t xml:space="preserve">CORRESPONDING    </t>
  </si>
  <si>
    <t xml:space="preserve">CORRESPONDING  </t>
  </si>
  <si>
    <t>Quarterly report on consolidated results for the first quarter ended 31 March 2003.</t>
  </si>
  <si>
    <t>31/3/2003</t>
  </si>
  <si>
    <t xml:space="preserve">  for the year ended 31 December 2002.</t>
  </si>
  <si>
    <t>QUARTERLY REPORT FOR THE FIRST QUARTER ENDED 31 MARCH 2003</t>
  </si>
  <si>
    <t>31/3/2002</t>
  </si>
  <si>
    <t>At 1 January 2003</t>
  </si>
  <si>
    <t>for the year ended 31 December 2002</t>
  </si>
  <si>
    <t>FOR THE PERIOD ENDED 31 MARCH  2003</t>
  </si>
  <si>
    <t>At 31 March 2003</t>
  </si>
  <si>
    <t>At 1 January 2002</t>
  </si>
  <si>
    <t>Dividends for the year 2001</t>
  </si>
  <si>
    <t>FOR THE YEAR ENDED 31 DECEMBER 2002</t>
  </si>
  <si>
    <t>THE PERIOD ENDED 31 MARCH 2003</t>
  </si>
  <si>
    <t>- as previously reported</t>
  </si>
  <si>
    <t>- prior year adjustment</t>
  </si>
  <si>
    <t xml:space="preserve"> financial statements for the year ended 31 December 2002</t>
  </si>
  <si>
    <t xml:space="preserve">The Condensed Consolidated Cash Flow Statement should be read in conjunction with the audited </t>
  </si>
  <si>
    <t>As At</t>
  </si>
  <si>
    <t>Unaudited 3 months</t>
  </si>
  <si>
    <t>Ended</t>
  </si>
  <si>
    <t>Remarks</t>
  </si>
  <si>
    <t xml:space="preserve">As a result of the adoption of MASB 25 "Income Tax"  by the Group, the results of the preceding year corresponding quarter </t>
  </si>
  <si>
    <t xml:space="preserve">(January 2002 - March 2002) and preceding year corresponding period (January 2002-March 2002) have been restated </t>
  </si>
  <si>
    <t>to take  into account the prior year adjustment relating to the deferred tax charge .</t>
  </si>
  <si>
    <t>Unrealised exchange loss / (gain)</t>
  </si>
  <si>
    <t>Decrease/(increase) in fixed deposits pledged</t>
  </si>
  <si>
    <t>As restated</t>
  </si>
  <si>
    <t>Net profit for the period</t>
  </si>
  <si>
    <t>Remarks :</t>
  </si>
  <si>
    <t>Tax recoverable</t>
  </si>
  <si>
    <t>Cash and cash equivalents at beginning of the financial period/year</t>
  </si>
  <si>
    <t>Cash and cash equivalents at end of the financial period/year</t>
  </si>
  <si>
    <t xml:space="preserve">       PRECEDING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</si>
</sst>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15" applyNumberFormat="1" applyAlignment="1">
      <alignment/>
    </xf>
    <xf numFmtId="41" fontId="1" fillId="0" borderId="0" xfId="15" applyNumberFormat="1" applyFont="1" applyAlignment="1">
      <alignment/>
    </xf>
    <xf numFmtId="41" fontId="2" fillId="0" borderId="0" xfId="15" applyNumberFormat="1" applyFont="1" applyAlignment="1">
      <alignment/>
    </xf>
    <xf numFmtId="41" fontId="3" fillId="0" borderId="0" xfId="15" applyNumberFormat="1" applyFont="1" applyAlignment="1">
      <alignment horizontal="center"/>
    </xf>
    <xf numFmtId="41" fontId="0" fillId="0" borderId="0" xfId="15" applyNumberFormat="1" applyAlignment="1" quotePrefix="1">
      <alignment/>
    </xf>
    <xf numFmtId="41" fontId="0" fillId="0" borderId="0" xfId="15" applyNumberFormat="1" applyAlignment="1">
      <alignment horizontal="center"/>
    </xf>
    <xf numFmtId="41" fontId="0" fillId="0" borderId="0" xfId="15" applyNumberFormat="1" applyFont="1" applyAlignment="1">
      <alignment/>
    </xf>
    <xf numFmtId="41" fontId="1" fillId="0" borderId="0" xfId="15" applyNumberFormat="1" applyFont="1" applyAlignment="1" quotePrefix="1">
      <alignment/>
    </xf>
    <xf numFmtId="41" fontId="0" fillId="0" borderId="0" xfId="15" applyNumberFormat="1" applyBorder="1" applyAlignment="1">
      <alignment/>
    </xf>
    <xf numFmtId="39" fontId="0" fillId="0" borderId="0" xfId="15" applyNumberFormat="1" applyAlignment="1">
      <alignment/>
    </xf>
    <xf numFmtId="41" fontId="4" fillId="0" borderId="0" xfId="15" applyNumberFormat="1" applyFont="1" applyAlignment="1">
      <alignment/>
    </xf>
    <xf numFmtId="41" fontId="0" fillId="0" borderId="0" xfId="15" applyNumberFormat="1" applyAlignment="1">
      <alignment horizontal="right"/>
    </xf>
    <xf numFmtId="41" fontId="3" fillId="0" borderId="0" xfId="15" applyNumberFormat="1" applyFont="1" applyAlignment="1">
      <alignment horizontal="right"/>
    </xf>
    <xf numFmtId="41" fontId="0" fillId="0" borderId="0" xfId="15" applyNumberFormat="1" applyBorder="1" applyAlignment="1">
      <alignment horizontal="right"/>
    </xf>
    <xf numFmtId="39" fontId="0" fillId="0" borderId="0" xfId="15" applyNumberFormat="1" applyAlignment="1">
      <alignment horizontal="right"/>
    </xf>
    <xf numFmtId="41" fontId="0" fillId="0" borderId="0" xfId="15" applyNumberFormat="1" applyFont="1" applyBorder="1" applyAlignment="1">
      <alignment horizontal="right"/>
    </xf>
    <xf numFmtId="41" fontId="3" fillId="0" borderId="0" xfId="15" applyNumberFormat="1" applyFont="1" applyBorder="1" applyAlignment="1">
      <alignment horizontal="right"/>
    </xf>
    <xf numFmtId="39" fontId="0" fillId="0" borderId="0" xfId="15" applyNumberFormat="1" applyBorder="1" applyAlignment="1">
      <alignment horizontal="right"/>
    </xf>
    <xf numFmtId="41" fontId="5" fillId="0" borderId="0" xfId="15" applyNumberFormat="1" applyFont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0" fillId="0" borderId="0" xfId="15" applyNumberFormat="1" applyFont="1" applyAlignment="1">
      <alignment horizontal="right"/>
    </xf>
    <xf numFmtId="41" fontId="0" fillId="0" borderId="0" xfId="15" applyNumberFormat="1" applyFont="1" applyBorder="1" applyAlignment="1">
      <alignment horizontal="right"/>
    </xf>
    <xf numFmtId="41" fontId="0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1" xfId="15" applyNumberFormat="1" applyFont="1" applyBorder="1" applyAlignment="1">
      <alignment/>
    </xf>
    <xf numFmtId="41" fontId="5" fillId="0" borderId="2" xfId="15" applyNumberFormat="1" applyFont="1" applyBorder="1" applyAlignment="1">
      <alignment/>
    </xf>
    <xf numFmtId="41" fontId="5" fillId="0" borderId="0" xfId="15" applyNumberFormat="1" applyFont="1" applyAlignment="1">
      <alignment horizontal="right"/>
    </xf>
    <xf numFmtId="43" fontId="5" fillId="0" borderId="0" xfId="15" applyNumberFormat="1" applyFont="1" applyAlignment="1">
      <alignment horizontal="right"/>
    </xf>
    <xf numFmtId="43" fontId="5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center"/>
    </xf>
    <xf numFmtId="41" fontId="5" fillId="0" borderId="0" xfId="15" applyNumberFormat="1" applyFont="1" applyAlignment="1" quotePrefix="1">
      <alignment/>
    </xf>
    <xf numFmtId="41" fontId="6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41" fontId="8" fillId="0" borderId="0" xfId="15" applyNumberFormat="1" applyFont="1" applyAlignment="1">
      <alignment/>
    </xf>
    <xf numFmtId="41" fontId="9" fillId="0" borderId="0" xfId="15" applyNumberFormat="1" applyFont="1" applyAlignment="1">
      <alignment/>
    </xf>
    <xf numFmtId="41" fontId="8" fillId="0" borderId="0" xfId="15" applyNumberFormat="1" applyFont="1" applyAlignment="1">
      <alignment horizontal="right"/>
    </xf>
    <xf numFmtId="41" fontId="8" fillId="0" borderId="0" xfId="15" applyNumberFormat="1" applyFont="1" applyBorder="1" applyAlignment="1">
      <alignment horizontal="right"/>
    </xf>
    <xf numFmtId="0" fontId="11" fillId="0" borderId="0" xfId="0" applyFont="1" applyAlignment="1" quotePrefix="1">
      <alignment/>
    </xf>
    <xf numFmtId="41" fontId="8" fillId="0" borderId="0" xfId="15" applyNumberFormat="1" applyFont="1" applyAlignment="1">
      <alignment horizontal="center"/>
    </xf>
    <xf numFmtId="13" fontId="8" fillId="0" borderId="0" xfId="15" applyNumberFormat="1" applyFont="1" applyAlignment="1" quotePrefix="1">
      <alignment horizontal="center"/>
    </xf>
    <xf numFmtId="41" fontId="10" fillId="0" borderId="0" xfId="15" applyNumberFormat="1" applyFont="1" applyAlignment="1">
      <alignment/>
    </xf>
    <xf numFmtId="41" fontId="9" fillId="0" borderId="0" xfId="15" applyNumberFormat="1" applyFont="1" applyAlignment="1" quotePrefix="1">
      <alignment/>
    </xf>
    <xf numFmtId="41" fontId="8" fillId="0" borderId="3" xfId="15" applyNumberFormat="1" applyFont="1" applyBorder="1" applyAlignment="1">
      <alignment/>
    </xf>
    <xf numFmtId="41" fontId="8" fillId="0" borderId="4" xfId="15" applyNumberFormat="1" applyFont="1" applyBorder="1" applyAlignment="1">
      <alignment/>
    </xf>
    <xf numFmtId="41" fontId="8" fillId="0" borderId="0" xfId="15" applyNumberFormat="1" applyFont="1" applyAlignment="1" quotePrefix="1">
      <alignment/>
    </xf>
    <xf numFmtId="41" fontId="8" fillId="0" borderId="5" xfId="15" applyNumberFormat="1" applyFont="1" applyBorder="1" applyAlignment="1">
      <alignment/>
    </xf>
    <xf numFmtId="41" fontId="8" fillId="0" borderId="6" xfId="15" applyNumberFormat="1" applyFont="1" applyBorder="1" applyAlignment="1">
      <alignment/>
    </xf>
    <xf numFmtId="41" fontId="8" fillId="0" borderId="2" xfId="15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41" fontId="8" fillId="0" borderId="1" xfId="15" applyNumberFormat="1" applyFont="1" applyBorder="1" applyAlignment="1">
      <alignment/>
    </xf>
    <xf numFmtId="39" fontId="8" fillId="0" borderId="0" xfId="15" applyNumberFormat="1" applyFont="1" applyAlignment="1">
      <alignment/>
    </xf>
    <xf numFmtId="41" fontId="11" fillId="0" borderId="0" xfId="0" applyNumberFormat="1" applyFont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41" fontId="10" fillId="0" borderId="0" xfId="15" applyNumberFormat="1" applyFont="1" applyAlignment="1" quotePrefix="1">
      <alignment/>
    </xf>
    <xf numFmtId="0" fontId="11" fillId="0" borderId="0" xfId="0" applyFont="1" applyAlignment="1">
      <alignment/>
    </xf>
    <xf numFmtId="37" fontId="9" fillId="0" borderId="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41" fontId="9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9" fontId="5" fillId="0" borderId="0" xfId="15" applyNumberFormat="1" applyFont="1" applyBorder="1" applyAlignment="1">
      <alignment horizontal="right"/>
    </xf>
    <xf numFmtId="0" fontId="9" fillId="0" borderId="0" xfId="0" applyFont="1" applyAlignment="1" quotePrefix="1">
      <alignment/>
    </xf>
    <xf numFmtId="41" fontId="9" fillId="0" borderId="1" xfId="15" applyNumberFormat="1" applyFont="1" applyBorder="1" applyAlignment="1">
      <alignment/>
    </xf>
    <xf numFmtId="41" fontId="1" fillId="0" borderId="0" xfId="15" applyNumberFormat="1" applyFont="1" applyAlignment="1">
      <alignment horizontal="left"/>
    </xf>
    <xf numFmtId="41" fontId="4" fillId="0" borderId="0" xfId="15" applyNumberFormat="1" applyFont="1" applyAlignment="1">
      <alignment horizontal="left"/>
    </xf>
    <xf numFmtId="41" fontId="4" fillId="0" borderId="0" xfId="15" applyNumberFormat="1" applyFont="1" applyAlignment="1" quotePrefix="1">
      <alignment/>
    </xf>
    <xf numFmtId="41" fontId="3" fillId="0" borderId="0" xfId="15" applyNumberFormat="1" applyFont="1" applyAlignment="1">
      <alignment horizontal="center"/>
    </xf>
    <xf numFmtId="41" fontId="0" fillId="0" borderId="0" xfId="15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view="pageBreakPreview" zoomScale="60" zoomScaleNormal="75" workbookViewId="0" topLeftCell="E1">
      <selection activeCell="P11" sqref="P11"/>
    </sheetView>
  </sheetViews>
  <sheetFormatPr defaultColWidth="9.140625" defaultRowHeight="12.75"/>
  <cols>
    <col min="1" max="1" width="3.57421875" style="1" customWidth="1"/>
    <col min="2" max="2" width="4.140625" style="1" customWidth="1"/>
    <col min="3" max="3" width="2.8515625" style="1" customWidth="1"/>
    <col min="4" max="4" width="7.8515625" style="1" customWidth="1"/>
    <col min="5" max="6" width="9.140625" style="1" customWidth="1"/>
    <col min="7" max="7" width="18.8515625" style="1" customWidth="1"/>
    <col min="8" max="8" width="11.57421875" style="1" customWidth="1"/>
    <col min="9" max="9" width="7.00390625" style="1" customWidth="1"/>
    <col min="10" max="10" width="11.00390625" style="1" customWidth="1"/>
    <col min="11" max="11" width="2.57421875" style="1" customWidth="1"/>
    <col min="12" max="12" width="23.421875" style="12" customWidth="1"/>
    <col min="13" max="13" width="3.28125" style="14" customWidth="1"/>
    <col min="14" max="14" width="13.28125" style="1" customWidth="1"/>
    <col min="15" max="15" width="3.421875" style="1" customWidth="1"/>
    <col min="16" max="16" width="15.28125" style="1" customWidth="1"/>
    <col min="17" max="16384" width="9.140625" style="1" customWidth="1"/>
  </cols>
  <sheetData>
    <row r="1" spans="1:2" ht="15.75">
      <c r="A1" s="2" t="s">
        <v>20</v>
      </c>
      <c r="B1" s="2"/>
    </row>
    <row r="2" ht="12.75">
      <c r="A2" s="11" t="s">
        <v>23</v>
      </c>
    </row>
    <row r="3" spans="1:2" ht="15.75">
      <c r="A3" s="8" t="s">
        <v>111</v>
      </c>
      <c r="B3" s="2"/>
    </row>
    <row r="4" spans="1:2" ht="15.75">
      <c r="A4" s="8"/>
      <c r="B4" s="2"/>
    </row>
    <row r="5" ht="12.75">
      <c r="A5" s="11" t="s">
        <v>108</v>
      </c>
    </row>
    <row r="6" spans="1:2" ht="15.75">
      <c r="A6" s="11" t="s">
        <v>35</v>
      </c>
      <c r="B6" s="2"/>
    </row>
    <row r="7" spans="1:2" ht="14.25">
      <c r="A7" s="3"/>
      <c r="B7" s="3"/>
    </row>
    <row r="8" ht="12.75">
      <c r="A8" s="11" t="s">
        <v>45</v>
      </c>
    </row>
    <row r="10" spans="7:16" ht="12.75">
      <c r="G10" s="76"/>
      <c r="H10" s="76"/>
      <c r="I10" s="4"/>
      <c r="J10" s="77" t="s">
        <v>24</v>
      </c>
      <c r="K10" s="77"/>
      <c r="L10" s="77"/>
      <c r="M10" s="21"/>
      <c r="N10" s="77" t="s">
        <v>25</v>
      </c>
      <c r="O10" s="78"/>
      <c r="P10" s="78"/>
    </row>
    <row r="11" spans="7:16" ht="12.75">
      <c r="G11" s="4"/>
      <c r="H11" s="4"/>
      <c r="I11" s="4"/>
      <c r="J11" s="22" t="s">
        <v>0</v>
      </c>
      <c r="K11" s="20"/>
      <c r="L11" s="22" t="s">
        <v>140</v>
      </c>
      <c r="M11" s="23"/>
      <c r="N11" s="22" t="s">
        <v>0</v>
      </c>
      <c r="O11" s="24"/>
      <c r="P11" s="22" t="s">
        <v>32</v>
      </c>
    </row>
    <row r="12" spans="7:16" ht="12.75">
      <c r="G12" s="4"/>
      <c r="H12" s="4"/>
      <c r="I12" s="4"/>
      <c r="J12" s="22" t="s">
        <v>1</v>
      </c>
      <c r="K12" s="20"/>
      <c r="L12" s="22" t="s">
        <v>106</v>
      </c>
      <c r="M12" s="21"/>
      <c r="N12" s="22" t="s">
        <v>1</v>
      </c>
      <c r="O12" s="24"/>
      <c r="P12" s="22" t="s">
        <v>107</v>
      </c>
    </row>
    <row r="13" spans="7:16" ht="12.75">
      <c r="G13" s="4"/>
      <c r="H13" s="4"/>
      <c r="I13" s="4"/>
      <c r="J13" s="22" t="s">
        <v>2</v>
      </c>
      <c r="K13" s="20"/>
      <c r="L13" s="22" t="s">
        <v>2</v>
      </c>
      <c r="M13" s="21"/>
      <c r="N13" s="22" t="s">
        <v>33</v>
      </c>
      <c r="O13" s="24"/>
      <c r="P13" s="22" t="s">
        <v>34</v>
      </c>
    </row>
    <row r="14" spans="7:16" ht="12.75">
      <c r="G14" s="4"/>
      <c r="H14" s="4"/>
      <c r="I14" s="4"/>
      <c r="J14" s="22" t="s">
        <v>109</v>
      </c>
      <c r="K14" s="20"/>
      <c r="L14" s="22" t="s">
        <v>112</v>
      </c>
      <c r="M14" s="21"/>
      <c r="N14" s="22" t="str">
        <f>+J14</f>
        <v>31/3/2003</v>
      </c>
      <c r="O14" s="24"/>
      <c r="P14" s="22" t="str">
        <f>+L14</f>
        <v>31/3/2002</v>
      </c>
    </row>
    <row r="15" spans="7:16" ht="12.75">
      <c r="G15" s="4"/>
      <c r="H15" s="4"/>
      <c r="I15" s="4"/>
      <c r="J15" s="22" t="s">
        <v>3</v>
      </c>
      <c r="K15" s="20"/>
      <c r="L15" s="22" t="s">
        <v>3</v>
      </c>
      <c r="M15" s="21"/>
      <c r="N15" s="22" t="s">
        <v>3</v>
      </c>
      <c r="O15" s="24"/>
      <c r="P15" s="22" t="s">
        <v>3</v>
      </c>
    </row>
    <row r="16" spans="10:16" ht="12.75">
      <c r="J16" s="24"/>
      <c r="K16" s="24"/>
      <c r="L16" s="20"/>
      <c r="M16" s="21"/>
      <c r="N16" s="24"/>
      <c r="O16" s="24"/>
      <c r="P16" s="24"/>
    </row>
    <row r="17" spans="1:16" ht="15">
      <c r="A17" s="5"/>
      <c r="C17" s="19" t="s">
        <v>4</v>
      </c>
      <c r="D17" s="19"/>
      <c r="E17" s="19"/>
      <c r="F17" s="19"/>
      <c r="I17" s="9"/>
      <c r="J17" s="25">
        <v>19944</v>
      </c>
      <c r="K17" s="25"/>
      <c r="L17" s="26">
        <v>15903</v>
      </c>
      <c r="M17" s="26"/>
      <c r="N17" s="25">
        <v>19944</v>
      </c>
      <c r="O17" s="25"/>
      <c r="P17" s="26">
        <v>15903</v>
      </c>
    </row>
    <row r="18" spans="3:16" ht="15">
      <c r="C18" s="19"/>
      <c r="D18" s="19"/>
      <c r="E18" s="19"/>
      <c r="F18" s="19"/>
      <c r="I18" s="9"/>
      <c r="J18" s="25"/>
      <c r="K18" s="25"/>
      <c r="L18" s="25"/>
      <c r="M18" s="26"/>
      <c r="N18" s="25"/>
      <c r="O18" s="25"/>
      <c r="P18" s="25"/>
    </row>
    <row r="19" spans="1:16" ht="15">
      <c r="A19" s="35"/>
      <c r="B19" s="35"/>
      <c r="C19" s="37" t="s">
        <v>85</v>
      </c>
      <c r="D19" s="37"/>
      <c r="E19" s="37"/>
      <c r="F19" s="37"/>
      <c r="G19" s="38"/>
      <c r="I19" s="9"/>
      <c r="J19" s="25">
        <v>-17622</v>
      </c>
      <c r="K19" s="25"/>
      <c r="L19" s="26">
        <f>-11833-1040-165</f>
        <v>-13038</v>
      </c>
      <c r="M19" s="26"/>
      <c r="N19" s="25">
        <v>-17622</v>
      </c>
      <c r="O19" s="25"/>
      <c r="P19" s="26">
        <f>-11833-1040-165</f>
        <v>-13038</v>
      </c>
    </row>
    <row r="20" spans="1:16" ht="15">
      <c r="A20" s="35"/>
      <c r="B20" s="35"/>
      <c r="C20" s="37"/>
      <c r="D20" s="37"/>
      <c r="E20" s="37"/>
      <c r="F20" s="37"/>
      <c r="G20" s="38"/>
      <c r="I20" s="9"/>
      <c r="J20" s="25"/>
      <c r="K20" s="25"/>
      <c r="L20" s="25"/>
      <c r="M20" s="26"/>
      <c r="N20" s="25"/>
      <c r="O20" s="25"/>
      <c r="P20" s="25"/>
    </row>
    <row r="21" spans="1:16" ht="15">
      <c r="A21" s="35"/>
      <c r="B21" s="35"/>
      <c r="C21" s="37" t="s">
        <v>86</v>
      </c>
      <c r="D21" s="37"/>
      <c r="E21" s="37"/>
      <c r="F21" s="37"/>
      <c r="G21" s="38"/>
      <c r="I21" s="9"/>
      <c r="J21" s="25">
        <v>106</v>
      </c>
      <c r="K21" s="25"/>
      <c r="L21" s="26">
        <v>81</v>
      </c>
      <c r="M21" s="26"/>
      <c r="N21" s="67">
        <v>106</v>
      </c>
      <c r="O21" s="25"/>
      <c r="P21" s="26">
        <v>81</v>
      </c>
    </row>
    <row r="22" spans="3:16" ht="15">
      <c r="C22" s="19"/>
      <c r="D22" s="19"/>
      <c r="E22" s="19"/>
      <c r="F22" s="19"/>
      <c r="I22" s="9"/>
      <c r="J22" s="27"/>
      <c r="K22" s="25"/>
      <c r="L22" s="27"/>
      <c r="M22" s="26"/>
      <c r="N22" s="27"/>
      <c r="O22" s="25"/>
      <c r="P22" s="27"/>
    </row>
    <row r="23" spans="1:16" ht="15">
      <c r="A23" s="5"/>
      <c r="C23" s="19" t="s">
        <v>38</v>
      </c>
      <c r="D23" s="19"/>
      <c r="E23" s="19"/>
      <c r="F23" s="19"/>
      <c r="I23" s="9"/>
      <c r="J23" s="25">
        <f>+J17+J19+J21</f>
        <v>2428</v>
      </c>
      <c r="K23" s="25"/>
      <c r="L23" s="25">
        <f>+L17+L19+L21</f>
        <v>2946</v>
      </c>
      <c r="M23" s="26"/>
      <c r="N23" s="67">
        <f>+N17+N19+N21</f>
        <v>2428</v>
      </c>
      <c r="O23" s="25"/>
      <c r="P23" s="25">
        <f>+P17+P19+P21</f>
        <v>2946</v>
      </c>
    </row>
    <row r="24" spans="3:16" ht="15">
      <c r="C24" s="19"/>
      <c r="D24" s="19"/>
      <c r="E24" s="19"/>
      <c r="F24" s="19"/>
      <c r="I24" s="9"/>
      <c r="J24" s="25"/>
      <c r="K24" s="25"/>
      <c r="L24" s="25"/>
      <c r="M24" s="26"/>
      <c r="N24" s="25"/>
      <c r="O24" s="25"/>
      <c r="P24" s="25"/>
    </row>
    <row r="25" spans="3:16" ht="15">
      <c r="C25" s="19"/>
      <c r="D25" s="19"/>
      <c r="E25" s="19"/>
      <c r="F25" s="19"/>
      <c r="I25" s="9"/>
      <c r="J25" s="25"/>
      <c r="K25" s="25"/>
      <c r="L25" s="25"/>
      <c r="M25" s="26"/>
      <c r="N25" s="25"/>
      <c r="O25" s="25"/>
      <c r="P25" s="25"/>
    </row>
    <row r="26" spans="3:16" ht="15">
      <c r="C26" s="19" t="s">
        <v>39</v>
      </c>
      <c r="D26" s="19"/>
      <c r="E26" s="19"/>
      <c r="F26" s="19"/>
      <c r="I26" s="9"/>
      <c r="J26" s="25">
        <v>-984</v>
      </c>
      <c r="K26" s="25"/>
      <c r="L26" s="26">
        <v>-934</v>
      </c>
      <c r="M26" s="26"/>
      <c r="N26" s="67">
        <v>-984</v>
      </c>
      <c r="O26" s="25"/>
      <c r="P26" s="26">
        <v>-934</v>
      </c>
    </row>
    <row r="27" spans="3:16" ht="15">
      <c r="C27" s="19"/>
      <c r="D27" s="19"/>
      <c r="E27" s="19"/>
      <c r="F27" s="19"/>
      <c r="I27" s="9"/>
      <c r="J27" s="27"/>
      <c r="K27" s="25"/>
      <c r="L27" s="27"/>
      <c r="M27" s="26"/>
      <c r="N27" s="27"/>
      <c r="O27" s="25"/>
      <c r="P27" s="27"/>
    </row>
    <row r="28" spans="3:16" ht="15">
      <c r="C28" s="19" t="s">
        <v>40</v>
      </c>
      <c r="D28" s="19"/>
      <c r="E28" s="19"/>
      <c r="F28" s="19"/>
      <c r="I28" s="9"/>
      <c r="J28" s="25">
        <f>+J23+J26</f>
        <v>1444</v>
      </c>
      <c r="K28" s="25"/>
      <c r="L28" s="25">
        <f>+L23+L26</f>
        <v>2012</v>
      </c>
      <c r="M28" s="26"/>
      <c r="N28" s="25">
        <f>+N23+N26</f>
        <v>1444</v>
      </c>
      <c r="O28" s="25"/>
      <c r="P28" s="25">
        <f>+P23+P26</f>
        <v>2012</v>
      </c>
    </row>
    <row r="29" spans="3:16" ht="15">
      <c r="C29" s="19"/>
      <c r="D29" s="19"/>
      <c r="E29" s="19"/>
      <c r="F29" s="19"/>
      <c r="I29" s="9"/>
      <c r="J29" s="25"/>
      <c r="K29" s="25"/>
      <c r="L29" s="25"/>
      <c r="M29" s="26"/>
      <c r="N29" s="25"/>
      <c r="O29" s="25"/>
      <c r="P29" s="25"/>
    </row>
    <row r="30" spans="3:16" ht="15">
      <c r="C30" s="19" t="s">
        <v>27</v>
      </c>
      <c r="D30" s="19"/>
      <c r="E30" s="19"/>
      <c r="F30" s="19"/>
      <c r="I30" s="9"/>
      <c r="J30" s="25">
        <v>-300</v>
      </c>
      <c r="K30" s="25"/>
      <c r="L30" s="26">
        <v>-443</v>
      </c>
      <c r="M30" s="26"/>
      <c r="N30" s="25">
        <v>-300</v>
      </c>
      <c r="O30" s="25"/>
      <c r="P30" s="26">
        <v>-443</v>
      </c>
    </row>
    <row r="31" spans="3:16" ht="15">
      <c r="C31" s="19"/>
      <c r="D31" s="19"/>
      <c r="E31" s="19"/>
      <c r="F31" s="19"/>
      <c r="I31" s="9"/>
      <c r="J31" s="25"/>
      <c r="K31" s="25"/>
      <c r="L31" s="25"/>
      <c r="M31" s="26"/>
      <c r="N31" s="27"/>
      <c r="O31" s="25"/>
      <c r="P31" s="25"/>
    </row>
    <row r="32" spans="3:16" ht="15.75" thickBot="1">
      <c r="C32" s="19" t="s">
        <v>41</v>
      </c>
      <c r="D32" s="19"/>
      <c r="E32" s="19"/>
      <c r="F32" s="19"/>
      <c r="I32" s="9"/>
      <c r="J32" s="28">
        <f>+J28+J30</f>
        <v>1144</v>
      </c>
      <c r="K32" s="25"/>
      <c r="L32" s="28">
        <f>+L28+L30</f>
        <v>1569</v>
      </c>
      <c r="M32" s="26"/>
      <c r="N32" s="28">
        <f>+N28+N30</f>
        <v>1144</v>
      </c>
      <c r="O32" s="25"/>
      <c r="P32" s="28">
        <f>+P28+P30</f>
        <v>1569</v>
      </c>
    </row>
    <row r="33" spans="3:16" ht="15.75" thickTop="1">
      <c r="C33" s="19"/>
      <c r="D33" s="19"/>
      <c r="E33" s="19"/>
      <c r="F33" s="19"/>
      <c r="I33" s="9"/>
      <c r="J33" s="25"/>
      <c r="K33" s="25"/>
      <c r="L33" s="25"/>
      <c r="M33" s="26"/>
      <c r="N33" s="25"/>
      <c r="O33" s="25"/>
      <c r="P33" s="25"/>
    </row>
    <row r="34" spans="3:16" ht="15" hidden="1">
      <c r="C34" s="19"/>
      <c r="D34" s="19"/>
      <c r="E34" s="19"/>
      <c r="F34" s="19"/>
      <c r="I34" s="9"/>
      <c r="J34" s="9"/>
      <c r="K34" s="9"/>
      <c r="L34" s="14"/>
      <c r="N34" s="9"/>
      <c r="O34" s="9"/>
      <c r="P34" s="9"/>
    </row>
    <row r="35" spans="3:16" ht="15">
      <c r="C35" s="19"/>
      <c r="D35" s="19"/>
      <c r="E35" s="19"/>
      <c r="F35" s="19"/>
      <c r="I35" s="9"/>
      <c r="J35" s="9"/>
      <c r="K35" s="9"/>
      <c r="L35" s="16"/>
      <c r="M35" s="16"/>
      <c r="N35" s="9"/>
      <c r="O35" s="9"/>
      <c r="P35" s="16"/>
    </row>
    <row r="37" spans="3:16" ht="15">
      <c r="C37" s="7"/>
      <c r="D37" s="19" t="s">
        <v>36</v>
      </c>
      <c r="E37" s="19"/>
      <c r="F37" s="19"/>
      <c r="G37" s="19"/>
      <c r="H37" s="19"/>
      <c r="I37" s="19"/>
      <c r="J37" s="19"/>
      <c r="K37" s="19"/>
      <c r="L37" s="29"/>
      <c r="M37" s="26"/>
      <c r="N37" s="19"/>
      <c r="O37" s="19"/>
      <c r="P37" s="19"/>
    </row>
    <row r="38" spans="4:16" ht="15">
      <c r="D38" s="34" t="s">
        <v>80</v>
      </c>
      <c r="E38" s="19"/>
      <c r="F38" s="19"/>
      <c r="G38" s="19"/>
      <c r="H38" s="19"/>
      <c r="I38" s="19"/>
      <c r="J38" s="30">
        <v>2.28</v>
      </c>
      <c r="K38" s="30"/>
      <c r="L38" s="70">
        <v>3.7</v>
      </c>
      <c r="M38" s="26"/>
      <c r="N38" s="31">
        <v>2.28</v>
      </c>
      <c r="O38" s="19"/>
      <c r="P38" s="30">
        <v>3.7</v>
      </c>
    </row>
    <row r="39" spans="3:17" ht="15">
      <c r="C39" s="7"/>
      <c r="D39" s="19" t="s">
        <v>87</v>
      </c>
      <c r="E39" s="19"/>
      <c r="F39" s="19"/>
      <c r="G39" s="37"/>
      <c r="H39" s="37"/>
      <c r="I39" s="37"/>
      <c r="J39" s="37">
        <v>50000</v>
      </c>
      <c r="K39" s="37"/>
      <c r="L39" s="39">
        <v>42420</v>
      </c>
      <c r="M39" s="40"/>
      <c r="N39" s="37">
        <v>50000</v>
      </c>
      <c r="O39" s="37"/>
      <c r="P39" s="39">
        <v>42420</v>
      </c>
      <c r="Q39" s="38"/>
    </row>
    <row r="40" spans="3:9" ht="15">
      <c r="C40" s="7"/>
      <c r="D40" s="19"/>
      <c r="E40" s="19"/>
      <c r="F40" s="19"/>
      <c r="G40" s="19"/>
      <c r="H40" s="19"/>
      <c r="I40" s="19"/>
    </row>
    <row r="41" spans="3:16" ht="15">
      <c r="C41" s="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4:16" ht="15">
      <c r="D42" s="34" t="s">
        <v>81</v>
      </c>
      <c r="E42" s="19"/>
      <c r="F42" s="19"/>
      <c r="G42" s="19"/>
      <c r="H42" s="19"/>
      <c r="I42" s="19"/>
      <c r="J42" s="26" t="s">
        <v>26</v>
      </c>
      <c r="K42" s="32"/>
      <c r="L42" s="26" t="s">
        <v>26</v>
      </c>
      <c r="M42" s="26"/>
      <c r="N42" s="26" t="s">
        <v>26</v>
      </c>
      <c r="O42" s="32"/>
      <c r="P42" s="26" t="s">
        <v>26</v>
      </c>
    </row>
    <row r="43" spans="4:16" ht="15">
      <c r="D43" s="19"/>
      <c r="E43" s="19"/>
      <c r="F43" s="19"/>
      <c r="G43" s="19"/>
      <c r="H43" s="19"/>
      <c r="I43" s="19"/>
      <c r="J43" s="19"/>
      <c r="K43" s="19"/>
      <c r="L43" s="29"/>
      <c r="M43" s="26"/>
      <c r="N43" s="19"/>
      <c r="O43" s="19"/>
      <c r="P43" s="33"/>
    </row>
    <row r="44" spans="1:3" ht="12.75">
      <c r="A44" s="7"/>
      <c r="C44" s="7"/>
    </row>
    <row r="45" spans="4:5" ht="15.75">
      <c r="D45" s="73" t="s">
        <v>96</v>
      </c>
      <c r="E45" s="36"/>
    </row>
    <row r="46" ht="15.75">
      <c r="D46" s="2" t="s">
        <v>110</v>
      </c>
    </row>
    <row r="47" ht="15">
      <c r="D47" s="19"/>
    </row>
    <row r="48" spans="1:4" ht="14.25">
      <c r="A48" s="3" t="s">
        <v>128</v>
      </c>
      <c r="B48" s="3"/>
      <c r="C48" s="3"/>
      <c r="D48" s="3" t="s">
        <v>129</v>
      </c>
    </row>
    <row r="49" spans="1:4" ht="14.25">
      <c r="A49" s="3"/>
      <c r="B49" s="3"/>
      <c r="C49" s="3"/>
      <c r="D49" s="3" t="s">
        <v>130</v>
      </c>
    </row>
    <row r="50" spans="1:4" ht="14.25">
      <c r="A50" s="3"/>
      <c r="B50" s="3"/>
      <c r="C50" s="3"/>
      <c r="D50" s="3" t="s">
        <v>131</v>
      </c>
    </row>
    <row r="51" ht="15">
      <c r="D51" s="19"/>
    </row>
    <row r="54" spans="2:10" ht="15.75">
      <c r="B54" s="19"/>
      <c r="C54" s="2" t="s">
        <v>20</v>
      </c>
      <c r="D54" s="2"/>
      <c r="E54" s="19"/>
      <c r="F54" s="19"/>
      <c r="G54" s="19"/>
      <c r="H54" s="19"/>
      <c r="I54" s="19"/>
      <c r="J54" s="19"/>
    </row>
    <row r="55" spans="2:10" ht="15.75">
      <c r="B55" s="19"/>
      <c r="C55" s="2" t="s">
        <v>23</v>
      </c>
      <c r="D55" s="19"/>
      <c r="E55" s="19"/>
      <c r="F55" s="19"/>
      <c r="G55" s="19"/>
      <c r="H55" s="19"/>
      <c r="I55" s="19"/>
      <c r="J55" s="19"/>
    </row>
    <row r="56" spans="1:10" ht="15.75">
      <c r="A56" s="2"/>
      <c r="B56" s="19"/>
      <c r="C56" s="8" t="str">
        <f>+A3</f>
        <v>QUARTERLY REPORT FOR THE FIRST QUARTER ENDED 31 MARCH 2003</v>
      </c>
      <c r="D56" s="2"/>
      <c r="E56" s="19"/>
      <c r="F56" s="19"/>
      <c r="G56" s="19"/>
      <c r="H56" s="19"/>
      <c r="I56" s="19"/>
      <c r="J56" s="19"/>
    </row>
    <row r="57" spans="1:10" ht="15">
      <c r="A57" s="11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5.75">
      <c r="A58" s="8"/>
      <c r="B58" s="19"/>
      <c r="C58" s="2" t="s">
        <v>46</v>
      </c>
      <c r="D58" s="19"/>
      <c r="E58" s="19"/>
      <c r="F58" s="19"/>
      <c r="G58" s="19"/>
      <c r="H58" s="19"/>
      <c r="I58" s="19"/>
      <c r="J58" s="19"/>
    </row>
    <row r="59" spans="1:10" ht="15.75">
      <c r="A59" s="8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5">
      <c r="A60" s="11"/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5"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5">
      <c r="A63" s="38"/>
      <c r="B63" s="37"/>
      <c r="C63" s="37"/>
      <c r="D63" s="37"/>
      <c r="E63" s="37"/>
      <c r="F63" s="37"/>
      <c r="G63" s="37"/>
      <c r="H63" s="37"/>
      <c r="I63" s="37"/>
      <c r="J63" s="37"/>
    </row>
    <row r="64" spans="1:13" ht="15">
      <c r="A64" s="38"/>
      <c r="B64" s="37"/>
      <c r="C64" s="37"/>
      <c r="D64" s="37"/>
      <c r="E64" s="37"/>
      <c r="F64" s="37"/>
      <c r="G64" s="37"/>
      <c r="H64" s="42" t="s">
        <v>5</v>
      </c>
      <c r="I64" s="42"/>
      <c r="J64" s="42" t="s">
        <v>7</v>
      </c>
      <c r="K64" s="4"/>
      <c r="L64" s="13"/>
      <c r="M64" s="17"/>
    </row>
    <row r="65" spans="1:13" ht="15">
      <c r="A65" s="38"/>
      <c r="B65" s="37"/>
      <c r="C65" s="37"/>
      <c r="D65" s="37"/>
      <c r="E65" s="37"/>
      <c r="F65" s="37"/>
      <c r="G65" s="37"/>
      <c r="H65" s="42" t="s">
        <v>6</v>
      </c>
      <c r="I65" s="42"/>
      <c r="J65" s="42" t="s">
        <v>8</v>
      </c>
      <c r="K65" s="4"/>
      <c r="L65" s="13"/>
      <c r="M65" s="17"/>
    </row>
    <row r="66" spans="1:13" ht="15">
      <c r="A66" s="38"/>
      <c r="B66" s="37"/>
      <c r="C66" s="37"/>
      <c r="D66" s="37"/>
      <c r="E66" s="37"/>
      <c r="F66" s="37"/>
      <c r="G66" s="37"/>
      <c r="H66" s="42" t="s">
        <v>2</v>
      </c>
      <c r="I66" s="42"/>
      <c r="J66" s="42" t="s">
        <v>9</v>
      </c>
      <c r="K66" s="4"/>
      <c r="L66" s="13"/>
      <c r="M66" s="17"/>
    </row>
    <row r="67" spans="1:13" ht="15">
      <c r="A67" s="38"/>
      <c r="B67" s="37"/>
      <c r="C67" s="37"/>
      <c r="D67" s="37"/>
      <c r="E67" s="37"/>
      <c r="F67" s="37"/>
      <c r="G67" s="37"/>
      <c r="H67" s="37"/>
      <c r="I67" s="42"/>
      <c r="J67" s="42" t="s">
        <v>10</v>
      </c>
      <c r="K67" s="4"/>
      <c r="L67" s="13"/>
      <c r="M67" s="17"/>
    </row>
    <row r="68" spans="1:13" ht="15">
      <c r="A68" s="38"/>
      <c r="B68" s="37"/>
      <c r="C68" s="37"/>
      <c r="D68" s="37"/>
      <c r="E68" s="37"/>
      <c r="F68" s="37"/>
      <c r="G68" s="37"/>
      <c r="H68" s="42" t="s">
        <v>109</v>
      </c>
      <c r="I68" s="42"/>
      <c r="J68" s="43" t="s">
        <v>95</v>
      </c>
      <c r="K68" s="4"/>
      <c r="L68" s="13"/>
      <c r="M68" s="17"/>
    </row>
    <row r="69" spans="1:13" ht="15">
      <c r="A69" s="38"/>
      <c r="B69" s="37"/>
      <c r="C69" s="37"/>
      <c r="D69" s="37"/>
      <c r="E69" s="37"/>
      <c r="F69" s="37"/>
      <c r="G69" s="37"/>
      <c r="H69" s="42" t="s">
        <v>3</v>
      </c>
      <c r="I69" s="42"/>
      <c r="J69" s="42" t="s">
        <v>3</v>
      </c>
      <c r="K69" s="4"/>
      <c r="L69" s="13"/>
      <c r="M69" s="17"/>
    </row>
    <row r="70" spans="1:11" ht="15.75">
      <c r="A70" s="38"/>
      <c r="B70" s="44" t="s">
        <v>89</v>
      </c>
      <c r="C70" s="37"/>
      <c r="D70" s="37"/>
      <c r="E70" s="37"/>
      <c r="F70" s="37"/>
      <c r="G70" s="37"/>
      <c r="H70" s="42"/>
      <c r="I70" s="42"/>
      <c r="J70" s="42"/>
      <c r="K70" s="6"/>
    </row>
    <row r="71" spans="1:10" ht="15">
      <c r="A71" s="45"/>
      <c r="B71" s="37"/>
      <c r="C71" s="37" t="s">
        <v>11</v>
      </c>
      <c r="D71" s="37"/>
      <c r="E71" s="37"/>
      <c r="F71" s="37"/>
      <c r="G71" s="37"/>
      <c r="H71" s="37">
        <v>100022</v>
      </c>
      <c r="I71" s="37"/>
      <c r="J71" s="37">
        <v>97694</v>
      </c>
    </row>
    <row r="72" spans="1:10" ht="15">
      <c r="A72" s="38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5">
      <c r="A73" s="38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5.75">
      <c r="A74" s="45"/>
      <c r="B74" s="44" t="s">
        <v>42</v>
      </c>
      <c r="C74" s="37"/>
      <c r="D74" s="37"/>
      <c r="E74" s="37"/>
      <c r="F74" s="37"/>
      <c r="G74" s="37"/>
      <c r="H74" s="37"/>
      <c r="I74" s="37"/>
      <c r="J74" s="37"/>
    </row>
    <row r="75" spans="1:12" ht="15">
      <c r="A75" s="38"/>
      <c r="B75" s="37"/>
      <c r="C75" s="37" t="s">
        <v>12</v>
      </c>
      <c r="D75" s="37"/>
      <c r="E75" s="37"/>
      <c r="F75" s="37"/>
      <c r="G75" s="37"/>
      <c r="H75" s="46">
        <v>31900</v>
      </c>
      <c r="I75" s="37"/>
      <c r="J75" s="46">
        <v>31062</v>
      </c>
      <c r="K75" s="9"/>
      <c r="L75" s="14"/>
    </row>
    <row r="76" spans="1:12" ht="15">
      <c r="A76" s="38"/>
      <c r="B76" s="37"/>
      <c r="C76" s="37" t="s">
        <v>13</v>
      </c>
      <c r="D76" s="37"/>
      <c r="E76" s="37"/>
      <c r="F76" s="37"/>
      <c r="G76" s="37"/>
      <c r="H76" s="47">
        <v>12066</v>
      </c>
      <c r="I76" s="37"/>
      <c r="J76" s="47">
        <v>8288</v>
      </c>
      <c r="K76" s="9"/>
      <c r="L76" s="14"/>
    </row>
    <row r="77" spans="1:12" ht="15">
      <c r="A77" s="38"/>
      <c r="B77" s="48"/>
      <c r="C77" s="37" t="s">
        <v>28</v>
      </c>
      <c r="D77" s="37"/>
      <c r="E77" s="37"/>
      <c r="F77" s="37"/>
      <c r="G77" s="37"/>
      <c r="H77" s="47">
        <v>2071</v>
      </c>
      <c r="I77" s="37"/>
      <c r="J77" s="47">
        <v>778</v>
      </c>
      <c r="K77" s="9"/>
      <c r="L77" s="14"/>
    </row>
    <row r="78" spans="1:12" ht="15">
      <c r="A78" s="38"/>
      <c r="B78" s="48"/>
      <c r="C78" s="37" t="s">
        <v>29</v>
      </c>
      <c r="D78" s="37"/>
      <c r="E78" s="37"/>
      <c r="F78" s="37"/>
      <c r="G78" s="37"/>
      <c r="H78" s="47">
        <v>824</v>
      </c>
      <c r="I78" s="37"/>
      <c r="J78" s="47">
        <v>255</v>
      </c>
      <c r="K78" s="9"/>
      <c r="L78" s="14"/>
    </row>
    <row r="79" spans="1:12" ht="15">
      <c r="A79" s="38"/>
      <c r="B79" s="48"/>
      <c r="C79" s="37" t="s">
        <v>137</v>
      </c>
      <c r="D79" s="37"/>
      <c r="E79" s="37"/>
      <c r="F79" s="37"/>
      <c r="G79" s="37"/>
      <c r="H79" s="47">
        <v>177</v>
      </c>
      <c r="I79" s="37"/>
      <c r="J79" s="47">
        <v>0</v>
      </c>
      <c r="K79" s="9"/>
      <c r="L79" s="14"/>
    </row>
    <row r="80" spans="1:12" ht="15">
      <c r="A80" s="38"/>
      <c r="B80" s="37"/>
      <c r="C80" s="37" t="s">
        <v>21</v>
      </c>
      <c r="D80" s="37"/>
      <c r="E80" s="37"/>
      <c r="F80" s="37"/>
      <c r="G80" s="37"/>
      <c r="H80" s="47">
        <v>2504</v>
      </c>
      <c r="I80" s="37"/>
      <c r="J80" s="47">
        <v>2535</v>
      </c>
      <c r="K80" s="9"/>
      <c r="L80" s="14"/>
    </row>
    <row r="81" spans="1:12" ht="15">
      <c r="A81" s="38"/>
      <c r="B81" s="37"/>
      <c r="C81" s="37" t="s">
        <v>37</v>
      </c>
      <c r="D81" s="37"/>
      <c r="E81" s="37"/>
      <c r="F81" s="37"/>
      <c r="G81" s="37"/>
      <c r="H81" s="49">
        <v>2521</v>
      </c>
      <c r="I81" s="37"/>
      <c r="J81" s="49">
        <v>3389</v>
      </c>
      <c r="K81" s="9"/>
      <c r="L81" s="14"/>
    </row>
    <row r="82" spans="1:12" ht="15">
      <c r="A82" s="38"/>
      <c r="B82" s="37"/>
      <c r="C82" s="37"/>
      <c r="D82" s="37"/>
      <c r="E82" s="37"/>
      <c r="F82" s="37"/>
      <c r="G82" s="37"/>
      <c r="H82" s="50">
        <f>SUM(H75:H81)</f>
        <v>52063</v>
      </c>
      <c r="I82" s="37"/>
      <c r="J82" s="50">
        <f>SUM(J75:J81)</f>
        <v>46307</v>
      </c>
      <c r="K82" s="9"/>
      <c r="L82" s="14"/>
    </row>
    <row r="83" spans="1:10" ht="15.75">
      <c r="A83" s="45"/>
      <c r="B83" s="44" t="s">
        <v>43</v>
      </c>
      <c r="C83" s="37"/>
      <c r="D83" s="37"/>
      <c r="E83" s="37"/>
      <c r="F83" s="37"/>
      <c r="G83" s="37"/>
      <c r="H83" s="37"/>
      <c r="I83" s="37"/>
      <c r="J83" s="37"/>
    </row>
    <row r="84" spans="1:12" ht="15">
      <c r="A84" s="38"/>
      <c r="B84" s="37"/>
      <c r="C84" s="37" t="s">
        <v>14</v>
      </c>
      <c r="D84" s="37"/>
      <c r="E84" s="37"/>
      <c r="F84" s="37"/>
      <c r="G84" s="37"/>
      <c r="H84" s="46">
        <v>13337</v>
      </c>
      <c r="I84" s="37"/>
      <c r="J84" s="46">
        <v>11217</v>
      </c>
      <c r="K84" s="9"/>
      <c r="L84" s="14"/>
    </row>
    <row r="85" spans="1:12" ht="15">
      <c r="A85" s="38"/>
      <c r="B85" s="37"/>
      <c r="C85" s="37" t="s">
        <v>30</v>
      </c>
      <c r="D85" s="37"/>
      <c r="E85" s="37"/>
      <c r="F85" s="37"/>
      <c r="G85" s="37"/>
      <c r="H85" s="47">
        <v>562</v>
      </c>
      <c r="I85" s="37"/>
      <c r="J85" s="47">
        <v>545</v>
      </c>
      <c r="K85" s="9"/>
      <c r="L85" s="14"/>
    </row>
    <row r="86" spans="1:12" ht="15">
      <c r="A86" s="38"/>
      <c r="B86" s="37"/>
      <c r="C86" s="37" t="s">
        <v>31</v>
      </c>
      <c r="D86" s="37"/>
      <c r="E86" s="37"/>
      <c r="F86" s="37"/>
      <c r="G86" s="37"/>
      <c r="H86" s="47">
        <v>0</v>
      </c>
      <c r="I86" s="37"/>
      <c r="J86" s="47">
        <v>4</v>
      </c>
      <c r="K86" s="9"/>
      <c r="L86" s="14"/>
    </row>
    <row r="87" spans="1:12" ht="15">
      <c r="A87" s="38"/>
      <c r="B87" s="37"/>
      <c r="C87" s="37" t="s">
        <v>22</v>
      </c>
      <c r="D87" s="37"/>
      <c r="E87" s="37"/>
      <c r="F87" s="37"/>
      <c r="G87" s="37"/>
      <c r="H87" s="47">
        <v>2317</v>
      </c>
      <c r="I87" s="37"/>
      <c r="J87" s="47">
        <v>2251</v>
      </c>
      <c r="K87" s="9"/>
      <c r="L87" s="14"/>
    </row>
    <row r="88" spans="1:12" ht="15">
      <c r="A88" s="38"/>
      <c r="B88" s="48"/>
      <c r="C88" s="37" t="s">
        <v>15</v>
      </c>
      <c r="D88" s="37"/>
      <c r="E88" s="37"/>
      <c r="F88" s="37"/>
      <c r="G88" s="37"/>
      <c r="H88" s="47">
        <v>29555</v>
      </c>
      <c r="I88" s="37"/>
      <c r="J88" s="47">
        <v>23339</v>
      </c>
      <c r="K88" s="9"/>
      <c r="L88" s="14"/>
    </row>
    <row r="89" spans="1:12" ht="15">
      <c r="A89" s="38"/>
      <c r="B89" s="37"/>
      <c r="C89" s="37" t="s">
        <v>27</v>
      </c>
      <c r="D89" s="37"/>
      <c r="E89" s="37"/>
      <c r="F89" s="37"/>
      <c r="G89" s="37"/>
      <c r="H89" s="47">
        <v>0</v>
      </c>
      <c r="I89" s="37"/>
      <c r="J89" s="47">
        <v>38</v>
      </c>
      <c r="K89" s="9"/>
      <c r="L89" s="14"/>
    </row>
    <row r="90" spans="1:12" ht="15">
      <c r="A90" s="38"/>
      <c r="B90" s="37"/>
      <c r="C90" s="37" t="s">
        <v>103</v>
      </c>
      <c r="D90" s="37"/>
      <c r="E90" s="37"/>
      <c r="F90" s="37"/>
      <c r="G90" s="37"/>
      <c r="H90" s="47">
        <v>2121</v>
      </c>
      <c r="I90" s="37"/>
      <c r="J90" s="47">
        <v>2121</v>
      </c>
      <c r="K90" s="9"/>
      <c r="L90" s="14"/>
    </row>
    <row r="91" spans="1:12" ht="15">
      <c r="A91" s="38"/>
      <c r="B91" s="37"/>
      <c r="C91" s="37"/>
      <c r="D91" s="37"/>
      <c r="E91" s="37"/>
      <c r="F91" s="37"/>
      <c r="G91" s="37"/>
      <c r="H91" s="50">
        <f>SUM(H84:H90)</f>
        <v>47892</v>
      </c>
      <c r="I91" s="37"/>
      <c r="J91" s="50">
        <f>SUM(J84:J90)</f>
        <v>39515</v>
      </c>
      <c r="K91" s="9"/>
      <c r="L91" s="14"/>
    </row>
    <row r="92" spans="1:10" ht="15">
      <c r="A92" s="45"/>
      <c r="B92" s="37"/>
      <c r="C92" s="37"/>
      <c r="D92" s="37"/>
      <c r="E92" s="37"/>
      <c r="F92" s="37"/>
      <c r="G92" s="37"/>
      <c r="H92" s="37">
        <f>+H82-H91</f>
        <v>4171</v>
      </c>
      <c r="I92" s="37"/>
      <c r="J92" s="37">
        <f>+J82-J91</f>
        <v>6792</v>
      </c>
    </row>
    <row r="93" spans="1:12" ht="15.75" thickBot="1">
      <c r="A93" s="38"/>
      <c r="B93" s="37"/>
      <c r="C93" s="37"/>
      <c r="D93" s="37"/>
      <c r="E93" s="37"/>
      <c r="F93" s="37"/>
      <c r="G93" s="37"/>
      <c r="H93" s="51">
        <f>+H71+H92</f>
        <v>104193</v>
      </c>
      <c r="I93" s="37"/>
      <c r="J93" s="51">
        <f>+J71+J92</f>
        <v>104486</v>
      </c>
      <c r="K93" s="9"/>
      <c r="L93" s="14"/>
    </row>
    <row r="94" spans="1:10" ht="15.75" thickTop="1">
      <c r="A94" s="38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">
      <c r="A95" s="38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5">
      <c r="A96" s="38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5.75">
      <c r="A97" s="45"/>
      <c r="B97" s="44" t="s">
        <v>90</v>
      </c>
      <c r="C97" s="37"/>
      <c r="D97" s="37"/>
      <c r="E97" s="37"/>
      <c r="F97" s="37"/>
      <c r="G97" s="37"/>
      <c r="H97" s="37"/>
      <c r="I97" s="37"/>
      <c r="J97" s="37"/>
    </row>
    <row r="98" spans="1:10" ht="15">
      <c r="A98" s="38"/>
      <c r="B98" s="37"/>
      <c r="C98" s="37" t="s">
        <v>92</v>
      </c>
      <c r="D98" s="38"/>
      <c r="E98" s="37"/>
      <c r="F98" s="37"/>
      <c r="G98" s="37"/>
      <c r="H98" s="37">
        <v>50000</v>
      </c>
      <c r="I98" s="37"/>
      <c r="J98" s="37">
        <v>50000</v>
      </c>
    </row>
    <row r="99" spans="1:10" ht="15">
      <c r="A99" s="38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5">
      <c r="A100" s="38"/>
      <c r="B100" s="37"/>
      <c r="C100" s="37" t="s">
        <v>16</v>
      </c>
      <c r="D100" s="37"/>
      <c r="E100" s="37"/>
      <c r="F100" s="37"/>
      <c r="G100" s="37"/>
      <c r="H100" s="46">
        <v>1406</v>
      </c>
      <c r="I100" s="37"/>
      <c r="J100" s="46">
        <v>1406</v>
      </c>
    </row>
    <row r="101" spans="1:12" ht="15">
      <c r="A101" s="38"/>
      <c r="B101" s="37"/>
      <c r="C101" s="37" t="s">
        <v>17</v>
      </c>
      <c r="D101" s="37"/>
      <c r="E101" s="37"/>
      <c r="F101" s="37"/>
      <c r="G101" s="37"/>
      <c r="H101" s="47">
        <v>3544</v>
      </c>
      <c r="I101" s="52"/>
      <c r="J101" s="47">
        <v>3544</v>
      </c>
      <c r="K101" s="9"/>
      <c r="L101" s="14"/>
    </row>
    <row r="102" spans="1:12" ht="15">
      <c r="A102" s="38"/>
      <c r="B102" s="37"/>
      <c r="C102" s="37" t="s">
        <v>18</v>
      </c>
      <c r="D102" s="37"/>
      <c r="E102" s="37"/>
      <c r="F102" s="37"/>
      <c r="G102" s="37"/>
      <c r="H102" s="49">
        <f>8454-300</f>
        <v>8154</v>
      </c>
      <c r="I102" s="52"/>
      <c r="J102" s="49">
        <v>7010</v>
      </c>
      <c r="K102" s="9"/>
      <c r="L102" s="14"/>
    </row>
    <row r="103" spans="1:12" ht="15">
      <c r="A103" s="38"/>
      <c r="B103" s="37"/>
      <c r="C103" s="37"/>
      <c r="D103" s="37"/>
      <c r="E103" s="37"/>
      <c r="F103" s="37"/>
      <c r="G103" s="37"/>
      <c r="H103" s="53">
        <f>SUM(H100:H102)</f>
        <v>13104</v>
      </c>
      <c r="I103" s="37"/>
      <c r="J103" s="53">
        <f>SUM(J100:J102)</f>
        <v>11960</v>
      </c>
      <c r="K103" s="9"/>
      <c r="L103" s="14"/>
    </row>
    <row r="104" spans="1:12" ht="15">
      <c r="A104" s="38"/>
      <c r="B104" s="37"/>
      <c r="C104" s="37"/>
      <c r="D104" s="37"/>
      <c r="E104" s="37"/>
      <c r="F104" s="37"/>
      <c r="G104" s="37"/>
      <c r="H104" s="52">
        <f>+H98+H103</f>
        <v>63104</v>
      </c>
      <c r="I104" s="37"/>
      <c r="J104" s="52">
        <f>+J98+J103</f>
        <v>61960</v>
      </c>
      <c r="K104" s="9"/>
      <c r="L104" s="14"/>
    </row>
    <row r="105" spans="1:10" ht="15">
      <c r="A105" s="45"/>
      <c r="B105" s="37"/>
      <c r="C105" s="37"/>
      <c r="D105" s="37"/>
      <c r="E105" s="37"/>
      <c r="F105" s="37"/>
      <c r="G105" s="37"/>
      <c r="H105" s="37">
        <v>0</v>
      </c>
      <c r="I105" s="37"/>
      <c r="J105" s="37">
        <v>0</v>
      </c>
    </row>
    <row r="106" spans="1:10" ht="15.75">
      <c r="A106" s="38"/>
      <c r="B106" s="44" t="s">
        <v>91</v>
      </c>
      <c r="C106" s="37"/>
      <c r="D106" s="37"/>
      <c r="E106" s="37"/>
      <c r="F106" s="37"/>
      <c r="G106" s="37"/>
      <c r="H106" s="37"/>
      <c r="I106" s="37"/>
      <c r="J106" s="37"/>
    </row>
    <row r="107" spans="1:10" ht="15">
      <c r="A107" s="45"/>
      <c r="B107" s="37"/>
      <c r="C107" s="37" t="s">
        <v>44</v>
      </c>
      <c r="D107" s="37"/>
      <c r="E107" s="37"/>
      <c r="F107" s="37"/>
      <c r="G107" s="37"/>
      <c r="H107" s="37">
        <v>28212</v>
      </c>
      <c r="I107" s="37"/>
      <c r="J107" s="37">
        <v>29359</v>
      </c>
    </row>
    <row r="108" spans="1:10" ht="15">
      <c r="A108" s="38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5">
      <c r="A109" s="45"/>
      <c r="B109" s="37"/>
      <c r="C109" s="37" t="s">
        <v>22</v>
      </c>
      <c r="D109" s="37"/>
      <c r="E109" s="37"/>
      <c r="F109" s="37"/>
      <c r="G109" s="37"/>
      <c r="H109" s="37">
        <v>3540</v>
      </c>
      <c r="I109" s="37"/>
      <c r="J109" s="37">
        <v>3830</v>
      </c>
    </row>
    <row r="110" spans="1:10" ht="15">
      <c r="A110" s="38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5">
      <c r="A111" s="45"/>
      <c r="B111" s="37"/>
      <c r="C111" s="37" t="s">
        <v>19</v>
      </c>
      <c r="D111" s="37"/>
      <c r="E111" s="37"/>
      <c r="F111" s="37"/>
      <c r="G111" s="37"/>
      <c r="H111" s="37">
        <f>67+9270</f>
        <v>9337</v>
      </c>
      <c r="I111" s="37"/>
      <c r="J111" s="37">
        <f>67+9270</f>
        <v>9337</v>
      </c>
    </row>
    <row r="112" spans="1:12" ht="15.75" thickBot="1">
      <c r="A112" s="45"/>
      <c r="B112" s="37"/>
      <c r="C112" s="37"/>
      <c r="D112" s="37"/>
      <c r="E112" s="37"/>
      <c r="F112" s="37"/>
      <c r="G112" s="37"/>
      <c r="H112" s="51">
        <f>SUM(H104:H111)</f>
        <v>104193</v>
      </c>
      <c r="I112" s="37"/>
      <c r="J112" s="51">
        <f>SUM(J104:J111)</f>
        <v>104486</v>
      </c>
      <c r="K112" s="9"/>
      <c r="L112" s="14"/>
    </row>
    <row r="113" spans="1:10" ht="15.75" thickTop="1">
      <c r="A113" s="38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3" ht="15">
      <c r="A114" s="45"/>
      <c r="B114" s="37"/>
      <c r="C114" s="37" t="s">
        <v>88</v>
      </c>
      <c r="D114" s="37"/>
      <c r="E114" s="37"/>
      <c r="F114" s="37"/>
      <c r="G114" s="37"/>
      <c r="H114" s="54">
        <v>1.26</v>
      </c>
      <c r="I114" s="54"/>
      <c r="J114" s="54">
        <v>1.24</v>
      </c>
      <c r="K114" s="10"/>
      <c r="L114" s="15"/>
      <c r="M114" s="18"/>
    </row>
    <row r="115" spans="1:10" ht="15">
      <c r="A115" s="38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5.75">
      <c r="A116" s="38"/>
      <c r="B116" s="37"/>
      <c r="C116" s="73" t="s">
        <v>97</v>
      </c>
      <c r="E116" s="37"/>
      <c r="F116" s="37"/>
      <c r="G116" s="37"/>
      <c r="H116" s="37"/>
      <c r="I116" s="37"/>
      <c r="J116" s="37"/>
    </row>
    <row r="117" spans="1:10" ht="15.75">
      <c r="A117" s="44"/>
      <c r="B117" s="37"/>
      <c r="C117" s="2" t="s">
        <v>110</v>
      </c>
      <c r="E117" s="37"/>
      <c r="F117" s="37"/>
      <c r="G117" s="37"/>
      <c r="H117" s="37"/>
      <c r="I117" s="37"/>
      <c r="J117" s="37"/>
    </row>
    <row r="118" spans="1:10" ht="15">
      <c r="A118" s="38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5">
      <c r="A119" s="45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5">
      <c r="A120" s="38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5">
      <c r="A121" s="38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.75">
      <c r="A123" s="45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0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0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</sheetData>
  <mergeCells count="3">
    <mergeCell ref="G10:H10"/>
    <mergeCell ref="J10:L10"/>
    <mergeCell ref="N10:P10"/>
  </mergeCells>
  <printOptions/>
  <pageMargins left="0.75" right="0.75" top="1" bottom="1" header="0.5" footer="0.5"/>
  <pageSetup horizontalDpi="180" verticalDpi="180" orientation="portrait" scale="5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H36" sqref="H36"/>
    </sheetView>
  </sheetViews>
  <sheetFormatPr defaultColWidth="9.140625" defaultRowHeight="12.75"/>
  <cols>
    <col min="1" max="4" width="9.140625" style="56" customWidth="1"/>
    <col min="5" max="5" width="19.00390625" style="56" customWidth="1"/>
    <col min="6" max="6" width="17.8515625" style="57" customWidth="1"/>
    <col min="7" max="7" width="9.140625" style="56" customWidth="1"/>
    <col min="8" max="8" width="10.7109375" style="56" customWidth="1"/>
    <col min="9" max="16384" width="9.140625" style="56" customWidth="1"/>
  </cols>
  <sheetData>
    <row r="1" ht="12.75">
      <c r="A1" s="55" t="str">
        <f>+plbs!A1</f>
        <v>HUAT LAI RESOURCES BERHAD (323273 - T)</v>
      </c>
    </row>
    <row r="2" ht="12.75">
      <c r="A2" s="55" t="str">
        <f>+plbs!A2</f>
        <v>(Incorporated in Malaysia)</v>
      </c>
    </row>
    <row r="3" ht="12.75">
      <c r="A3" s="55"/>
    </row>
    <row r="4" ht="15.75">
      <c r="A4" s="58" t="s">
        <v>111</v>
      </c>
    </row>
    <row r="5" ht="12.75">
      <c r="A5" s="55"/>
    </row>
    <row r="7" ht="12.75">
      <c r="A7" s="59" t="s">
        <v>69</v>
      </c>
    </row>
    <row r="8" ht="12.75">
      <c r="A8" s="59" t="s">
        <v>120</v>
      </c>
    </row>
    <row r="9" spans="6:8" ht="12.75">
      <c r="F9" s="69" t="s">
        <v>126</v>
      </c>
      <c r="H9" s="59"/>
    </row>
    <row r="10" spans="6:8" ht="12.75">
      <c r="F10" s="69" t="s">
        <v>127</v>
      </c>
      <c r="H10" s="59" t="s">
        <v>125</v>
      </c>
    </row>
    <row r="11" spans="6:8" ht="12.75">
      <c r="F11" s="69" t="s">
        <v>109</v>
      </c>
      <c r="H11" s="59" t="s">
        <v>95</v>
      </c>
    </row>
    <row r="13" ht="12.75">
      <c r="A13" s="59" t="s">
        <v>50</v>
      </c>
    </row>
    <row r="14" spans="6:8" ht="12.75">
      <c r="F14" s="68" t="s">
        <v>3</v>
      </c>
      <c r="H14" s="68" t="s">
        <v>3</v>
      </c>
    </row>
    <row r="16" spans="1:8" ht="12.75">
      <c r="A16" s="56" t="s">
        <v>105</v>
      </c>
      <c r="F16" s="57">
        <f>1444-300</f>
        <v>1144</v>
      </c>
      <c r="H16" s="57">
        <v>4726</v>
      </c>
    </row>
    <row r="17" ht="12.75">
      <c r="H17" s="57"/>
    </row>
    <row r="18" spans="1:8" ht="12.75">
      <c r="A18" s="56" t="s">
        <v>51</v>
      </c>
      <c r="H18" s="57"/>
    </row>
    <row r="19" ht="12.75">
      <c r="H19" s="57"/>
    </row>
    <row r="20" spans="1:8" ht="12.75">
      <c r="A20" s="56" t="s">
        <v>47</v>
      </c>
      <c r="F20" s="57">
        <v>2783</v>
      </c>
      <c r="H20" s="57">
        <v>9972</v>
      </c>
    </row>
    <row r="21" spans="1:8" ht="12.75">
      <c r="A21" s="56" t="s">
        <v>48</v>
      </c>
      <c r="F21" s="57">
        <v>984</v>
      </c>
      <c r="H21" s="57">
        <v>4118</v>
      </c>
    </row>
    <row r="22" spans="1:8" ht="12.75">
      <c r="A22" s="56" t="s">
        <v>52</v>
      </c>
      <c r="F22" s="57">
        <v>-24</v>
      </c>
      <c r="H22" s="57">
        <v>-113</v>
      </c>
    </row>
    <row r="23" spans="1:8" ht="12.75">
      <c r="A23" s="56" t="s">
        <v>99</v>
      </c>
      <c r="F23" s="57">
        <v>0</v>
      </c>
      <c r="H23" s="57">
        <v>-2</v>
      </c>
    </row>
    <row r="24" spans="1:8" ht="12.75">
      <c r="A24" s="56" t="s">
        <v>132</v>
      </c>
      <c r="F24" s="57">
        <v>14</v>
      </c>
      <c r="H24" s="57">
        <v>-16</v>
      </c>
    </row>
    <row r="25" spans="1:8" ht="12.75">
      <c r="A25" s="56" t="s">
        <v>27</v>
      </c>
      <c r="F25" s="60">
        <v>300</v>
      </c>
      <c r="H25" s="60">
        <v>1366</v>
      </c>
    </row>
    <row r="26" spans="6:8" ht="12.75">
      <c r="F26" s="57">
        <f>SUM(F16:F25)</f>
        <v>5201</v>
      </c>
      <c r="H26" s="57">
        <f>SUM(H16:H25)</f>
        <v>20051</v>
      </c>
    </row>
    <row r="27" ht="12.75">
      <c r="H27" s="57"/>
    </row>
    <row r="28" spans="1:8" ht="12.75">
      <c r="A28" s="56" t="s">
        <v>49</v>
      </c>
      <c r="F28" s="57">
        <v>-838</v>
      </c>
      <c r="H28" s="57">
        <v>-10763</v>
      </c>
    </row>
    <row r="29" spans="1:8" ht="12.75">
      <c r="A29" s="56" t="s">
        <v>53</v>
      </c>
      <c r="F29" s="57">
        <v>-5654</v>
      </c>
      <c r="H29" s="57">
        <v>-2939</v>
      </c>
    </row>
    <row r="30" spans="1:8" ht="12.75">
      <c r="A30" s="56" t="s">
        <v>100</v>
      </c>
      <c r="F30" s="60">
        <v>2133</v>
      </c>
      <c r="H30" s="60">
        <v>1643</v>
      </c>
    </row>
    <row r="31" ht="12.75">
      <c r="H31" s="57"/>
    </row>
    <row r="32" spans="1:8" ht="12.75">
      <c r="A32" s="56" t="s">
        <v>54</v>
      </c>
      <c r="F32" s="57">
        <f>SUM(F26:F30)</f>
        <v>842</v>
      </c>
      <c r="H32" s="57">
        <f>SUM(H26:H30)</f>
        <v>7992</v>
      </c>
    </row>
    <row r="33" ht="12.75">
      <c r="H33" s="57"/>
    </row>
    <row r="34" spans="1:8" ht="12.75">
      <c r="A34" s="56" t="s">
        <v>56</v>
      </c>
      <c r="F34" s="61">
        <v>-515</v>
      </c>
      <c r="H34" s="61">
        <v>-894</v>
      </c>
    </row>
    <row r="35" ht="12.75">
      <c r="H35" s="57"/>
    </row>
    <row r="36" spans="1:8" ht="12.75">
      <c r="A36" s="56" t="s">
        <v>57</v>
      </c>
      <c r="F36" s="62">
        <f>SUM(F32:F35)</f>
        <v>327</v>
      </c>
      <c r="H36" s="62">
        <f>SUM(H32:H35)</f>
        <v>7098</v>
      </c>
    </row>
    <row r="37" ht="12.75">
      <c r="H37" s="57"/>
    </row>
    <row r="38" ht="12.75">
      <c r="H38" s="57"/>
    </row>
    <row r="39" spans="1:8" ht="12.75">
      <c r="A39" s="59" t="s">
        <v>58</v>
      </c>
      <c r="H39" s="57"/>
    </row>
    <row r="40" ht="12.75">
      <c r="H40" s="57"/>
    </row>
    <row r="41" spans="1:8" ht="12.75">
      <c r="A41" s="56" t="s">
        <v>55</v>
      </c>
      <c r="F41" s="57">
        <v>24</v>
      </c>
      <c r="H41" s="57">
        <v>113</v>
      </c>
    </row>
    <row r="42" spans="1:8" ht="12.75">
      <c r="A42" s="56" t="s">
        <v>59</v>
      </c>
      <c r="F42" s="57">
        <v>-4664</v>
      </c>
      <c r="H42" s="57">
        <v>-16269</v>
      </c>
    </row>
    <row r="43" spans="1:8" ht="12.75">
      <c r="A43" s="56" t="s">
        <v>101</v>
      </c>
      <c r="F43" s="57">
        <v>0</v>
      </c>
      <c r="H43" s="57">
        <v>13</v>
      </c>
    </row>
    <row r="44" spans="1:8" ht="12.75">
      <c r="A44" s="56" t="s">
        <v>133</v>
      </c>
      <c r="F44" s="57">
        <v>11</v>
      </c>
      <c r="H44" s="57">
        <v>-14</v>
      </c>
    </row>
    <row r="45" ht="12.75">
      <c r="H45" s="57"/>
    </row>
    <row r="46" spans="1:8" ht="12.75">
      <c r="A46" s="56" t="s">
        <v>83</v>
      </c>
      <c r="F46" s="62">
        <f>SUM(F41:F45)</f>
        <v>-4629</v>
      </c>
      <c r="H46" s="62">
        <f>SUM(H41:H45)</f>
        <v>-16157</v>
      </c>
    </row>
    <row r="47" ht="12.75">
      <c r="H47" s="57"/>
    </row>
    <row r="48" ht="12.75">
      <c r="H48" s="57"/>
    </row>
    <row r="49" spans="1:8" ht="12.75">
      <c r="A49" s="59" t="s">
        <v>60</v>
      </c>
      <c r="H49" s="57"/>
    </row>
    <row r="50" ht="12.75">
      <c r="H50" s="57"/>
    </row>
    <row r="51" spans="1:8" ht="12.75">
      <c r="A51" s="56" t="s">
        <v>61</v>
      </c>
      <c r="F51" s="57">
        <f>-F21</f>
        <v>-984</v>
      </c>
      <c r="H51" s="57">
        <f>-H21</f>
        <v>-4118</v>
      </c>
    </row>
    <row r="52" spans="1:8" ht="12.75">
      <c r="A52" s="56" t="s">
        <v>62</v>
      </c>
      <c r="F52" s="57">
        <v>0</v>
      </c>
      <c r="H52" s="57">
        <v>10612</v>
      </c>
    </row>
    <row r="53" spans="1:8" ht="12.75">
      <c r="A53" s="56" t="s">
        <v>63</v>
      </c>
      <c r="F53" s="57">
        <v>6618</v>
      </c>
      <c r="H53" s="57">
        <v>4086</v>
      </c>
    </row>
    <row r="54" spans="1:8" ht="12.75">
      <c r="A54" s="56" t="s">
        <v>64</v>
      </c>
      <c r="F54" s="57">
        <v>0</v>
      </c>
      <c r="H54" s="57">
        <v>-1626</v>
      </c>
    </row>
    <row r="55" spans="1:8" ht="12.75">
      <c r="A55" s="56" t="s">
        <v>65</v>
      </c>
      <c r="F55" s="57">
        <v>0</v>
      </c>
      <c r="H55" s="57">
        <v>12851</v>
      </c>
    </row>
    <row r="56" spans="1:8" ht="12.75">
      <c r="A56" s="56" t="s">
        <v>66</v>
      </c>
      <c r="F56" s="57">
        <v>-1549</v>
      </c>
      <c r="H56" s="57">
        <v>-5994</v>
      </c>
    </row>
    <row r="57" spans="1:8" ht="12.75">
      <c r="A57" s="56" t="s">
        <v>67</v>
      </c>
      <c r="F57" s="57">
        <v>-671</v>
      </c>
      <c r="H57" s="57">
        <v>-8780</v>
      </c>
    </row>
    <row r="58" ht="12.75">
      <c r="H58" s="57"/>
    </row>
    <row r="59" spans="1:8" ht="12.75">
      <c r="A59" s="56" t="s">
        <v>68</v>
      </c>
      <c r="F59" s="62">
        <f>SUM(F51:F58)</f>
        <v>3414</v>
      </c>
      <c r="H59" s="62">
        <f>SUM(H51:H58)</f>
        <v>7031</v>
      </c>
    </row>
    <row r="60" ht="12.75">
      <c r="H60" s="57"/>
    </row>
    <row r="61" spans="1:8" ht="12.75">
      <c r="A61" s="56" t="s">
        <v>82</v>
      </c>
      <c r="F61" s="57">
        <f>+F36+F46+F59</f>
        <v>-888</v>
      </c>
      <c r="H61" s="57">
        <f>+H36+H46+H59</f>
        <v>-2028</v>
      </c>
    </row>
    <row r="62" ht="12.75">
      <c r="H62" s="57"/>
    </row>
    <row r="63" spans="1:8" ht="12.75">
      <c r="A63" s="56" t="s">
        <v>138</v>
      </c>
      <c r="F63" s="57">
        <v>3409</v>
      </c>
      <c r="H63" s="57">
        <v>5437</v>
      </c>
    </row>
    <row r="64" ht="12.75">
      <c r="H64" s="57"/>
    </row>
    <row r="65" spans="1:8" ht="13.5" thickBot="1">
      <c r="A65" s="56" t="s">
        <v>139</v>
      </c>
      <c r="F65" s="63">
        <f>+F61+F63</f>
        <v>2521</v>
      </c>
      <c r="H65" s="63">
        <f>+H61+H63</f>
        <v>3409</v>
      </c>
    </row>
    <row r="66" ht="13.5" thickTop="1">
      <c r="H66" s="57"/>
    </row>
    <row r="67" ht="12.75">
      <c r="H67" s="57"/>
    </row>
    <row r="68" ht="12.75">
      <c r="H68" s="57"/>
    </row>
    <row r="69" spans="1:8" ht="12.75">
      <c r="A69" s="74" t="s">
        <v>124</v>
      </c>
      <c r="H69" s="57"/>
    </row>
    <row r="70" spans="1:8" ht="12.75">
      <c r="A70" s="75" t="s">
        <v>123</v>
      </c>
      <c r="H70" s="57"/>
    </row>
    <row r="71" ht="12.75">
      <c r="H71" s="57"/>
    </row>
    <row r="72" ht="12.75">
      <c r="H72" s="57"/>
    </row>
    <row r="73" ht="12.75">
      <c r="H73" s="57"/>
    </row>
  </sheetData>
  <printOptions/>
  <pageMargins left="0.75" right="0.75" top="1" bottom="1" header="0.5" footer="0.5"/>
  <pageSetup horizontalDpi="300" verticalDpi="3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60" workbookViewId="0" topLeftCell="A29">
      <selection activeCell="K38" sqref="K38:M38"/>
    </sheetView>
  </sheetViews>
  <sheetFormatPr defaultColWidth="9.140625" defaultRowHeight="12.75"/>
  <cols>
    <col min="1" max="1" width="15.140625" style="56" customWidth="1"/>
    <col min="2" max="2" width="9.28125" style="56" customWidth="1"/>
    <col min="3" max="3" width="12.8515625" style="56" customWidth="1"/>
    <col min="4" max="4" width="12.7109375" style="56" customWidth="1"/>
    <col min="5" max="5" width="12.57421875" style="56" customWidth="1"/>
    <col min="6" max="6" width="10.28125" style="56" bestFit="1" customWidth="1"/>
    <col min="7" max="7" width="13.140625" style="56" customWidth="1"/>
    <col min="8" max="8" width="10.7109375" style="56" bestFit="1" customWidth="1"/>
    <col min="9" max="16384" width="9.140625" style="56" customWidth="1"/>
  </cols>
  <sheetData>
    <row r="1" ht="12.75">
      <c r="A1" s="55" t="str">
        <f>+plbs!A1</f>
        <v>HUAT LAI RESOURCES BERHAD (323273 - T)</v>
      </c>
    </row>
    <row r="2" ht="12.75">
      <c r="A2" s="55" t="str">
        <f>+plbs!A2</f>
        <v>(Incorporated in Malaysia)</v>
      </c>
    </row>
    <row r="3" ht="12.75">
      <c r="A3" s="55"/>
    </row>
    <row r="4" ht="15.75">
      <c r="A4" s="58" t="s">
        <v>111</v>
      </c>
    </row>
    <row r="5" ht="12.75">
      <c r="A5" s="55"/>
    </row>
    <row r="6" ht="12.75">
      <c r="A6" s="59" t="s">
        <v>70</v>
      </c>
    </row>
    <row r="7" ht="12.75">
      <c r="A7" s="59" t="s">
        <v>115</v>
      </c>
    </row>
    <row r="10" spans="5:7" ht="12.75">
      <c r="E10" s="41" t="s">
        <v>93</v>
      </c>
      <c r="F10" s="59"/>
      <c r="G10" s="59" t="s">
        <v>94</v>
      </c>
    </row>
    <row r="11" spans="4:8" ht="12.75">
      <c r="D11" s="69" t="s">
        <v>71</v>
      </c>
      <c r="E11" s="69" t="s">
        <v>74</v>
      </c>
      <c r="F11" s="69" t="s">
        <v>71</v>
      </c>
      <c r="G11" s="69" t="s">
        <v>76</v>
      </c>
      <c r="H11" s="69" t="s">
        <v>79</v>
      </c>
    </row>
    <row r="12" spans="4:8" ht="12.75">
      <c r="D12" s="69" t="s">
        <v>72</v>
      </c>
      <c r="E12" s="69" t="s">
        <v>75</v>
      </c>
      <c r="F12" s="69" t="s">
        <v>73</v>
      </c>
      <c r="G12" s="69" t="s">
        <v>77</v>
      </c>
      <c r="H12" s="69"/>
    </row>
    <row r="13" spans="4:8" ht="12.75">
      <c r="D13" s="69" t="s">
        <v>3</v>
      </c>
      <c r="E13" s="69" t="s">
        <v>3</v>
      </c>
      <c r="F13" s="69" t="s">
        <v>3</v>
      </c>
      <c r="G13" s="69" t="s">
        <v>3</v>
      </c>
      <c r="H13" s="69" t="s">
        <v>3</v>
      </c>
    </row>
    <row r="14" spans="4:8" ht="12.75">
      <c r="D14" s="64"/>
      <c r="E14" s="64"/>
      <c r="F14" s="64"/>
      <c r="G14" s="64"/>
      <c r="H14" s="64"/>
    </row>
    <row r="15" spans="1:9" ht="12.75">
      <c r="A15" s="59" t="s">
        <v>113</v>
      </c>
      <c r="I15" s="65"/>
    </row>
    <row r="16" spans="1:9" ht="12.75">
      <c r="A16" s="71" t="s">
        <v>121</v>
      </c>
      <c r="D16" s="57">
        <v>50000</v>
      </c>
      <c r="E16" s="57">
        <v>7870</v>
      </c>
      <c r="F16" s="38">
        <v>1406</v>
      </c>
      <c r="G16" s="57">
        <v>11954</v>
      </c>
      <c r="H16" s="57">
        <f>SUM(D16:G16)</f>
        <v>71230</v>
      </c>
      <c r="I16" s="65"/>
    </row>
    <row r="17" spans="1:9" ht="12.75">
      <c r="A17" s="71" t="s">
        <v>122</v>
      </c>
      <c r="D17" s="72">
        <v>0</v>
      </c>
      <c r="E17" s="72">
        <v>-4326</v>
      </c>
      <c r="F17" s="72">
        <v>0</v>
      </c>
      <c r="G17" s="72">
        <v>-4944</v>
      </c>
      <c r="H17" s="72">
        <f>SUM(D17:G17)</f>
        <v>-9270</v>
      </c>
      <c r="I17" s="65"/>
    </row>
    <row r="18" spans="1:9" ht="12.75">
      <c r="A18" s="56" t="s">
        <v>134</v>
      </c>
      <c r="D18" s="57">
        <f>SUM(D16:D17)</f>
        <v>50000</v>
      </c>
      <c r="E18" s="57">
        <f>SUM(E16:E17)</f>
        <v>3544</v>
      </c>
      <c r="F18" s="57">
        <f>SUM(F16:F17)</f>
        <v>1406</v>
      </c>
      <c r="G18" s="57">
        <f>SUM(G16:G17)</f>
        <v>7010</v>
      </c>
      <c r="H18" s="57">
        <f>SUM(H16:H17)</f>
        <v>61960</v>
      </c>
      <c r="I18" s="65"/>
    </row>
    <row r="19" spans="4:9" ht="12.75">
      <c r="D19" s="57"/>
      <c r="E19" s="57"/>
      <c r="F19" s="38"/>
      <c r="G19" s="57"/>
      <c r="H19" s="57"/>
      <c r="I19" s="65"/>
    </row>
    <row r="20" spans="1:9" ht="12.75">
      <c r="A20" s="56" t="s">
        <v>135</v>
      </c>
      <c r="D20" s="66">
        <v>0</v>
      </c>
      <c r="E20" s="66">
        <v>0</v>
      </c>
      <c r="F20" s="66">
        <v>0</v>
      </c>
      <c r="G20" s="61">
        <v>1144</v>
      </c>
      <c r="H20" s="61">
        <f>SUM(D20:G20)</f>
        <v>1144</v>
      </c>
      <c r="I20" s="65"/>
    </row>
    <row r="21" spans="1:9" ht="13.5" thickBot="1">
      <c r="A21" s="59" t="s">
        <v>116</v>
      </c>
      <c r="D21" s="63">
        <f>SUM(D18:D20)</f>
        <v>50000</v>
      </c>
      <c r="E21" s="63">
        <f>SUM(E18:E20)</f>
        <v>3544</v>
      </c>
      <c r="F21" s="63">
        <f>SUM(F18:F20)</f>
        <v>1406</v>
      </c>
      <c r="G21" s="63">
        <f>SUM(G18:G20)</f>
        <v>8154</v>
      </c>
      <c r="H21" s="63">
        <f>SUM(H18:H20)</f>
        <v>63104</v>
      </c>
      <c r="I21" s="65"/>
    </row>
    <row r="22" spans="4:9" ht="13.5" thickTop="1">
      <c r="D22" s="57"/>
      <c r="E22" s="57"/>
      <c r="F22" s="57"/>
      <c r="G22" s="57"/>
      <c r="H22" s="57"/>
      <c r="I22" s="65"/>
    </row>
    <row r="23" spans="4:9" ht="12.75">
      <c r="D23" s="57"/>
      <c r="E23" s="57"/>
      <c r="F23" s="57"/>
      <c r="G23" s="57"/>
      <c r="H23" s="57"/>
      <c r="I23" s="65"/>
    </row>
    <row r="24" spans="1:9" ht="12.75">
      <c r="A24" s="59" t="s">
        <v>70</v>
      </c>
      <c r="D24" s="57"/>
      <c r="E24" s="57"/>
      <c r="F24" s="57"/>
      <c r="G24" s="57"/>
      <c r="H24" s="57"/>
      <c r="I24" s="65"/>
    </row>
    <row r="25" spans="1:9" ht="12.75">
      <c r="A25" s="59" t="s">
        <v>119</v>
      </c>
      <c r="D25" s="57"/>
      <c r="E25" s="57"/>
      <c r="F25" s="57"/>
      <c r="G25" s="57"/>
      <c r="H25" s="57"/>
      <c r="I25" s="65"/>
    </row>
    <row r="26" spans="4:9" ht="12.75">
      <c r="D26" s="57"/>
      <c r="E26" s="57"/>
      <c r="F26" s="57"/>
      <c r="G26" s="57"/>
      <c r="H26" s="57"/>
      <c r="I26" s="65"/>
    </row>
    <row r="27" spans="5:7" ht="12.75">
      <c r="E27" s="41" t="s">
        <v>93</v>
      </c>
      <c r="F27" s="59"/>
      <c r="G27" s="59" t="s">
        <v>94</v>
      </c>
    </row>
    <row r="28" spans="4:8" ht="12.75">
      <c r="D28" s="69" t="s">
        <v>71</v>
      </c>
      <c r="E28" s="69" t="s">
        <v>74</v>
      </c>
      <c r="F28" s="69" t="s">
        <v>71</v>
      </c>
      <c r="G28" s="69" t="s">
        <v>76</v>
      </c>
      <c r="H28" s="69" t="s">
        <v>79</v>
      </c>
    </row>
    <row r="29" spans="4:8" ht="12.75">
      <c r="D29" s="69" t="s">
        <v>72</v>
      </c>
      <c r="E29" s="69" t="s">
        <v>75</v>
      </c>
      <c r="F29" s="69" t="s">
        <v>73</v>
      </c>
      <c r="G29" s="69" t="s">
        <v>77</v>
      </c>
      <c r="H29" s="69"/>
    </row>
    <row r="30" spans="4:8" ht="12.75">
      <c r="D30" s="69" t="s">
        <v>3</v>
      </c>
      <c r="E30" s="69" t="s">
        <v>3</v>
      </c>
      <c r="F30" s="69" t="s">
        <v>3</v>
      </c>
      <c r="G30" s="69" t="s">
        <v>3</v>
      </c>
      <c r="H30" s="69" t="s">
        <v>3</v>
      </c>
    </row>
    <row r="31" spans="4:8" ht="12.75">
      <c r="D31" s="64"/>
      <c r="E31" s="64"/>
      <c r="F31" s="64"/>
      <c r="G31" s="64"/>
      <c r="H31" s="64"/>
    </row>
    <row r="32" spans="1:9" ht="12.75">
      <c r="A32" s="59" t="s">
        <v>117</v>
      </c>
      <c r="I32" s="65"/>
    </row>
    <row r="33" spans="1:9" ht="12.75">
      <c r="A33" s="71" t="s">
        <v>121</v>
      </c>
      <c r="D33" s="57">
        <v>42420</v>
      </c>
      <c r="E33" s="57">
        <v>7870</v>
      </c>
      <c r="F33" s="38">
        <v>0</v>
      </c>
      <c r="G33" s="57">
        <v>8051</v>
      </c>
      <c r="H33" s="57">
        <f>SUM(D33:G33)</f>
        <v>58341</v>
      </c>
      <c r="I33" s="65"/>
    </row>
    <row r="34" spans="1:9" ht="12.75">
      <c r="A34" s="71" t="s">
        <v>122</v>
      </c>
      <c r="D34" s="72">
        <v>0</v>
      </c>
      <c r="E34" s="60">
        <v>-4326</v>
      </c>
      <c r="F34" s="72">
        <v>0</v>
      </c>
      <c r="G34" s="60">
        <v>-3646</v>
      </c>
      <c r="H34" s="60">
        <f>SUM(D34:G34)</f>
        <v>-7972</v>
      </c>
      <c r="I34" s="65"/>
    </row>
    <row r="35" spans="1:9" ht="12.75">
      <c r="A35" s="56" t="s">
        <v>134</v>
      </c>
      <c r="D35" s="38">
        <f>SUM(D33:D34)</f>
        <v>42420</v>
      </c>
      <c r="E35" s="38">
        <f>SUM(E33:E34)</f>
        <v>3544</v>
      </c>
      <c r="F35" s="38">
        <f>SUM(F33:F34)</f>
        <v>0</v>
      </c>
      <c r="G35" s="38">
        <f>SUM(G33:G34)</f>
        <v>4405</v>
      </c>
      <c r="H35" s="38">
        <f>SUM(H33:H34)</f>
        <v>50369</v>
      </c>
      <c r="I35" s="65"/>
    </row>
    <row r="36" spans="4:9" ht="12.75">
      <c r="D36" s="57"/>
      <c r="E36" s="57"/>
      <c r="F36" s="38"/>
      <c r="G36" s="57"/>
      <c r="H36" s="57"/>
      <c r="I36" s="65"/>
    </row>
    <row r="37" spans="1:9" ht="12.75">
      <c r="A37" s="56" t="s">
        <v>78</v>
      </c>
      <c r="D37" s="57">
        <v>7580</v>
      </c>
      <c r="E37" s="66">
        <v>0</v>
      </c>
      <c r="F37" s="66">
        <v>3032</v>
      </c>
      <c r="G37" s="66">
        <v>0</v>
      </c>
      <c r="H37" s="61">
        <f>SUM(D37:G37)</f>
        <v>10612</v>
      </c>
      <c r="I37" s="65"/>
    </row>
    <row r="38" spans="1:9" ht="12.75">
      <c r="A38" s="56" t="s">
        <v>84</v>
      </c>
      <c r="D38" s="66">
        <v>0</v>
      </c>
      <c r="E38" s="66">
        <v>0</v>
      </c>
      <c r="F38" s="61">
        <v>-1626</v>
      </c>
      <c r="G38" s="66">
        <v>0</v>
      </c>
      <c r="H38" s="61">
        <f>SUM(D38:G38)</f>
        <v>-1626</v>
      </c>
      <c r="I38" s="65"/>
    </row>
    <row r="39" spans="1:9" ht="12.75">
      <c r="A39" s="56" t="s">
        <v>102</v>
      </c>
      <c r="D39" s="66">
        <v>0</v>
      </c>
      <c r="E39" s="66">
        <v>0</v>
      </c>
      <c r="F39" s="66">
        <v>0</v>
      </c>
      <c r="G39" s="61">
        <v>4726</v>
      </c>
      <c r="H39" s="61">
        <f>SUM(D39:G39)</f>
        <v>4726</v>
      </c>
      <c r="I39" s="65"/>
    </row>
    <row r="40" spans="1:9" ht="12.75">
      <c r="A40" s="56" t="s">
        <v>118</v>
      </c>
      <c r="D40" s="66">
        <v>0</v>
      </c>
      <c r="E40" s="66">
        <v>0</v>
      </c>
      <c r="F40" s="66">
        <v>0</v>
      </c>
      <c r="G40" s="61">
        <v>-2121</v>
      </c>
      <c r="H40" s="61">
        <f>SUM(D40:G40)</f>
        <v>-2121</v>
      </c>
      <c r="I40" s="65"/>
    </row>
    <row r="41" spans="1:9" ht="13.5" thickBot="1">
      <c r="A41" s="59" t="s">
        <v>104</v>
      </c>
      <c r="D41" s="63">
        <f>SUM(D35:D40)</f>
        <v>50000</v>
      </c>
      <c r="E41" s="63">
        <f>SUM(E35:E40)</f>
        <v>3544</v>
      </c>
      <c r="F41" s="63">
        <f>SUM(F35:F40)</f>
        <v>1406</v>
      </c>
      <c r="G41" s="63">
        <f>SUM(G35:G40)</f>
        <v>7010</v>
      </c>
      <c r="H41" s="63">
        <f>SUM(H35:H40)</f>
        <v>61960</v>
      </c>
      <c r="I41" s="65"/>
    </row>
    <row r="42" spans="4:9" ht="13.5" thickTop="1">
      <c r="D42" s="65"/>
      <c r="E42" s="65"/>
      <c r="F42" s="65"/>
      <c r="G42" s="65"/>
      <c r="H42" s="65"/>
      <c r="I42" s="65"/>
    </row>
    <row r="43" spans="4:9" ht="12.75">
      <c r="D43" s="65"/>
      <c r="E43" s="65"/>
      <c r="F43" s="65"/>
      <c r="G43" s="65"/>
      <c r="H43" s="65"/>
      <c r="I43" s="65"/>
    </row>
    <row r="44" spans="4:9" ht="12.75">
      <c r="D44" s="65"/>
      <c r="E44" s="65"/>
      <c r="F44" s="65"/>
      <c r="G44" s="65"/>
      <c r="H44" s="65"/>
      <c r="I44" s="65"/>
    </row>
    <row r="45" spans="1:9" ht="12.75">
      <c r="A45" s="74" t="s">
        <v>98</v>
      </c>
      <c r="D45" s="65"/>
      <c r="E45" s="65"/>
      <c r="F45" s="65"/>
      <c r="G45" s="65"/>
      <c r="H45" s="65"/>
      <c r="I45" s="65"/>
    </row>
    <row r="46" spans="1:9" ht="12.75">
      <c r="A46" s="75" t="s">
        <v>114</v>
      </c>
      <c r="D46" s="65"/>
      <c r="E46" s="65"/>
      <c r="F46" s="65"/>
      <c r="G46" s="65"/>
      <c r="H46" s="65"/>
      <c r="I46" s="65"/>
    </row>
    <row r="48" spans="1:4" ht="15">
      <c r="A48" s="24" t="s">
        <v>136</v>
      </c>
      <c r="B48" s="24" t="s">
        <v>129</v>
      </c>
      <c r="C48" s="24"/>
      <c r="D48" s="19"/>
    </row>
    <row r="49" spans="1:4" ht="15">
      <c r="A49" s="24"/>
      <c r="B49" s="24" t="s">
        <v>130</v>
      </c>
      <c r="C49" s="24"/>
      <c r="D49" s="19"/>
    </row>
    <row r="50" spans="1:4" ht="15">
      <c r="A50" s="24"/>
      <c r="B50" s="24" t="s">
        <v>131</v>
      </c>
      <c r="C50" s="24"/>
      <c r="D50" s="19"/>
    </row>
  </sheetData>
  <printOptions/>
  <pageMargins left="0.75" right="0.75" top="1" bottom="1" header="0.5" footer="0.5"/>
  <pageSetup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Huat Lai Agriculture Sdn.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Huat Lai</dc:creator>
  <cp:keywords/>
  <dc:description/>
  <cp:lastModifiedBy>Corporatehouse Services S. B.</cp:lastModifiedBy>
  <cp:lastPrinted>2003-05-30T10:08:29Z</cp:lastPrinted>
  <dcterms:created xsi:type="dcterms:W3CDTF">2002-02-28T01:06:35Z</dcterms:created>
  <dcterms:modified xsi:type="dcterms:W3CDTF">2003-05-30T04:22:51Z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