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60" windowWidth="9720" windowHeight="7320" activeTab="4"/>
  </bookViews>
  <sheets>
    <sheet name="Income" sheetId="1" r:id="rId1"/>
    <sheet name="BalanceSheet" sheetId="2" r:id="rId2"/>
    <sheet name="CashFlow" sheetId="3" r:id="rId3"/>
    <sheet name="Equity" sheetId="4" r:id="rId4"/>
    <sheet name="Note" sheetId="5" r:id="rId5"/>
  </sheets>
  <definedNames>
    <definedName name="_xlnm.Print_Area" localSheetId="1">'BalanceSheet'!$B$2:$I$84</definedName>
    <definedName name="_xlnm.Print_Area" localSheetId="0">'Income'!$B$2:$I$58</definedName>
  </definedNames>
  <calcPr fullCalcOnLoad="1"/>
</workbook>
</file>

<file path=xl/sharedStrings.xml><?xml version="1.0" encoding="utf-8"?>
<sst xmlns="http://schemas.openxmlformats.org/spreadsheetml/2006/main" count="397" uniqueCount="296">
  <si>
    <t>Individual Quarter</t>
  </si>
  <si>
    <t>Current</t>
  </si>
  <si>
    <t>Year</t>
  </si>
  <si>
    <t>Quarter</t>
  </si>
  <si>
    <t>RM'000</t>
  </si>
  <si>
    <t>Preceding Year</t>
  </si>
  <si>
    <t>Corresponding</t>
  </si>
  <si>
    <t>Cumulative Quarter</t>
  </si>
  <si>
    <t>To Date</t>
  </si>
  <si>
    <t>Period</t>
  </si>
  <si>
    <t>(a)</t>
  </si>
  <si>
    <t>Revenue</t>
  </si>
  <si>
    <t>(b)</t>
  </si>
  <si>
    <t>As At End</t>
  </si>
  <si>
    <t>of Current</t>
  </si>
  <si>
    <t>Property, plant and equipment</t>
  </si>
  <si>
    <t>Investment property</t>
  </si>
  <si>
    <t>Investment in associated companies</t>
  </si>
  <si>
    <t>Goodwill on consolidation</t>
  </si>
  <si>
    <t>Intangible assets</t>
  </si>
  <si>
    <t>Other long term assets</t>
  </si>
  <si>
    <t>Current assets</t>
  </si>
  <si>
    <t>- Inventories</t>
  </si>
  <si>
    <t>Current liabilities</t>
  </si>
  <si>
    <t>- Other payables</t>
  </si>
  <si>
    <t>- Trade payables</t>
  </si>
  <si>
    <t>- Short term borrowings</t>
  </si>
  <si>
    <t>- Provision for taxation</t>
  </si>
  <si>
    <t>Net current assets or current liabilities</t>
  </si>
  <si>
    <t>Shareholders' funds</t>
  </si>
  <si>
    <t>Reserves</t>
  </si>
  <si>
    <t>- Share premium</t>
  </si>
  <si>
    <t>- Revaluation reserve</t>
  </si>
  <si>
    <t>- Capital reserve</t>
  </si>
  <si>
    <t>- Statutory reserve</t>
  </si>
  <si>
    <t>- Retained profit</t>
  </si>
  <si>
    <t>Minority interest</t>
  </si>
  <si>
    <t>Long term borrowings</t>
  </si>
  <si>
    <t>Other long term liabilities</t>
  </si>
  <si>
    <t>Deffered taxation</t>
  </si>
  <si>
    <t>Accounting Policies</t>
  </si>
  <si>
    <t>Taxation</t>
  </si>
  <si>
    <t>Cumulative</t>
  </si>
  <si>
    <t>- Current taxation</t>
  </si>
  <si>
    <t>- Deferred taxation</t>
  </si>
  <si>
    <t>- Associated companies</t>
  </si>
  <si>
    <t>- Overprovision in respect of prior years</t>
  </si>
  <si>
    <t>Quoted Securities</t>
  </si>
  <si>
    <t>Status Of Corporate Proposals Announced</t>
  </si>
  <si>
    <t>Issuances and Repayment Of Debt and Equity Securities</t>
  </si>
  <si>
    <t>Group Borrowings And Debts Securities</t>
  </si>
  <si>
    <t>Secured borrowing :-</t>
  </si>
  <si>
    <t>RM '000</t>
  </si>
  <si>
    <t>Amount payable within 12 months</t>
  </si>
  <si>
    <t>Amount payable after 12 months</t>
  </si>
  <si>
    <t>Total amount payable</t>
  </si>
  <si>
    <t>Contingent Liabilities</t>
  </si>
  <si>
    <t>Financial Instruments with Off Balance Sheet Risk</t>
  </si>
  <si>
    <t>Material Litigation</t>
  </si>
  <si>
    <t>On 30 October 1997, YJI filed a suit against Malaysian Airline System Berhad ("Defendant") claiming a sum</t>
  </si>
  <si>
    <t xml:space="preserve">of USD99,172 plus interest for inter-alia, the failure by the Defendant to exercise proper and reasonable care in </t>
  </si>
  <si>
    <t>Review Of The Performance Of The Company And Its Principal Subsidiaries</t>
  </si>
  <si>
    <t>Material Events Subsequent to the End of the Period Reported</t>
  </si>
  <si>
    <t>Seasonality or Cyclicality of Operations</t>
  </si>
  <si>
    <t>Dividend</t>
  </si>
  <si>
    <t>BY ORDER OF THE BOARD</t>
  </si>
  <si>
    <t>YIKON CORPORATION BHD (527272-V)</t>
  </si>
  <si>
    <t>Net tangible assets/(liabilities) per share (RM)</t>
  </si>
  <si>
    <t>Lam  Voon Kean  (MIA 4793)</t>
  </si>
  <si>
    <t>Company Secretary</t>
  </si>
  <si>
    <t>- Consolidation reserves</t>
  </si>
  <si>
    <t>Long term Investment</t>
  </si>
  <si>
    <t>- Fixed deposit</t>
  </si>
  <si>
    <t>Share capital</t>
  </si>
  <si>
    <t>- Trade receivables</t>
  </si>
  <si>
    <t>- Other receivables, deposits and prepayments</t>
  </si>
  <si>
    <t>(a) Basic:</t>
  </si>
  <si>
    <t>The taxation of the Group for the financial period under review is as follows:</t>
  </si>
  <si>
    <t>Changes In The Composition Of The Group</t>
  </si>
  <si>
    <t xml:space="preserve">The court had ruled on 26 April 2002 in favour of YJI and have entered judgement for the sum of </t>
  </si>
  <si>
    <t>RM247,237.83 with interest at 8% from the date of judgement and costs.</t>
  </si>
  <si>
    <t xml:space="preserve">carrying out its duty to ensure that proper procedures and instructions by YJI are carried out before the </t>
  </si>
  <si>
    <t>Defendant released a shipment of gold jewellery to a customer.</t>
  </si>
  <si>
    <t xml:space="preserve">Save as disclosed below, as at  the quarterly report date, neither YCB nor any of its subsidiary companies </t>
  </si>
  <si>
    <t xml:space="preserve"> is engaged in any material litigation, either as plaintiff or defendant and the Director of YCB are not aware </t>
  </si>
  <si>
    <t xml:space="preserve">of any proceedings pending or threatened against the Company and its subsidiary companies or of any </t>
  </si>
  <si>
    <t xml:space="preserve">facts likely to give rise to any proceedings which might materially or adversely affect the financial position </t>
  </si>
  <si>
    <t>or business of the YCB Group.</t>
  </si>
  <si>
    <t xml:space="preserve">Material Change In The Profit Before Taxation For The Current Quarter As Compared With The </t>
  </si>
  <si>
    <t>Results Of The Immediate Preceding Quarter</t>
  </si>
  <si>
    <t>- Cash &amp; Bank Balance</t>
  </si>
  <si>
    <t xml:space="preserve">     based on 40,000,000 ordinary shares (sen)</t>
  </si>
  <si>
    <t>Bank guarantees given to a financial institution in</t>
  </si>
  <si>
    <t>respect of credit facilities granted to a subsidiary</t>
  </si>
  <si>
    <t>ii</t>
  </si>
  <si>
    <t>Guarantees given to a financial institution in</t>
  </si>
  <si>
    <t>There was no material event subsequent to the balance sheet date up to the date of this quarterly report .</t>
  </si>
  <si>
    <t>UNAUDITED CONDENSED CONSOLIDATED RESULTS</t>
  </si>
  <si>
    <t>UNAUDITED CONDENSED CONSOLIDATED CASH FLOW STATEMENT</t>
  </si>
  <si>
    <t>Foreign exchange differences on opening balances</t>
  </si>
  <si>
    <t>Net cash outflow from financing activities</t>
  </si>
  <si>
    <t>**</t>
  </si>
  <si>
    <t>Sales of</t>
  </si>
  <si>
    <t>Total</t>
  </si>
  <si>
    <t>Profit Before Taxation</t>
  </si>
  <si>
    <t>Less : Provision for Taxation</t>
  </si>
  <si>
    <t>Profit After Taxation</t>
  </si>
  <si>
    <t>Net Profit attributable to members</t>
  </si>
  <si>
    <t>Income</t>
  </si>
  <si>
    <t>Other</t>
  </si>
  <si>
    <t>Distributable</t>
  </si>
  <si>
    <t>Retained</t>
  </si>
  <si>
    <t>Profit</t>
  </si>
  <si>
    <t>Share</t>
  </si>
  <si>
    <t>Capital</t>
  </si>
  <si>
    <t>Issued of Shares</t>
  </si>
  <si>
    <t>Changes in Estimates</t>
  </si>
  <si>
    <t>The valuations of land and buildings have been brought forward, without amendment from the previous annual report.</t>
  </si>
  <si>
    <t>The same accounting policies and methods of computation adopted by the Group in this interim financial report</t>
  </si>
  <si>
    <t>Dividend Paid</t>
  </si>
  <si>
    <t>Gold **</t>
  </si>
  <si>
    <t>Workmanship</t>
  </si>
  <si>
    <t>Charged</t>
  </si>
  <si>
    <t>Non-Distributable</t>
  </si>
  <si>
    <t>Premium</t>
  </si>
  <si>
    <t>Reserve on</t>
  </si>
  <si>
    <t>Listing Expenses</t>
  </si>
  <si>
    <t>Operating Expenses</t>
  </si>
  <si>
    <t>Other Operating Income / (Expenses)</t>
  </si>
  <si>
    <t>Profit From Operations</t>
  </si>
  <si>
    <t>Finance Cost</t>
  </si>
  <si>
    <t>Minority Interest</t>
  </si>
  <si>
    <t>Net Profit for the period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</si>
  <si>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</si>
  <si>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</si>
  <si>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</si>
  <si>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</si>
  <si>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</si>
  <si>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</si>
  <si>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</si>
  <si>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</si>
  <si>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The notes set out on pages 5 to 8 form an integral part of, and , should be read in conjunction with, this interim financial report.</t>
  </si>
  <si>
    <t>financial report.</t>
  </si>
  <si>
    <t>The notes set out on pages 5 to 8 form an integral part of, and , should be read in conjunction with, this interim</t>
  </si>
  <si>
    <t xml:space="preserve">   - Investment Holding Income</t>
  </si>
  <si>
    <t xml:space="preserve">   - Sales of Gold</t>
  </si>
  <si>
    <t>Total Revenue</t>
  </si>
  <si>
    <t>(b) Fully diluted (sen)</t>
  </si>
  <si>
    <t>N/A</t>
  </si>
  <si>
    <t>Earnings Per Ordinary Share - Group</t>
  </si>
  <si>
    <t>This note is not applicable.</t>
  </si>
  <si>
    <t>Basic earnings per share</t>
  </si>
  <si>
    <t>Diluted earnings per share</t>
  </si>
  <si>
    <t xml:space="preserve">The total gross proceeds of RM23.794 million arising from the rights issue and public issue pursuant to the </t>
  </si>
  <si>
    <t>Public Listing shall accrue to YCB upon listing of YCB on the Second Board of the Kuala Lumpur Stock</t>
  </si>
  <si>
    <t>Purposes</t>
  </si>
  <si>
    <t>(a)    Repayment of bank borrowings</t>
  </si>
  <si>
    <t>(b)    Construction of a factory building</t>
  </si>
  <si>
    <t>(c)    Purchase of plant and machinery</t>
  </si>
  <si>
    <t>(d)    Investment in research &amp; development</t>
  </si>
  <si>
    <t>(f)     Estimated listing expenses</t>
  </si>
  <si>
    <t>Status of Utilisation of Proceeds</t>
  </si>
  <si>
    <t>Proposed</t>
  </si>
  <si>
    <t>Utilisation</t>
  </si>
  <si>
    <t>Paid</t>
  </si>
  <si>
    <t>Balance to</t>
  </si>
  <si>
    <t>be utilised</t>
  </si>
  <si>
    <t>(e)    Working capital **</t>
  </si>
  <si>
    <t>** Advance to Yikon Jewellery Industry S/B</t>
  </si>
  <si>
    <t xml:space="preserve">   - Workmanship Charges</t>
  </si>
  <si>
    <t>Net increase / (decrease) in cash and cash equivalents</t>
  </si>
  <si>
    <t>UNAUDITED CONDENSED CONSOLIDATED STATEMENT OF CHANGES IN EQUITY</t>
  </si>
  <si>
    <t>Consolidation</t>
  </si>
  <si>
    <t>Earnings per share</t>
  </si>
  <si>
    <t>Pre-acquisition Profit</t>
  </si>
  <si>
    <t>The interim financial report has been prepared in accordance with MASB 26 "Interim Financial Report" and Chapter 9 Part K of</t>
  </si>
  <si>
    <t xml:space="preserve">the Listing Requirements of Kuala Lumpur Stock Exchange, and should be read in conjuction with the Company's financial </t>
  </si>
  <si>
    <t>statement for the financial year ended 31 October 2002.</t>
  </si>
  <si>
    <t>Auditors' Qualification</t>
  </si>
  <si>
    <t>Exceptional and Extraordinary Item</t>
  </si>
  <si>
    <t>shares held as treasury shares and resale of treasury shares for the current financial year-to-date.</t>
  </si>
  <si>
    <t>analysis of the Group profitable is better reflected in the contribution from the workmanship charges.</t>
  </si>
  <si>
    <t>Capital Commitments</t>
  </si>
  <si>
    <t xml:space="preserve">Contracted but not provided for in the financial </t>
  </si>
  <si>
    <t xml:space="preserve">   statement</t>
  </si>
  <si>
    <t>Approved but not contracted</t>
  </si>
  <si>
    <t>Related Party Transactions</t>
  </si>
  <si>
    <t>Current Year Prospects</t>
  </si>
  <si>
    <t>Variance Of Actual Profit Compared to Forecast Profit</t>
  </si>
  <si>
    <t>Not applicable as no profit forecast was published.</t>
  </si>
  <si>
    <t xml:space="preserve">   Based on results for the period</t>
  </si>
  <si>
    <t>Unquoted Investment and Properties</t>
  </si>
  <si>
    <t xml:space="preserve">The defendants filed a Notice of appeal against the judgement granted by the learned Judge on 26 April 2002 </t>
  </si>
  <si>
    <t xml:space="preserve">and the Appeal has been registered as Penang High Court C.A. No. 12-177-2002. The said Appeal was fixed </t>
  </si>
  <si>
    <t>for hearing on 27 February 2003 but had been adjourned as Counsel for the Appellants was engaged in Kuala</t>
  </si>
  <si>
    <t>The earning per share is culculated by dividing the net profit attributable to the ordinary shareholders by the weighted number</t>
  </si>
  <si>
    <t>of ordinary shares in issue for the interim period.</t>
  </si>
  <si>
    <t>Net profit attributable to shareholders</t>
  </si>
  <si>
    <t>Weighted average no. of Ordinary shares in issue</t>
  </si>
  <si>
    <t xml:space="preserve">   during the interim period. ('000)</t>
  </si>
  <si>
    <t>Basic earning per share (sen)</t>
  </si>
  <si>
    <t>The business environment of the gold jewellery industry is competitive. The Group continues to take the initiative to expand</t>
  </si>
  <si>
    <t>the existing product range and market horizon.</t>
  </si>
  <si>
    <t>base. The Group plans to further penetrate into the China's gold jewellery market by establishing more retail outlets in various</t>
  </si>
  <si>
    <t>Lumpur High Court. We are awaiting notification from the Court Registry for the next hearing date with regards</t>
  </si>
  <si>
    <t>to the said Appeal.</t>
  </si>
  <si>
    <t>Exchange on 4th June 2002 is being utilitised in the following manners:</t>
  </si>
  <si>
    <t>There was no qualifications on audit report of the preceding annual financial statements.</t>
  </si>
  <si>
    <t>There was no issuances and repayment of debt and equity securities, share buy-backs, share cancellations,</t>
  </si>
  <si>
    <t>There was no material writte-down in property, plant and equipment during the financial period.</t>
  </si>
  <si>
    <t>There was no changes in the composition of the Group during this interim period.</t>
  </si>
  <si>
    <t>There was no non-recurrent related party transactions during the interim period under review.</t>
  </si>
  <si>
    <t>There was no financial instruments with off balance sheet risk as at the date of this quarterly report.</t>
  </si>
  <si>
    <t>Net Profit for the Quarter</t>
  </si>
  <si>
    <t>Segmental Reporting (3 Months Period)</t>
  </si>
  <si>
    <t>Previuos Year Adjustment</t>
  </si>
  <si>
    <t>Realisation of Revaluation Surplus</t>
  </si>
  <si>
    <t>As Previously</t>
  </si>
  <si>
    <t>Reported</t>
  </si>
  <si>
    <t>Effect of</t>
  </si>
  <si>
    <t>Change in</t>
  </si>
  <si>
    <t>Policy</t>
  </si>
  <si>
    <t>As Restated</t>
  </si>
  <si>
    <t>Shareholders' Equity</t>
  </si>
  <si>
    <t>Deferred Taxation</t>
  </si>
  <si>
    <t>Net Tangible Assets per share (RM)</t>
  </si>
  <si>
    <t>As at 31 October 2002</t>
  </si>
  <si>
    <t>Please refer to NOTE 1 for the effects of the change in the accounting policy on the previous financial year's financial statement.</t>
  </si>
  <si>
    <t>The adoption of new MASB Standards taking effect this financial year :</t>
  </si>
  <si>
    <t>are consistent with those adopted in the annual financial statements for the year ended 31 October 2002 except for the</t>
  </si>
  <si>
    <t>As Restated after adoption of MASB 25</t>
  </si>
  <si>
    <t>FOR THE SECOND FINANCIAL QUARTER ENDED</t>
  </si>
  <si>
    <t>At 30th April 2003</t>
  </si>
  <si>
    <t>UNAUDITED CONDENSED CONSOLIDATED BALANCE SHEET AS AT 30th APRIL 2003</t>
  </si>
  <si>
    <t xml:space="preserve"> </t>
  </si>
  <si>
    <t>30th APRIL 2003</t>
  </si>
  <si>
    <t>NOTES TO THE INTERIM FINANCIAL REPORT FOR THE SECOND QUARTER ENDED 30 APRIL 2003</t>
  </si>
  <si>
    <t xml:space="preserve">i </t>
  </si>
  <si>
    <t>**  Sales of gold only occurs when customers settle by cash rather than reimburse the Group with physical gold bullion. The</t>
  </si>
  <si>
    <t>Group is not involved in the trading of gold bullion and the sale of gold does not contribute to the profit margin of the group. An</t>
  </si>
  <si>
    <t>Net cash inflow from operating activities</t>
  </si>
  <si>
    <t>Net cash outflow from investing activities</t>
  </si>
  <si>
    <t xml:space="preserve">   - Sales of Jewellery &amp; Ornaments</t>
  </si>
  <si>
    <t>Jewellery</t>
  </si>
  <si>
    <t>Total Profit Before Taxation</t>
  </si>
  <si>
    <t>to venture into retailing business as well as to sell its products directly to end consumers including expanding its consumer</t>
  </si>
  <si>
    <t xml:space="preserve">strategic locations in the year 2003. </t>
  </si>
  <si>
    <t>Total Group borrowings as at 30 April 2003 (which are denominated in RM) are as follows:</t>
  </si>
  <si>
    <t>There are no unsecured borrowing by the group as at 30 April 2003.</t>
  </si>
  <si>
    <t>Page 9</t>
  </si>
  <si>
    <t>Audited</t>
  </si>
  <si>
    <t>As  At</t>
  </si>
  <si>
    <t>Preceding</t>
  </si>
  <si>
    <t>Financial</t>
  </si>
  <si>
    <t>Year End</t>
  </si>
  <si>
    <t>FOR THE 6 MONTHS ENDED</t>
  </si>
  <si>
    <t>Cash and cash equivalents at 1st November 2002</t>
  </si>
  <si>
    <t>Cash and cash equivalents at 30th April 2003</t>
  </si>
  <si>
    <t xml:space="preserve">Preceding </t>
  </si>
  <si>
    <t>At 1st November 2002</t>
  </si>
  <si>
    <t>adoption of the following standards:</t>
  </si>
  <si>
    <t>a.)  MASB 23, Impairment of Assets which is applied prospectively. The adoption of this standard has no material effect on the</t>
  </si>
  <si>
    <t xml:space="preserve">      statements.</t>
  </si>
  <si>
    <t>b.) MASB 25, Income Taxes whereby deferred tax on revaluation surplus is now recognized in the financial statements.</t>
  </si>
  <si>
    <t xml:space="preserve">     Previously, deferred tax on the revaluation of land and building has not been recognized in the financial statement</t>
  </si>
  <si>
    <t xml:space="preserve">     as the properties are held for long-term use.</t>
  </si>
  <si>
    <t>The effects of the change in accounting policy on the previous financial year's financial statement are as bellow:</t>
  </si>
  <si>
    <t>the financial quarter and financial period ended 30 April 2003.</t>
  </si>
  <si>
    <t>There were no material changes in estimates of amounts reported in prior interim periods of the current financial year-to-date</t>
  </si>
  <si>
    <t>or prior financial year.</t>
  </si>
  <si>
    <t>There was no dividend paid during the financial period reported.</t>
  </si>
  <si>
    <t>As at</t>
  </si>
  <si>
    <t>Investment</t>
  </si>
  <si>
    <t>The Group recorded a turnover of RM3.863 million during the 2nd quarter and a pre-tax profit of RM113,000.</t>
  </si>
  <si>
    <t>The Group has set up its first retail outlet in China in December 2002. This market expansion strategy will enable the Group</t>
  </si>
  <si>
    <t>There were no disposals of unquoted investment and properties during the interim period under review.</t>
  </si>
  <si>
    <t>There was no purchase or disposal of quoted securities for the financial quarter ended 30 April 2003.</t>
  </si>
  <si>
    <t>There was no corporate exercises announced in the 2nd quarter.</t>
  </si>
  <si>
    <t>The directors do not recommend any dividend for current quarter ended 30 April 2003.</t>
  </si>
  <si>
    <t>Dated this 26th day June, 2003</t>
  </si>
  <si>
    <t>The performance of the Group during the period under reviewed was affected by:</t>
  </si>
  <si>
    <t>a.) restructuring of production line due to the construction of new factory building.</t>
  </si>
  <si>
    <t>b.) the war in Iraq.</t>
  </si>
  <si>
    <t>Profit before taxation for the quarter under reviewed was decreased by approximately 88.7% compared with the last quarter,</t>
  </si>
  <si>
    <t>this was mainly due to:</t>
  </si>
  <si>
    <t>c.) the outbreak of SARS.</t>
  </si>
  <si>
    <t>SARS outbreak in China and Hong Kong has delayed the establishment of additional retail outlets in China. The establishment</t>
  </si>
  <si>
    <t>of retail outlets in China will expediate after SARS outbreaks.</t>
  </si>
  <si>
    <t>The performance of the Company during the 1st half of the financial year was affected by:</t>
  </si>
  <si>
    <t>However, the performance is expected to improve in the 2nd half of the financial year.</t>
  </si>
  <si>
    <t>c.) the outbreak of Severe Acute Respiratory Syndrome ("SARS").</t>
  </si>
  <si>
    <t>There were no material exceptional and extraordinary item affecting assets, liabilities, equity, net income or cash flow during</t>
  </si>
  <si>
    <t>Seasonal or cyclical factors do not significantly affect the principal business operations of the Group. Generally, turnover for</t>
  </si>
  <si>
    <t>the Group is always higher during the festive season especially Ramadan.</t>
  </si>
  <si>
    <t xml:space="preserve">There were no cash flow statement prepared in the preceeding year corresponding period, therefore the </t>
  </si>
  <si>
    <t>comparative figures for the preceding year corresponding period is not available.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</si>
</sst>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</numFmts>
  <fonts count="1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 horizontal="center"/>
    </xf>
    <xf numFmtId="15" fontId="0" fillId="0" borderId="8" xfId="0" applyNumberFormat="1" applyBorder="1" applyAlignment="1" quotePrefix="1">
      <alignment/>
    </xf>
    <xf numFmtId="0" fontId="3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0" xfId="15" applyBorder="1" applyAlignment="1">
      <alignment/>
    </xf>
    <xf numFmtId="173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3" fontId="0" fillId="0" borderId="0" xfId="15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0" borderId="15" xfId="0" applyNumberFormat="1" applyBorder="1" applyAlignment="1">
      <alignment/>
    </xf>
    <xf numFmtId="173" fontId="0" fillId="0" borderId="15" xfId="15" applyNumberFormat="1" applyBorder="1" applyAlignment="1">
      <alignment/>
    </xf>
    <xf numFmtId="0" fontId="4" fillId="0" borderId="0" xfId="0" applyFont="1" applyBorder="1" applyAlignment="1">
      <alignment horizontal="left"/>
    </xf>
    <xf numFmtId="172" fontId="0" fillId="0" borderId="0" xfId="15" applyNumberFormat="1" applyBorder="1" applyAlignment="1">
      <alignment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3" fontId="2" fillId="0" borderId="1" xfId="15" applyNumberFormat="1" applyFont="1" applyBorder="1" applyAlignment="1">
      <alignment/>
    </xf>
    <xf numFmtId="43" fontId="0" fillId="0" borderId="0" xfId="15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73" fontId="0" fillId="0" borderId="4" xfId="15" applyNumberFormat="1" applyBorder="1" applyAlignment="1" quotePrefix="1">
      <alignment/>
    </xf>
    <xf numFmtId="173" fontId="0" fillId="0" borderId="3" xfId="15" applyNumberFormat="1" applyBorder="1" applyAlignment="1" quotePrefix="1">
      <alignment/>
    </xf>
    <xf numFmtId="0" fontId="2" fillId="0" borderId="0" xfId="0" applyFont="1" applyFill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7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77" fontId="8" fillId="0" borderId="0" xfId="15" applyNumberFormat="1" applyFont="1" applyAlignment="1">
      <alignment/>
    </xf>
    <xf numFmtId="173" fontId="0" fillId="0" borderId="6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ill="1" applyBorder="1" applyAlignment="1">
      <alignment/>
    </xf>
    <xf numFmtId="43" fontId="0" fillId="0" borderId="0" xfId="15" applyNumberFormat="1" applyFill="1" applyBorder="1" applyAlignment="1">
      <alignment/>
    </xf>
    <xf numFmtId="173" fontId="0" fillId="0" borderId="0" xfId="15" applyNumberFormat="1" applyFill="1" applyBorder="1" applyAlignment="1">
      <alignment/>
    </xf>
    <xf numFmtId="0" fontId="0" fillId="0" borderId="9" xfId="0" applyFill="1" applyBorder="1" applyAlignment="1">
      <alignment/>
    </xf>
    <xf numFmtId="173" fontId="0" fillId="0" borderId="15" xfId="15" applyNumberFormat="1" applyFill="1" applyBorder="1" applyAlignment="1">
      <alignment/>
    </xf>
    <xf numFmtId="49" fontId="0" fillId="0" borderId="0" xfId="0" applyNumberFormat="1" applyFill="1" applyAlignment="1">
      <alignment/>
    </xf>
    <xf numFmtId="173" fontId="0" fillId="0" borderId="0" xfId="15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173" fontId="0" fillId="0" borderId="4" xfId="15" applyNumberFormat="1" applyFon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5" xfId="0" applyNumberForma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8" xfId="0" applyNumberFormat="1" applyFont="1" applyBorder="1" applyAlignment="1" quotePrefix="1">
      <alignment horizontal="center"/>
    </xf>
    <xf numFmtId="15" fontId="5" fillId="0" borderId="0" xfId="0" applyNumberFormat="1" applyFont="1" applyBorder="1" applyAlignment="1" quotePrefix="1">
      <alignment horizontal="center"/>
    </xf>
    <xf numFmtId="15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7"/>
  <sheetViews>
    <sheetView workbookViewId="0" topLeftCell="C16">
      <selection activeCell="G40" sqref="G40"/>
    </sheetView>
  </sheetViews>
  <sheetFormatPr defaultColWidth="9.140625" defaultRowHeight="12.75"/>
  <cols>
    <col min="1" max="1" width="7.28125" style="0" customWidth="1"/>
    <col min="2" max="2" width="3.421875" style="0" customWidth="1"/>
    <col min="3" max="3" width="2.57421875" style="0" customWidth="1"/>
    <col min="4" max="4" width="38.7109375" style="0" customWidth="1"/>
    <col min="5" max="5" width="14.421875" style="0" customWidth="1"/>
    <col min="6" max="6" width="17.28125" style="0" customWidth="1"/>
    <col min="7" max="7" width="14.421875" style="0" customWidth="1"/>
    <col min="8" max="8" width="13.7109375" style="0" customWidth="1"/>
    <col min="9" max="9" width="4.00390625" style="0" customWidth="1"/>
  </cols>
  <sheetData>
    <row r="1" ht="13.5" thickBot="1"/>
    <row r="2" spans="2:9" ht="15.75">
      <c r="B2" s="80" t="s">
        <v>66</v>
      </c>
      <c r="C2" s="81"/>
      <c r="D2" s="81"/>
      <c r="E2" s="81"/>
      <c r="F2" s="81"/>
      <c r="G2" s="81"/>
      <c r="H2" s="81"/>
      <c r="I2" s="7"/>
    </row>
    <row r="3" spans="2:9" ht="12.75">
      <c r="B3" s="8"/>
      <c r="C3" s="9"/>
      <c r="D3" s="9"/>
      <c r="E3" s="9"/>
      <c r="F3" s="9"/>
      <c r="G3" s="9"/>
      <c r="H3" s="9"/>
      <c r="I3" s="10"/>
    </row>
    <row r="4" spans="2:9" ht="12.75">
      <c r="B4" s="8"/>
      <c r="C4" s="9"/>
      <c r="D4" s="9"/>
      <c r="E4" s="9"/>
      <c r="F4" s="9"/>
      <c r="G4" s="9"/>
      <c r="H4" s="9"/>
      <c r="I4" s="10"/>
    </row>
    <row r="5" spans="2:9" ht="15.75">
      <c r="B5" s="82" t="s">
        <v>97</v>
      </c>
      <c r="C5" s="83"/>
      <c r="D5" s="83"/>
      <c r="E5" s="83"/>
      <c r="F5" s="83"/>
      <c r="G5" s="83"/>
      <c r="H5" s="83"/>
      <c r="I5" s="10"/>
    </row>
    <row r="6" spans="2:9" ht="15.75">
      <c r="B6" s="82" t="s">
        <v>231</v>
      </c>
      <c r="C6" s="83"/>
      <c r="D6" s="83"/>
      <c r="E6" s="83"/>
      <c r="F6" s="83"/>
      <c r="G6" s="83"/>
      <c r="H6" s="83"/>
      <c r="I6" s="10"/>
    </row>
    <row r="7" spans="2:9" ht="15.75">
      <c r="B7" s="84" t="s">
        <v>235</v>
      </c>
      <c r="C7" s="85"/>
      <c r="D7" s="85"/>
      <c r="E7" s="85"/>
      <c r="F7" s="85"/>
      <c r="G7" s="85"/>
      <c r="H7" s="85"/>
      <c r="I7" s="10"/>
    </row>
    <row r="8" spans="2:9" ht="15.75">
      <c r="B8" s="13"/>
      <c r="C8" s="9"/>
      <c r="D8" s="9"/>
      <c r="E8" s="9"/>
      <c r="F8" s="9"/>
      <c r="G8" s="9"/>
      <c r="H8" s="9"/>
      <c r="I8" s="10"/>
    </row>
    <row r="9" spans="2:9" ht="12.75">
      <c r="B9" s="8"/>
      <c r="C9" s="9"/>
      <c r="D9" s="9"/>
      <c r="E9" s="79" t="s">
        <v>0</v>
      </c>
      <c r="F9" s="79"/>
      <c r="G9" s="79" t="s">
        <v>7</v>
      </c>
      <c r="H9" s="79"/>
      <c r="I9" s="10"/>
    </row>
    <row r="10" spans="2:9" ht="12.75">
      <c r="B10" s="8"/>
      <c r="C10" s="9"/>
      <c r="D10" s="9"/>
      <c r="E10" s="14" t="s">
        <v>1</v>
      </c>
      <c r="F10" s="14" t="s">
        <v>5</v>
      </c>
      <c r="G10" s="14" t="s">
        <v>1</v>
      </c>
      <c r="H10" s="14" t="s">
        <v>5</v>
      </c>
      <c r="I10" s="10"/>
    </row>
    <row r="11" spans="2:9" ht="12.75">
      <c r="B11" s="8"/>
      <c r="C11" s="9"/>
      <c r="D11" s="9"/>
      <c r="E11" s="14" t="s">
        <v>2</v>
      </c>
      <c r="F11" s="14" t="s">
        <v>6</v>
      </c>
      <c r="G11" s="14" t="s">
        <v>2</v>
      </c>
      <c r="H11" s="14" t="s">
        <v>6</v>
      </c>
      <c r="I11" s="10"/>
    </row>
    <row r="12" spans="2:9" ht="12.75">
      <c r="B12" s="8"/>
      <c r="C12" s="9"/>
      <c r="D12" s="9"/>
      <c r="E12" s="14" t="s">
        <v>3</v>
      </c>
      <c r="F12" s="14" t="s">
        <v>3</v>
      </c>
      <c r="G12" s="14" t="s">
        <v>8</v>
      </c>
      <c r="H12" s="14" t="s">
        <v>9</v>
      </c>
      <c r="I12" s="10"/>
    </row>
    <row r="13" spans="2:9" ht="12.75">
      <c r="B13" s="8"/>
      <c r="C13" s="9"/>
      <c r="D13" s="9"/>
      <c r="E13" s="15">
        <v>37741</v>
      </c>
      <c r="F13" s="15">
        <v>37376</v>
      </c>
      <c r="G13" s="15">
        <v>37741</v>
      </c>
      <c r="H13" s="15">
        <v>37376</v>
      </c>
      <c r="I13" s="10"/>
    </row>
    <row r="14" spans="2:9" ht="12.75">
      <c r="B14" s="8"/>
      <c r="C14" s="9"/>
      <c r="D14" s="9"/>
      <c r="E14" s="14" t="s">
        <v>4</v>
      </c>
      <c r="F14" s="14" t="s">
        <v>4</v>
      </c>
      <c r="G14" s="14" t="s">
        <v>4</v>
      </c>
      <c r="H14" s="14" t="s">
        <v>4</v>
      </c>
      <c r="I14" s="10"/>
    </row>
    <row r="15" spans="2:9" ht="12.75">
      <c r="B15" s="8"/>
      <c r="C15" s="9"/>
      <c r="D15" s="9"/>
      <c r="E15" s="9"/>
      <c r="F15" s="58"/>
      <c r="G15" s="9"/>
      <c r="H15" s="9"/>
      <c r="I15" s="10"/>
    </row>
    <row r="16" spans="2:9" ht="12.75">
      <c r="B16" s="8"/>
      <c r="C16" s="9"/>
      <c r="D16" s="9" t="s">
        <v>11</v>
      </c>
      <c r="E16" s="16"/>
      <c r="F16" s="16"/>
      <c r="G16" s="16"/>
      <c r="H16" s="16"/>
      <c r="I16" s="10"/>
    </row>
    <row r="17" spans="2:9" ht="12.75">
      <c r="B17" s="8"/>
      <c r="C17" s="9"/>
      <c r="D17" s="9" t="s">
        <v>169</v>
      </c>
      <c r="E17" s="16">
        <v>953</v>
      </c>
      <c r="F17" s="66">
        <v>5511.01449</v>
      </c>
      <c r="G17" s="16">
        <v>2913</v>
      </c>
      <c r="H17" s="16">
        <v>12497</v>
      </c>
      <c r="I17" s="10"/>
    </row>
    <row r="18" spans="2:9" ht="12.75">
      <c r="B18" s="8"/>
      <c r="C18" s="9"/>
      <c r="D18" s="9" t="s">
        <v>145</v>
      </c>
      <c r="E18" s="16">
        <v>2537</v>
      </c>
      <c r="F18" s="66">
        <v>6706.26237</v>
      </c>
      <c r="G18" s="16">
        <v>21873</v>
      </c>
      <c r="H18" s="16">
        <v>10520</v>
      </c>
      <c r="I18" s="10"/>
    </row>
    <row r="19" spans="2:9" ht="12.75">
      <c r="B19" s="8"/>
      <c r="C19" s="9"/>
      <c r="D19" s="9" t="s">
        <v>242</v>
      </c>
      <c r="E19" s="16">
        <v>366</v>
      </c>
      <c r="F19" s="66">
        <v>0</v>
      </c>
      <c r="G19" s="16">
        <v>366</v>
      </c>
      <c r="H19" s="16">
        <v>0</v>
      </c>
      <c r="I19" s="10"/>
    </row>
    <row r="20" spans="2:9" ht="12.75">
      <c r="B20" s="8"/>
      <c r="C20" s="9"/>
      <c r="D20" s="39" t="s">
        <v>144</v>
      </c>
      <c r="E20" s="6">
        <v>7</v>
      </c>
      <c r="F20" s="6">
        <v>18.25</v>
      </c>
      <c r="G20" s="62">
        <v>26</v>
      </c>
      <c r="H20" s="6">
        <v>32</v>
      </c>
      <c r="I20" s="10"/>
    </row>
    <row r="21" spans="2:9" ht="12.75">
      <c r="B21" s="8"/>
      <c r="C21" s="9"/>
      <c r="D21" s="48" t="s">
        <v>146</v>
      </c>
      <c r="E21" s="47">
        <f>SUM(E17:E20)</f>
        <v>3863</v>
      </c>
      <c r="F21" s="47">
        <f>SUM(F17:F20)</f>
        <v>12235.52686</v>
      </c>
      <c r="G21" s="47">
        <f>SUM(G17:G20)</f>
        <v>25178</v>
      </c>
      <c r="H21" s="47">
        <f>SUM(H17:H20)</f>
        <v>23049</v>
      </c>
      <c r="I21" s="10"/>
    </row>
    <row r="22" spans="2:9" ht="12.75">
      <c r="B22" s="8"/>
      <c r="C22" s="9"/>
      <c r="D22" s="39"/>
      <c r="E22" s="16"/>
      <c r="F22" s="16"/>
      <c r="G22" s="16"/>
      <c r="H22" s="16"/>
      <c r="I22" s="10"/>
    </row>
    <row r="23" spans="2:9" ht="12.75">
      <c r="B23" s="8"/>
      <c r="C23" s="9"/>
      <c r="D23" s="9" t="s">
        <v>127</v>
      </c>
      <c r="E23" s="16">
        <v>-2838</v>
      </c>
      <c r="F23" s="16">
        <v>-8440.88549</v>
      </c>
      <c r="G23" s="16">
        <v>-22092</v>
      </c>
      <c r="H23" s="16">
        <v>-15936</v>
      </c>
      <c r="I23" s="10"/>
    </row>
    <row r="24" spans="2:9" ht="12.75">
      <c r="B24" s="8"/>
      <c r="C24" s="9"/>
      <c r="D24" s="9" t="s">
        <v>128</v>
      </c>
      <c r="E24" s="6">
        <v>-647</v>
      </c>
      <c r="F24" s="6">
        <v>-609.9112</v>
      </c>
      <c r="G24" s="6">
        <v>-1244</v>
      </c>
      <c r="H24" s="6">
        <f>-1236</f>
        <v>-1236</v>
      </c>
      <c r="I24" s="10"/>
    </row>
    <row r="25" spans="2:9" ht="12.75">
      <c r="B25" s="8"/>
      <c r="C25" s="9"/>
      <c r="D25" s="9"/>
      <c r="E25" s="16"/>
      <c r="F25" s="16"/>
      <c r="G25" s="16"/>
      <c r="H25" s="16"/>
      <c r="I25" s="10"/>
    </row>
    <row r="26" spans="2:9" ht="12.75">
      <c r="B26" s="8"/>
      <c r="C26" s="17"/>
      <c r="D26" s="9" t="s">
        <v>129</v>
      </c>
      <c r="E26" s="16">
        <f>SUM(E21:E25)</f>
        <v>378</v>
      </c>
      <c r="F26" s="16">
        <f>SUM(F21:F25)</f>
        <v>3184.7301699999994</v>
      </c>
      <c r="G26" s="16">
        <f>SUM(G21:G25)</f>
        <v>1842</v>
      </c>
      <c r="H26" s="16">
        <f>SUM(H21:H25)</f>
        <v>5877</v>
      </c>
      <c r="I26" s="10"/>
    </row>
    <row r="27" spans="2:9" ht="12.75">
      <c r="B27" s="8"/>
      <c r="C27" s="17"/>
      <c r="D27" s="9"/>
      <c r="E27" s="16"/>
      <c r="F27" s="16"/>
      <c r="G27" s="16"/>
      <c r="H27" s="16"/>
      <c r="I27" s="10"/>
    </row>
    <row r="28" spans="2:9" ht="12.75">
      <c r="B28" s="8"/>
      <c r="C28" s="9"/>
      <c r="D28" s="39" t="s">
        <v>130</v>
      </c>
      <c r="E28" s="6">
        <v>-265</v>
      </c>
      <c r="F28" s="6">
        <v>-180.01735</v>
      </c>
      <c r="G28" s="6">
        <v>-678</v>
      </c>
      <c r="H28" s="6">
        <v>-355</v>
      </c>
      <c r="I28" s="10"/>
    </row>
    <row r="29" spans="2:9" ht="12.75">
      <c r="B29" s="8"/>
      <c r="C29" s="9"/>
      <c r="D29" s="46" t="s">
        <v>104</v>
      </c>
      <c r="E29" s="47">
        <f>SUM(E26:E28)</f>
        <v>113</v>
      </c>
      <c r="F29" s="47">
        <f>SUM(F26:F28)</f>
        <v>3004.7128199999993</v>
      </c>
      <c r="G29" s="47">
        <f>SUM(G26:G28)</f>
        <v>1164</v>
      </c>
      <c r="H29" s="47">
        <f>SUM(H26:H28)</f>
        <v>5522</v>
      </c>
      <c r="I29" s="10"/>
    </row>
    <row r="30" spans="2:9" ht="12.75">
      <c r="B30" s="8"/>
      <c r="C30" s="9"/>
      <c r="D30" s="46"/>
      <c r="E30" s="47"/>
      <c r="F30" s="47"/>
      <c r="G30" s="47"/>
      <c r="H30" s="47"/>
      <c r="I30" s="10"/>
    </row>
    <row r="31" spans="2:9" ht="12.75">
      <c r="B31" s="8"/>
      <c r="C31" s="9"/>
      <c r="D31" s="9" t="s">
        <v>41</v>
      </c>
      <c r="E31" s="6">
        <v>-32</v>
      </c>
      <c r="F31" s="6">
        <v>-651</v>
      </c>
      <c r="G31" s="6">
        <v>-367</v>
      </c>
      <c r="H31" s="6">
        <v>-1302</v>
      </c>
      <c r="I31" s="10"/>
    </row>
    <row r="32" spans="2:9" ht="12.75">
      <c r="B32" s="8"/>
      <c r="C32" s="9"/>
      <c r="D32" s="46" t="s">
        <v>106</v>
      </c>
      <c r="E32" s="47">
        <f>SUM(E29:E31)</f>
        <v>81</v>
      </c>
      <c r="F32" s="47">
        <f>SUM(F29:F31)</f>
        <v>2353.7128199999993</v>
      </c>
      <c r="G32" s="47">
        <f>SUM(G29:G31)</f>
        <v>797</v>
      </c>
      <c r="H32" s="47">
        <f>SUM(H29:H31)</f>
        <v>4220</v>
      </c>
      <c r="I32" s="10"/>
    </row>
    <row r="33" spans="2:9" ht="12.75">
      <c r="B33" s="8"/>
      <c r="C33" s="9"/>
      <c r="D33" s="9"/>
      <c r="E33" s="16"/>
      <c r="F33" s="16"/>
      <c r="G33" s="16"/>
      <c r="H33" s="16"/>
      <c r="I33" s="10"/>
    </row>
    <row r="34" spans="2:9" ht="12.75">
      <c r="B34" s="8"/>
      <c r="C34" s="9"/>
      <c r="D34" s="9" t="s">
        <v>131</v>
      </c>
      <c r="E34" s="16">
        <v>0</v>
      </c>
      <c r="F34" s="16">
        <v>0</v>
      </c>
      <c r="G34" s="16">
        <v>0</v>
      </c>
      <c r="H34" s="16">
        <v>0</v>
      </c>
      <c r="I34" s="10"/>
    </row>
    <row r="35" spans="2:9" ht="12.75">
      <c r="B35" s="8"/>
      <c r="C35" s="9"/>
      <c r="D35" s="9" t="s">
        <v>174</v>
      </c>
      <c r="E35" s="6">
        <v>0</v>
      </c>
      <c r="F35" s="6">
        <v>0</v>
      </c>
      <c r="G35" s="6">
        <v>0</v>
      </c>
      <c r="H35" s="6">
        <v>0</v>
      </c>
      <c r="I35" s="10"/>
    </row>
    <row r="36" spans="2:9" ht="13.5" thickBot="1">
      <c r="B36" s="8"/>
      <c r="C36" s="9"/>
      <c r="D36" s="48" t="s">
        <v>132</v>
      </c>
      <c r="E36" s="49">
        <f>SUM(E32:E35)</f>
        <v>81</v>
      </c>
      <c r="F36" s="49">
        <f>SUM(F32:F35)</f>
        <v>2353.7128199999993</v>
      </c>
      <c r="G36" s="49">
        <f>SUM(G32:G35)</f>
        <v>797</v>
      </c>
      <c r="H36" s="49">
        <f>SUM(H32:H35)</f>
        <v>4220</v>
      </c>
      <c r="I36" s="10"/>
    </row>
    <row r="37" spans="2:9" ht="13.5" thickTop="1">
      <c r="B37" s="8"/>
      <c r="C37" s="9"/>
      <c r="D37" s="39"/>
      <c r="E37" s="16"/>
      <c r="F37" s="16"/>
      <c r="G37" s="16"/>
      <c r="H37" s="16"/>
      <c r="I37" s="10"/>
    </row>
    <row r="38" spans="2:9" ht="12.75">
      <c r="B38" s="8"/>
      <c r="C38" s="9"/>
      <c r="D38" s="9"/>
      <c r="E38" s="16"/>
      <c r="F38" s="16"/>
      <c r="G38" s="16"/>
      <c r="H38" s="16"/>
      <c r="I38" s="10"/>
    </row>
    <row r="39" spans="2:9" ht="12.75">
      <c r="B39" s="8"/>
      <c r="C39" s="9"/>
      <c r="D39" s="9" t="s">
        <v>173</v>
      </c>
      <c r="E39" s="16"/>
      <c r="F39" s="16"/>
      <c r="G39" s="16"/>
      <c r="H39" s="16"/>
      <c r="I39" s="10"/>
    </row>
    <row r="40" spans="2:9" ht="12.75">
      <c r="B40" s="8"/>
      <c r="C40" s="9"/>
      <c r="D40" s="9"/>
      <c r="E40" s="16"/>
      <c r="F40" s="16"/>
      <c r="G40" s="16"/>
      <c r="H40" s="16"/>
      <c r="I40" s="10"/>
    </row>
    <row r="41" spans="2:9" ht="12.75">
      <c r="B41" s="8"/>
      <c r="C41" s="9"/>
      <c r="D41" s="9" t="s">
        <v>76</v>
      </c>
      <c r="E41" s="33"/>
      <c r="F41" s="16"/>
      <c r="G41" s="33"/>
      <c r="H41" s="16"/>
      <c r="I41" s="10"/>
    </row>
    <row r="42" spans="2:9" ht="12.75">
      <c r="B42" s="8"/>
      <c r="C42" s="9"/>
      <c r="D42" s="9" t="s">
        <v>91</v>
      </c>
      <c r="E42" s="33">
        <f>+E36/40000*100</f>
        <v>0.20249999999999999</v>
      </c>
      <c r="F42" s="33">
        <f>+F36/40000*100</f>
        <v>5.884282049999999</v>
      </c>
      <c r="G42" s="33">
        <f>+G36/40000*100</f>
        <v>1.9924999999999997</v>
      </c>
      <c r="H42" s="33">
        <f>+H36/40000*100</f>
        <v>10.549999999999999</v>
      </c>
      <c r="I42" s="10"/>
    </row>
    <row r="43" spans="2:9" ht="12.75">
      <c r="B43" s="8"/>
      <c r="C43" s="9"/>
      <c r="D43" s="9"/>
      <c r="E43" s="16"/>
      <c r="F43" s="16"/>
      <c r="G43" s="33"/>
      <c r="H43" s="45"/>
      <c r="I43" s="10"/>
    </row>
    <row r="44" spans="2:9" ht="12.75">
      <c r="B44" s="8"/>
      <c r="C44" s="9"/>
      <c r="D44" s="9"/>
      <c r="E44" s="16"/>
      <c r="F44" s="16"/>
      <c r="G44" s="16"/>
      <c r="H44" s="16"/>
      <c r="I44" s="10"/>
    </row>
    <row r="45" spans="2:9" ht="12.75">
      <c r="B45" s="8"/>
      <c r="C45" s="9"/>
      <c r="D45" s="9" t="s">
        <v>147</v>
      </c>
      <c r="E45" s="50" t="s">
        <v>148</v>
      </c>
      <c r="F45" s="16"/>
      <c r="G45" s="50" t="s">
        <v>148</v>
      </c>
      <c r="H45" s="16"/>
      <c r="I45" s="10"/>
    </row>
    <row r="46" spans="2:9" ht="12.75">
      <c r="B46" s="8"/>
      <c r="C46" s="9"/>
      <c r="D46" s="9"/>
      <c r="E46" s="33"/>
      <c r="F46" s="16"/>
      <c r="G46" s="33"/>
      <c r="H46" s="16"/>
      <c r="I46" s="10"/>
    </row>
    <row r="47" spans="2:9" ht="12.75">
      <c r="B47" s="8"/>
      <c r="C47" s="9"/>
      <c r="D47" s="9"/>
      <c r="E47" s="33"/>
      <c r="F47" s="16"/>
      <c r="G47" s="33"/>
      <c r="H47" s="16"/>
      <c r="I47" s="10"/>
    </row>
    <row r="48" spans="2:9" s="59" customFormat="1" ht="12.75">
      <c r="B48" s="64"/>
      <c r="C48" s="39"/>
      <c r="D48" s="55"/>
      <c r="E48" s="65"/>
      <c r="F48" s="66"/>
      <c r="G48" s="65"/>
      <c r="H48" s="66"/>
      <c r="I48" s="67"/>
    </row>
    <row r="49" spans="2:9" s="59" customFormat="1" ht="12.75">
      <c r="B49" s="64"/>
      <c r="C49" s="39"/>
      <c r="D49" s="55"/>
      <c r="E49" s="65"/>
      <c r="F49" s="66"/>
      <c r="G49" s="65"/>
      <c r="H49" s="66"/>
      <c r="I49" s="67"/>
    </row>
    <row r="50" spans="2:9" s="59" customFormat="1" ht="12.75">
      <c r="B50" s="64"/>
      <c r="C50" s="39"/>
      <c r="D50" s="55"/>
      <c r="E50" s="65"/>
      <c r="F50" s="66"/>
      <c r="G50" s="65"/>
      <c r="H50" s="66"/>
      <c r="I50" s="67"/>
    </row>
    <row r="51" spans="2:9" ht="12.75">
      <c r="B51" s="8"/>
      <c r="C51" s="9"/>
      <c r="E51" s="33"/>
      <c r="F51" s="16"/>
      <c r="G51" s="33"/>
      <c r="H51" s="16"/>
      <c r="I51" s="10"/>
    </row>
    <row r="52" spans="2:9" ht="12.75">
      <c r="B52" s="8"/>
      <c r="C52" s="9"/>
      <c r="E52" s="33"/>
      <c r="F52" s="16"/>
      <c r="G52" s="33"/>
      <c r="H52" s="16"/>
      <c r="I52" s="10"/>
    </row>
    <row r="53" spans="2:9" ht="13.5" thickBot="1">
      <c r="B53" s="18"/>
      <c r="C53" s="19"/>
      <c r="D53" s="19"/>
      <c r="E53" s="19"/>
      <c r="F53" s="19"/>
      <c r="G53" s="19"/>
      <c r="H53" s="19"/>
      <c r="I53" s="20"/>
    </row>
    <row r="54" spans="2:9" ht="12.75">
      <c r="B54" s="9"/>
      <c r="C54" s="9"/>
      <c r="D54" s="9"/>
      <c r="E54" s="9"/>
      <c r="F54" s="9"/>
      <c r="G54" s="9"/>
      <c r="H54" s="9"/>
      <c r="I54" s="9"/>
    </row>
    <row r="55" spans="2:9" ht="12.75">
      <c r="B55" s="9" t="s">
        <v>141</v>
      </c>
      <c r="C55" s="9"/>
      <c r="D55" s="9"/>
      <c r="E55" s="9"/>
      <c r="F55" s="9"/>
      <c r="G55" s="9"/>
      <c r="H55" s="9"/>
      <c r="I55" s="9"/>
    </row>
    <row r="57" ht="12.75">
      <c r="H57" t="s">
        <v>133</v>
      </c>
    </row>
  </sheetData>
  <mergeCells count="6">
    <mergeCell ref="E9:F9"/>
    <mergeCell ref="G9:H9"/>
    <mergeCell ref="B2:H2"/>
    <mergeCell ref="B5:H5"/>
    <mergeCell ref="B6:H6"/>
    <mergeCell ref="B7:H7"/>
  </mergeCells>
  <printOptions/>
  <pageMargins left="0.5" right="0.25" top="1" bottom="1" header="0.5" footer="0.5"/>
  <pageSetup horizontalDpi="204" verticalDpi="204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4"/>
  <sheetViews>
    <sheetView workbookViewId="0" topLeftCell="A11">
      <selection activeCell="G11" sqref="G11"/>
    </sheetView>
  </sheetViews>
  <sheetFormatPr defaultColWidth="9.140625" defaultRowHeight="12.75"/>
  <cols>
    <col min="1" max="1" width="7.421875" style="0" customWidth="1"/>
    <col min="2" max="2" width="4.421875" style="0" customWidth="1"/>
    <col min="3" max="3" width="3.8515625" style="0" customWidth="1"/>
    <col min="4" max="4" width="42.7109375" style="0" customWidth="1"/>
    <col min="5" max="5" width="14.421875" style="0" customWidth="1"/>
    <col min="6" max="6" width="13.7109375" style="0" customWidth="1"/>
    <col min="7" max="7" width="14.421875" style="0" customWidth="1"/>
    <col min="8" max="8" width="13.8515625" style="0" customWidth="1"/>
  </cols>
  <sheetData>
    <row r="1" ht="10.5" customHeight="1" thickBot="1"/>
    <row r="2" spans="2:10" ht="15.75">
      <c r="B2" s="21"/>
      <c r="C2" s="22"/>
      <c r="D2" s="36" t="s">
        <v>66</v>
      </c>
      <c r="E2" s="36"/>
      <c r="F2" s="36"/>
      <c r="G2" s="36"/>
      <c r="H2" s="36"/>
      <c r="I2" s="34"/>
      <c r="J2" s="11"/>
    </row>
    <row r="3" spans="2:9" ht="12.75">
      <c r="B3" s="8"/>
      <c r="C3" s="9"/>
      <c r="D3" s="9"/>
      <c r="E3" s="9"/>
      <c r="F3" s="9"/>
      <c r="G3" s="9"/>
      <c r="H3" s="9"/>
      <c r="I3" s="10"/>
    </row>
    <row r="4" spans="2:9" ht="12.75">
      <c r="B4" s="8"/>
      <c r="C4" s="9"/>
      <c r="D4" s="9"/>
      <c r="E4" s="9"/>
      <c r="F4" s="9"/>
      <c r="G4" s="9"/>
      <c r="H4" s="9"/>
      <c r="I4" s="10"/>
    </row>
    <row r="5" spans="2:9" ht="15.75">
      <c r="B5" s="13"/>
      <c r="C5" s="9"/>
      <c r="D5" s="32" t="s">
        <v>233</v>
      </c>
      <c r="F5" s="9"/>
      <c r="G5" s="9"/>
      <c r="H5" s="9"/>
      <c r="I5" s="10"/>
    </row>
    <row r="6" spans="2:9" ht="12.75">
      <c r="B6" s="8"/>
      <c r="C6" s="9"/>
      <c r="D6" s="9"/>
      <c r="E6" s="9"/>
      <c r="F6" s="9"/>
      <c r="G6" s="9" t="s">
        <v>234</v>
      </c>
      <c r="H6" s="9"/>
      <c r="I6" s="10"/>
    </row>
    <row r="7" spans="2:9" ht="12.75">
      <c r="B7" s="8"/>
      <c r="C7" s="9"/>
      <c r="D7" s="9"/>
      <c r="E7" s="9"/>
      <c r="F7" s="9"/>
      <c r="G7" s="73" t="s">
        <v>222</v>
      </c>
      <c r="H7" s="9" t="s">
        <v>101</v>
      </c>
      <c r="I7" s="10"/>
    </row>
    <row r="8" spans="2:9" ht="12.75">
      <c r="B8" s="8"/>
      <c r="C8" s="9"/>
      <c r="D8" s="9"/>
      <c r="E8" s="9"/>
      <c r="F8" s="9"/>
      <c r="G8" s="14" t="s">
        <v>250</v>
      </c>
      <c r="H8" s="9"/>
      <c r="I8" s="10"/>
    </row>
    <row r="9" spans="2:9" ht="12.75">
      <c r="B9" s="8"/>
      <c r="C9" s="9"/>
      <c r="D9" s="9"/>
      <c r="E9" s="9"/>
      <c r="F9" s="9"/>
      <c r="G9" s="14" t="s">
        <v>251</v>
      </c>
      <c r="H9" s="9"/>
      <c r="I9" s="10"/>
    </row>
    <row r="10" spans="2:9" ht="12.75">
      <c r="B10" s="8"/>
      <c r="C10" s="9"/>
      <c r="D10" s="9"/>
      <c r="E10" s="14" t="s">
        <v>13</v>
      </c>
      <c r="F10" s="9"/>
      <c r="G10" s="14" t="s">
        <v>252</v>
      </c>
      <c r="H10" s="9"/>
      <c r="I10" s="10"/>
    </row>
    <row r="11" spans="2:9" ht="12.75">
      <c r="B11" s="8"/>
      <c r="C11" s="9"/>
      <c r="D11" s="9"/>
      <c r="E11" s="14" t="s">
        <v>14</v>
      </c>
      <c r="F11" s="9"/>
      <c r="G11" s="14" t="s">
        <v>253</v>
      </c>
      <c r="H11" s="9"/>
      <c r="I11" s="10"/>
    </row>
    <row r="12" spans="2:9" ht="12.75">
      <c r="B12" s="8"/>
      <c r="C12" s="9"/>
      <c r="D12" s="9"/>
      <c r="E12" s="14" t="s">
        <v>3</v>
      </c>
      <c r="F12" s="9"/>
      <c r="G12" s="14" t="s">
        <v>254</v>
      </c>
      <c r="H12" s="9"/>
      <c r="I12" s="10"/>
    </row>
    <row r="13" spans="2:9" ht="12.75">
      <c r="B13" s="8"/>
      <c r="C13" s="9"/>
      <c r="D13" s="9"/>
      <c r="E13" s="15">
        <v>37741</v>
      </c>
      <c r="F13" s="9"/>
      <c r="G13" s="15">
        <v>37560</v>
      </c>
      <c r="H13" s="9"/>
      <c r="I13" s="10"/>
    </row>
    <row r="14" spans="2:9" ht="12.75">
      <c r="B14" s="8"/>
      <c r="C14" s="9"/>
      <c r="D14" s="9"/>
      <c r="E14" s="14" t="s">
        <v>4</v>
      </c>
      <c r="F14" s="9"/>
      <c r="G14" s="14" t="s">
        <v>4</v>
      </c>
      <c r="H14" s="9"/>
      <c r="I14" s="10"/>
    </row>
    <row r="15" spans="2:9" ht="12.75">
      <c r="B15" s="8"/>
      <c r="C15" s="9"/>
      <c r="D15" s="9"/>
      <c r="E15" s="14"/>
      <c r="F15" s="14"/>
      <c r="G15" s="9"/>
      <c r="H15" s="9"/>
      <c r="I15" s="10"/>
    </row>
    <row r="16" spans="2:9" ht="12.75">
      <c r="B16" s="8">
        <v>1</v>
      </c>
      <c r="C16" s="9"/>
      <c r="D16" s="9" t="s">
        <v>15</v>
      </c>
      <c r="E16" s="16">
        <v>15945</v>
      </c>
      <c r="F16" s="16"/>
      <c r="G16" s="16">
        <v>12652.256</v>
      </c>
      <c r="H16" s="9"/>
      <c r="I16" s="10"/>
    </row>
    <row r="17" spans="2:9" ht="12.75">
      <c r="B17" s="8"/>
      <c r="C17" s="9"/>
      <c r="D17" s="9"/>
      <c r="E17" s="16"/>
      <c r="F17" s="16"/>
      <c r="G17" s="16"/>
      <c r="H17" s="9"/>
      <c r="I17" s="10"/>
    </row>
    <row r="18" spans="2:9" ht="12.75">
      <c r="B18" s="8">
        <v>2</v>
      </c>
      <c r="C18" s="9"/>
      <c r="D18" s="9" t="s">
        <v>16</v>
      </c>
      <c r="E18" s="16">
        <v>0</v>
      </c>
      <c r="F18" s="16"/>
      <c r="G18" s="16">
        <v>0</v>
      </c>
      <c r="H18" s="9"/>
      <c r="I18" s="10"/>
    </row>
    <row r="19" spans="2:9" ht="12.75">
      <c r="B19" s="8"/>
      <c r="C19" s="9"/>
      <c r="D19" s="9"/>
      <c r="E19" s="16"/>
      <c r="F19" s="16"/>
      <c r="G19" s="16"/>
      <c r="H19" s="9"/>
      <c r="I19" s="10"/>
    </row>
    <row r="20" spans="2:9" ht="12.75">
      <c r="B20" s="8">
        <v>3</v>
      </c>
      <c r="C20" s="9"/>
      <c r="D20" s="9" t="s">
        <v>17</v>
      </c>
      <c r="E20" s="16">
        <v>0</v>
      </c>
      <c r="F20" s="16"/>
      <c r="G20" s="16">
        <v>0</v>
      </c>
      <c r="H20" s="9"/>
      <c r="I20" s="10"/>
    </row>
    <row r="21" spans="2:9" ht="12.75">
      <c r="B21" s="8"/>
      <c r="C21" s="9"/>
      <c r="D21" s="9"/>
      <c r="E21" s="16"/>
      <c r="F21" s="16"/>
      <c r="G21" s="16"/>
      <c r="H21" s="9"/>
      <c r="I21" s="10"/>
    </row>
    <row r="22" spans="2:9" ht="12.75">
      <c r="B22" s="8">
        <v>4</v>
      </c>
      <c r="C22" s="9"/>
      <c r="D22" s="9" t="s">
        <v>71</v>
      </c>
      <c r="E22" s="16">
        <v>0</v>
      </c>
      <c r="F22" s="16"/>
      <c r="G22" s="16">
        <v>0</v>
      </c>
      <c r="H22" s="9"/>
      <c r="I22" s="10"/>
    </row>
    <row r="23" spans="2:9" ht="12.75">
      <c r="B23" s="8"/>
      <c r="C23" s="9"/>
      <c r="D23" s="9"/>
      <c r="E23" s="16"/>
      <c r="F23" s="16"/>
      <c r="G23" s="16"/>
      <c r="H23" s="9"/>
      <c r="I23" s="10"/>
    </row>
    <row r="24" spans="2:9" ht="12.75">
      <c r="B24" s="8">
        <v>5</v>
      </c>
      <c r="C24" s="9"/>
      <c r="D24" s="9" t="s">
        <v>18</v>
      </c>
      <c r="E24" s="16">
        <v>0</v>
      </c>
      <c r="F24" s="16"/>
      <c r="G24" s="16">
        <v>0</v>
      </c>
      <c r="H24" s="9"/>
      <c r="I24" s="10"/>
    </row>
    <row r="25" spans="2:9" ht="12.75">
      <c r="B25" s="8"/>
      <c r="C25" s="9"/>
      <c r="D25" s="9"/>
      <c r="E25" s="16"/>
      <c r="F25" s="16"/>
      <c r="G25" s="16"/>
      <c r="H25" s="9"/>
      <c r="I25" s="10"/>
    </row>
    <row r="26" spans="2:9" ht="12.75">
      <c r="B26" s="8">
        <v>6</v>
      </c>
      <c r="C26" s="9"/>
      <c r="D26" s="9" t="s">
        <v>19</v>
      </c>
      <c r="E26" s="16">
        <v>0</v>
      </c>
      <c r="F26" s="16"/>
      <c r="G26" s="16">
        <v>0</v>
      </c>
      <c r="H26" s="9"/>
      <c r="I26" s="10"/>
    </row>
    <row r="27" spans="2:9" ht="12.75">
      <c r="B27" s="8"/>
      <c r="C27" s="9"/>
      <c r="D27" s="9"/>
      <c r="E27" s="16"/>
      <c r="F27" s="16"/>
      <c r="G27" s="16"/>
      <c r="H27" s="9"/>
      <c r="I27" s="10"/>
    </row>
    <row r="28" spans="2:9" ht="12.75">
      <c r="B28" s="8">
        <v>7</v>
      </c>
      <c r="C28" s="9"/>
      <c r="D28" s="9" t="s">
        <v>20</v>
      </c>
      <c r="E28" s="16">
        <v>0</v>
      </c>
      <c r="F28" s="16"/>
      <c r="G28" s="16">
        <v>0</v>
      </c>
      <c r="H28" s="9"/>
      <c r="I28" s="10"/>
    </row>
    <row r="29" spans="2:9" ht="12.75">
      <c r="B29" s="8"/>
      <c r="C29" s="9"/>
      <c r="D29" s="9"/>
      <c r="E29" s="16"/>
      <c r="F29" s="16"/>
      <c r="G29" s="9"/>
      <c r="H29" s="9"/>
      <c r="I29" s="10"/>
    </row>
    <row r="30" spans="2:9" ht="12.75">
      <c r="B30" s="8">
        <v>8</v>
      </c>
      <c r="C30" s="9"/>
      <c r="D30" s="9" t="s">
        <v>21</v>
      </c>
      <c r="E30" s="2"/>
      <c r="F30" s="16"/>
      <c r="G30" s="2"/>
      <c r="H30" s="9"/>
      <c r="I30" s="10"/>
    </row>
    <row r="31" spans="2:9" ht="12.75">
      <c r="B31" s="8"/>
      <c r="C31" s="9"/>
      <c r="D31" s="17" t="s">
        <v>22</v>
      </c>
      <c r="E31" s="3">
        <v>2084</v>
      </c>
      <c r="F31" s="16"/>
      <c r="G31" s="3">
        <v>135.5</v>
      </c>
      <c r="H31" s="9"/>
      <c r="I31" s="10"/>
    </row>
    <row r="32" spans="2:9" ht="12.75">
      <c r="B32" s="8"/>
      <c r="C32" s="9"/>
      <c r="D32" s="17" t="s">
        <v>74</v>
      </c>
      <c r="E32" s="3">
        <v>6106</v>
      </c>
      <c r="F32" s="16"/>
      <c r="G32" s="3">
        <v>10233.171</v>
      </c>
      <c r="H32" s="9"/>
      <c r="I32" s="10"/>
    </row>
    <row r="33" spans="2:9" ht="12.75">
      <c r="B33" s="8"/>
      <c r="C33" s="9"/>
      <c r="D33" s="17" t="s">
        <v>75</v>
      </c>
      <c r="E33" s="3">
        <v>42078</v>
      </c>
      <c r="F33" s="16"/>
      <c r="G33" s="3">
        <v>33082.842</v>
      </c>
      <c r="H33" s="58"/>
      <c r="I33" s="10"/>
    </row>
    <row r="34" spans="2:9" ht="12.75">
      <c r="B34" s="8"/>
      <c r="C34" s="9"/>
      <c r="D34" s="17" t="s">
        <v>72</v>
      </c>
      <c r="E34" s="3">
        <v>0</v>
      </c>
      <c r="F34" s="16"/>
      <c r="G34" s="3">
        <v>0</v>
      </c>
      <c r="H34" s="9"/>
      <c r="I34" s="10"/>
    </row>
    <row r="35" spans="2:9" ht="12.75">
      <c r="B35" s="8"/>
      <c r="C35" s="9"/>
      <c r="D35" s="17" t="s">
        <v>90</v>
      </c>
      <c r="E35" s="53">
        <v>3994</v>
      </c>
      <c r="F35" s="9"/>
      <c r="G35" s="74">
        <v>8230.008</v>
      </c>
      <c r="H35" s="9"/>
      <c r="I35" s="10"/>
    </row>
    <row r="36" spans="2:9" ht="12.75">
      <c r="B36" s="8"/>
      <c r="C36" s="9"/>
      <c r="D36" s="9"/>
      <c r="E36" s="5">
        <f>SUM(E30:E35)</f>
        <v>54262</v>
      </c>
      <c r="F36" s="16"/>
      <c r="G36" s="5">
        <f>SUM(G30:G35)</f>
        <v>51681.521</v>
      </c>
      <c r="H36" s="9"/>
      <c r="I36" s="10"/>
    </row>
    <row r="37" spans="2:9" ht="12.75">
      <c r="B37" s="8">
        <v>9</v>
      </c>
      <c r="C37" s="9"/>
      <c r="D37" s="9" t="s">
        <v>23</v>
      </c>
      <c r="E37" s="2"/>
      <c r="F37" s="16"/>
      <c r="G37" s="2"/>
      <c r="H37" s="9"/>
      <c r="I37" s="10"/>
    </row>
    <row r="38" spans="2:9" ht="12.75">
      <c r="B38" s="8"/>
      <c r="C38" s="9"/>
      <c r="D38" s="17" t="s">
        <v>25</v>
      </c>
      <c r="E38" s="3">
        <v>276</v>
      </c>
      <c r="F38" s="16"/>
      <c r="G38" s="3">
        <v>0</v>
      </c>
      <c r="H38" s="9"/>
      <c r="I38" s="10"/>
    </row>
    <row r="39" spans="2:9" ht="12.75">
      <c r="B39" s="8"/>
      <c r="C39" s="9"/>
      <c r="D39" s="17" t="s">
        <v>24</v>
      </c>
      <c r="E39" s="54">
        <v>837</v>
      </c>
      <c r="F39" s="16"/>
      <c r="G39" s="3">
        <v>1857</v>
      </c>
      <c r="H39" s="9"/>
      <c r="I39" s="10"/>
    </row>
    <row r="40" spans="2:9" ht="12.75">
      <c r="B40" s="8"/>
      <c r="C40" s="9"/>
      <c r="D40" s="17" t="s">
        <v>26</v>
      </c>
      <c r="E40" s="54">
        <v>11800</v>
      </c>
      <c r="F40" s="16"/>
      <c r="G40" s="3">
        <v>6001.383</v>
      </c>
      <c r="H40" s="9"/>
      <c r="I40" s="10"/>
    </row>
    <row r="41" spans="2:9" ht="12.75">
      <c r="B41" s="8"/>
      <c r="C41" s="9"/>
      <c r="D41" s="17" t="s">
        <v>27</v>
      </c>
      <c r="E41" s="54">
        <v>299</v>
      </c>
      <c r="F41" s="16"/>
      <c r="G41" s="3">
        <v>277.33</v>
      </c>
      <c r="H41" s="9"/>
      <c r="I41" s="10"/>
    </row>
    <row r="42" spans="2:9" ht="12.75">
      <c r="B42" s="8"/>
      <c r="C42" s="9"/>
      <c r="D42" s="17"/>
      <c r="E42" s="4"/>
      <c r="F42" s="16"/>
      <c r="G42" s="4"/>
      <c r="H42" s="9"/>
      <c r="I42" s="10"/>
    </row>
    <row r="43" spans="2:9" ht="12.75">
      <c r="B43" s="8"/>
      <c r="C43" s="9"/>
      <c r="D43" s="9"/>
      <c r="E43" s="5">
        <f>SUM(E38:E42)</f>
        <v>13212</v>
      </c>
      <c r="F43" s="16"/>
      <c r="G43" s="5">
        <f>SUM(G38:G42)</f>
        <v>8135.713</v>
      </c>
      <c r="H43" s="9"/>
      <c r="I43" s="10"/>
    </row>
    <row r="44" spans="2:9" ht="12.75">
      <c r="B44" s="8"/>
      <c r="C44" s="9"/>
      <c r="D44" s="9"/>
      <c r="E44" s="16"/>
      <c r="F44" s="16"/>
      <c r="G44" s="9"/>
      <c r="H44" s="9"/>
      <c r="I44" s="10"/>
    </row>
    <row r="45" spans="2:9" ht="12.75">
      <c r="B45" s="8">
        <v>10</v>
      </c>
      <c r="C45" s="9"/>
      <c r="D45" s="9" t="s">
        <v>28</v>
      </c>
      <c r="E45" s="16">
        <f>+E36-E43</f>
        <v>41050</v>
      </c>
      <c r="F45" s="16"/>
      <c r="G45" s="16">
        <f>+G36-G43</f>
        <v>43545.808000000005</v>
      </c>
      <c r="H45" s="9"/>
      <c r="I45" s="10"/>
    </row>
    <row r="46" spans="2:9" ht="12.75">
      <c r="B46" s="8"/>
      <c r="C46" s="9"/>
      <c r="D46" s="9"/>
      <c r="E46" s="16"/>
      <c r="F46" s="16"/>
      <c r="G46" s="16"/>
      <c r="H46" s="9"/>
      <c r="I46" s="10"/>
    </row>
    <row r="47" spans="2:9" ht="13.5" thickBot="1">
      <c r="B47" s="8"/>
      <c r="C47" s="9"/>
      <c r="D47" s="9"/>
      <c r="E47" s="1">
        <f>+E45+E16+E18+E20</f>
        <v>56995</v>
      </c>
      <c r="F47" s="16"/>
      <c r="G47" s="1">
        <f>+G45+G16</f>
        <v>56198.064000000006</v>
      </c>
      <c r="H47" s="9"/>
      <c r="I47" s="10"/>
    </row>
    <row r="48" spans="2:9" ht="13.5" thickTop="1">
      <c r="B48" s="8"/>
      <c r="C48" s="9"/>
      <c r="D48" s="9"/>
      <c r="E48" s="16"/>
      <c r="F48" s="16"/>
      <c r="G48" s="9"/>
      <c r="H48" s="9"/>
      <c r="I48" s="10"/>
    </row>
    <row r="49" spans="2:9" ht="12.75">
      <c r="B49" s="8"/>
      <c r="C49" s="9"/>
      <c r="D49" s="9"/>
      <c r="E49" s="16"/>
      <c r="F49" s="16"/>
      <c r="G49" s="9"/>
      <c r="H49" s="9"/>
      <c r="I49" s="10"/>
    </row>
    <row r="50" spans="2:9" ht="12.75">
      <c r="B50" s="8">
        <v>11</v>
      </c>
      <c r="C50" s="9"/>
      <c r="D50" s="9" t="s">
        <v>29</v>
      </c>
      <c r="E50" s="16"/>
      <c r="F50" s="16"/>
      <c r="G50" s="9"/>
      <c r="H50" s="9"/>
      <c r="I50" s="10"/>
    </row>
    <row r="51" spans="2:9" ht="12.75">
      <c r="B51" s="8"/>
      <c r="C51" s="9"/>
      <c r="D51" s="9" t="s">
        <v>73</v>
      </c>
      <c r="E51" s="16">
        <v>40000</v>
      </c>
      <c r="F51" s="16"/>
      <c r="G51" s="75">
        <v>40000</v>
      </c>
      <c r="H51" s="9"/>
      <c r="I51" s="10"/>
    </row>
    <row r="52" spans="2:9" ht="12.75">
      <c r="B52" s="8"/>
      <c r="C52" s="9"/>
      <c r="D52" s="9" t="s">
        <v>30</v>
      </c>
      <c r="E52" s="16"/>
      <c r="F52" s="16"/>
      <c r="G52" s="16"/>
      <c r="H52" s="9"/>
      <c r="I52" s="10"/>
    </row>
    <row r="53" spans="2:9" ht="12.75">
      <c r="B53" s="8"/>
      <c r="C53" s="9"/>
      <c r="D53" s="17" t="s">
        <v>31</v>
      </c>
      <c r="E53" s="16">
        <v>4720</v>
      </c>
      <c r="F53" s="16"/>
      <c r="G53" s="16">
        <v>4720.018</v>
      </c>
      <c r="H53" s="9"/>
      <c r="I53" s="10"/>
    </row>
    <row r="54" spans="2:9" ht="12.75">
      <c r="B54" s="8"/>
      <c r="C54" s="9"/>
      <c r="D54" s="17" t="s">
        <v>32</v>
      </c>
      <c r="E54" s="16">
        <v>0</v>
      </c>
      <c r="F54" s="16"/>
      <c r="G54" s="16">
        <v>0</v>
      </c>
      <c r="H54" s="9"/>
      <c r="I54" s="10"/>
    </row>
    <row r="55" spans="2:9" ht="12.75">
      <c r="B55" s="8"/>
      <c r="C55" s="9"/>
      <c r="D55" s="17" t="s">
        <v>33</v>
      </c>
      <c r="E55" s="16">
        <v>0</v>
      </c>
      <c r="F55" s="16"/>
      <c r="G55" s="16">
        <v>0</v>
      </c>
      <c r="H55" s="9"/>
      <c r="I55" s="10"/>
    </row>
    <row r="56" spans="2:9" ht="12.75">
      <c r="B56" s="8"/>
      <c r="C56" s="9"/>
      <c r="D56" s="17" t="s">
        <v>34</v>
      </c>
      <c r="E56" s="16">
        <v>0</v>
      </c>
      <c r="F56" s="16"/>
      <c r="G56" s="16">
        <v>0</v>
      </c>
      <c r="H56" s="9"/>
      <c r="I56" s="10"/>
    </row>
    <row r="57" spans="2:9" ht="12.75">
      <c r="B57" s="8"/>
      <c r="C57" s="9"/>
      <c r="D57" s="17" t="s">
        <v>35</v>
      </c>
      <c r="E57" s="16">
        <v>6060</v>
      </c>
      <c r="F57" s="16"/>
      <c r="G57" s="16">
        <v>5263</v>
      </c>
      <c r="H57" s="9"/>
      <c r="I57" s="10"/>
    </row>
    <row r="58" spans="2:9" ht="12.75">
      <c r="B58" s="8"/>
      <c r="C58" s="9"/>
      <c r="D58" s="17" t="s">
        <v>70</v>
      </c>
      <c r="E58" s="16">
        <v>4995</v>
      </c>
      <c r="F58" s="16"/>
      <c r="G58" s="16">
        <v>4995</v>
      </c>
      <c r="H58" s="9"/>
      <c r="I58" s="10"/>
    </row>
    <row r="59" spans="2:9" ht="12.75">
      <c r="B59" s="8"/>
      <c r="C59" s="9"/>
      <c r="D59" s="17"/>
      <c r="E59" s="6"/>
      <c r="F59" s="16"/>
      <c r="G59" s="6"/>
      <c r="H59" s="9"/>
      <c r="I59" s="10"/>
    </row>
    <row r="60" spans="2:9" ht="12.75">
      <c r="B60" s="8"/>
      <c r="C60" s="9"/>
      <c r="D60" s="17"/>
      <c r="E60" s="16">
        <f>SUM(E51:E59)</f>
        <v>55775</v>
      </c>
      <c r="F60" s="16"/>
      <c r="G60" s="16">
        <f>SUM(G51:G59)</f>
        <v>54978.018</v>
      </c>
      <c r="H60" s="9"/>
      <c r="I60" s="10"/>
    </row>
    <row r="61" spans="2:9" ht="12.75">
      <c r="B61" s="8"/>
      <c r="C61" s="9"/>
      <c r="D61" s="9"/>
      <c r="E61" s="16"/>
      <c r="F61" s="16"/>
      <c r="G61" s="16"/>
      <c r="H61" s="9"/>
      <c r="I61" s="10"/>
    </row>
    <row r="62" spans="2:9" ht="12.75">
      <c r="B62" s="8">
        <v>12</v>
      </c>
      <c r="C62" s="9"/>
      <c r="D62" s="9" t="s">
        <v>36</v>
      </c>
      <c r="E62" s="16">
        <v>0</v>
      </c>
      <c r="F62" s="16"/>
      <c r="G62" s="16">
        <v>0</v>
      </c>
      <c r="H62" s="9"/>
      <c r="I62" s="10"/>
    </row>
    <row r="63" spans="2:9" ht="12.75">
      <c r="B63" s="8"/>
      <c r="C63" s="9"/>
      <c r="D63" s="9"/>
      <c r="E63" s="16"/>
      <c r="F63" s="16"/>
      <c r="G63" s="16"/>
      <c r="H63" s="9"/>
      <c r="I63" s="10"/>
    </row>
    <row r="64" spans="2:9" ht="12.75">
      <c r="B64" s="8">
        <v>13</v>
      </c>
      <c r="C64" s="9"/>
      <c r="D64" s="9" t="s">
        <v>37</v>
      </c>
      <c r="E64" s="16">
        <v>0</v>
      </c>
      <c r="F64" s="16"/>
      <c r="G64" s="16">
        <v>0</v>
      </c>
      <c r="H64" s="9"/>
      <c r="I64" s="10"/>
    </row>
    <row r="65" spans="2:9" ht="12.75">
      <c r="B65" s="8"/>
      <c r="C65" s="9"/>
      <c r="D65" s="9"/>
      <c r="E65" s="16"/>
      <c r="F65" s="16"/>
      <c r="G65" s="16"/>
      <c r="H65" s="9"/>
      <c r="I65" s="10"/>
    </row>
    <row r="66" spans="2:9" ht="12.75">
      <c r="B66" s="8">
        <v>14</v>
      </c>
      <c r="C66" s="9"/>
      <c r="D66" s="9" t="s">
        <v>38</v>
      </c>
      <c r="E66" s="16">
        <v>0</v>
      </c>
      <c r="F66" s="16"/>
      <c r="G66" s="16">
        <v>0</v>
      </c>
      <c r="H66" s="9"/>
      <c r="I66" s="10"/>
    </row>
    <row r="67" spans="2:9" ht="12.75">
      <c r="B67" s="8"/>
      <c r="C67" s="9"/>
      <c r="D67" s="9"/>
      <c r="E67" s="16"/>
      <c r="F67" s="16"/>
      <c r="G67" s="16"/>
      <c r="H67" s="9"/>
      <c r="I67" s="10"/>
    </row>
    <row r="68" spans="2:9" ht="12.75">
      <c r="B68" s="8">
        <v>15</v>
      </c>
      <c r="C68" s="9"/>
      <c r="D68" s="9" t="s">
        <v>39</v>
      </c>
      <c r="E68" s="16">
        <v>1220</v>
      </c>
      <c r="F68" s="9" t="s">
        <v>101</v>
      </c>
      <c r="G68" s="16">
        <v>1220</v>
      </c>
      <c r="H68" s="9" t="s">
        <v>101</v>
      </c>
      <c r="I68" s="10"/>
    </row>
    <row r="69" spans="2:9" ht="12.75">
      <c r="B69" s="8"/>
      <c r="C69" s="9"/>
      <c r="D69" s="9"/>
      <c r="E69" s="16"/>
      <c r="F69" s="16"/>
      <c r="G69" s="16"/>
      <c r="H69" s="9"/>
      <c r="I69" s="10"/>
    </row>
    <row r="70" spans="2:9" ht="13.5" thickBot="1">
      <c r="B70" s="8"/>
      <c r="C70" s="9"/>
      <c r="D70" s="9"/>
      <c r="E70" s="1">
        <f>SUM(E60:E69)</f>
        <v>56995</v>
      </c>
      <c r="F70" s="16"/>
      <c r="G70" s="1">
        <f>SUM(G60:G69)</f>
        <v>56198.018</v>
      </c>
      <c r="H70" s="9"/>
      <c r="I70" s="10"/>
    </row>
    <row r="71" spans="2:9" ht="13.5" thickTop="1">
      <c r="B71" s="8"/>
      <c r="C71" s="9"/>
      <c r="D71" s="9"/>
      <c r="E71" s="16"/>
      <c r="F71" s="16"/>
      <c r="G71" s="9"/>
      <c r="H71" s="9"/>
      <c r="I71" s="10"/>
    </row>
    <row r="72" spans="2:9" ht="12.75">
      <c r="B72" s="8"/>
      <c r="C72" s="9"/>
      <c r="D72" s="9"/>
      <c r="E72" s="16"/>
      <c r="F72" s="16"/>
      <c r="G72" s="9"/>
      <c r="H72" s="9"/>
      <c r="I72" s="10"/>
    </row>
    <row r="73" spans="2:9" ht="12.75">
      <c r="B73" s="8"/>
      <c r="C73" s="9"/>
      <c r="D73" s="9"/>
      <c r="E73" s="16"/>
      <c r="F73" s="16"/>
      <c r="G73" s="9"/>
      <c r="H73" s="9"/>
      <c r="I73" s="10"/>
    </row>
    <row r="74" spans="2:9" ht="12.75">
      <c r="B74" s="8">
        <v>16</v>
      </c>
      <c r="C74" s="9"/>
      <c r="D74" s="9" t="s">
        <v>67</v>
      </c>
      <c r="E74" s="23">
        <f>+E60/E51</f>
        <v>1.394375</v>
      </c>
      <c r="F74" s="16"/>
      <c r="G74" s="23">
        <f>+G60/G51</f>
        <v>1.3744504499999999</v>
      </c>
      <c r="H74" s="9"/>
      <c r="I74" s="10"/>
    </row>
    <row r="75" spans="2:9" ht="12.75">
      <c r="B75" s="8"/>
      <c r="C75" s="9"/>
      <c r="D75" s="9"/>
      <c r="E75" s="16"/>
      <c r="F75" s="16"/>
      <c r="G75" s="9"/>
      <c r="H75" s="9"/>
      <c r="I75" s="10"/>
    </row>
    <row r="76" spans="2:9" ht="12.75">
      <c r="B76" s="8"/>
      <c r="C76" s="9"/>
      <c r="D76" s="9"/>
      <c r="E76" s="16"/>
      <c r="F76" s="16"/>
      <c r="G76" s="9"/>
      <c r="H76" s="9"/>
      <c r="I76" s="10"/>
    </row>
    <row r="77" spans="2:9" s="59" customFormat="1" ht="12.75">
      <c r="B77" s="64"/>
      <c r="C77" s="39" t="s">
        <v>101</v>
      </c>
      <c r="D77" s="39" t="s">
        <v>227</v>
      </c>
      <c r="E77" s="66"/>
      <c r="F77" s="66"/>
      <c r="G77" s="39"/>
      <c r="H77" s="39"/>
      <c r="I77" s="67"/>
    </row>
    <row r="78" spans="2:9" ht="12.75">
      <c r="B78" s="8"/>
      <c r="C78" s="9"/>
      <c r="D78" s="9"/>
      <c r="E78" s="16"/>
      <c r="F78" s="16"/>
      <c r="G78" s="9"/>
      <c r="H78" s="9"/>
      <c r="I78" s="10"/>
    </row>
    <row r="79" spans="2:9" ht="13.5" thickBot="1">
      <c r="B79" s="18"/>
      <c r="C79" s="19"/>
      <c r="D79" s="19"/>
      <c r="E79" s="19"/>
      <c r="F79" s="19"/>
      <c r="G79" s="19"/>
      <c r="H79" s="19"/>
      <c r="I79" s="20"/>
    </row>
    <row r="81" ht="12.75">
      <c r="B81" s="9" t="s">
        <v>141</v>
      </c>
    </row>
    <row r="82" ht="12.75">
      <c r="B82" s="9"/>
    </row>
    <row r="83" spans="2:8" ht="12.75">
      <c r="B83" s="9"/>
      <c r="H83" t="s">
        <v>134</v>
      </c>
    </row>
    <row r="84" ht="12.75">
      <c r="B84" s="9"/>
    </row>
  </sheetData>
  <printOptions/>
  <pageMargins left="1" right="0.5" top="0.5" bottom="0.5" header="0.5" footer="0.5"/>
  <pageSetup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7">
      <selection activeCell="E23" sqref="E23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39.57421875" style="0" customWidth="1"/>
    <col min="4" max="4" width="7.8515625" style="0" customWidth="1"/>
    <col min="5" max="5" width="16.140625" style="0" customWidth="1"/>
    <col min="6" max="6" width="7.140625" style="0" customWidth="1"/>
    <col min="7" max="7" width="15.7109375" style="0" customWidth="1"/>
    <col min="8" max="8" width="5.28125" style="0" customWidth="1"/>
  </cols>
  <sheetData>
    <row r="1" ht="13.5" thickBot="1"/>
    <row r="2" spans="1:8" ht="15.75">
      <c r="A2" s="80" t="s">
        <v>66</v>
      </c>
      <c r="B2" s="81"/>
      <c r="C2" s="81"/>
      <c r="D2" s="81"/>
      <c r="E2" s="81"/>
      <c r="F2" s="81"/>
      <c r="G2" s="81"/>
      <c r="H2" s="7"/>
    </row>
    <row r="3" spans="1:8" ht="12.75">
      <c r="A3" s="8"/>
      <c r="B3" s="9"/>
      <c r="C3" s="9"/>
      <c r="D3" s="9"/>
      <c r="E3" s="9"/>
      <c r="F3" s="9"/>
      <c r="G3" s="9"/>
      <c r="H3" s="10"/>
    </row>
    <row r="4" spans="1:8" ht="12.75">
      <c r="A4" s="8"/>
      <c r="B4" s="9"/>
      <c r="C4" s="9"/>
      <c r="D4" s="9"/>
      <c r="E4" s="9"/>
      <c r="F4" s="9"/>
      <c r="G4" s="9"/>
      <c r="H4" s="10"/>
    </row>
    <row r="5" spans="1:8" ht="15.75">
      <c r="A5" s="82" t="s">
        <v>98</v>
      </c>
      <c r="B5" s="83"/>
      <c r="C5" s="83"/>
      <c r="D5" s="83"/>
      <c r="E5" s="83"/>
      <c r="F5" s="83"/>
      <c r="G5" s="83"/>
      <c r="H5" s="10"/>
    </row>
    <row r="6" spans="1:8" ht="15.75">
      <c r="A6" s="82" t="s">
        <v>255</v>
      </c>
      <c r="B6" s="83"/>
      <c r="C6" s="83"/>
      <c r="D6" s="83"/>
      <c r="E6" s="83"/>
      <c r="F6" s="83"/>
      <c r="G6" s="83"/>
      <c r="H6" s="10"/>
    </row>
    <row r="7" spans="1:8" ht="15.75">
      <c r="A7" s="84" t="s">
        <v>235</v>
      </c>
      <c r="B7" s="85"/>
      <c r="C7" s="85"/>
      <c r="D7" s="85"/>
      <c r="E7" s="85"/>
      <c r="F7" s="85"/>
      <c r="G7" s="85"/>
      <c r="H7" s="10"/>
    </row>
    <row r="8" spans="1:8" ht="12.75">
      <c r="A8" s="12"/>
      <c r="B8" s="9"/>
      <c r="C8" s="9"/>
      <c r="D8" s="9"/>
      <c r="E8" s="9"/>
      <c r="F8" s="9"/>
      <c r="G8" s="9"/>
      <c r="H8" s="10"/>
    </row>
    <row r="9" spans="1:8" ht="12.75">
      <c r="A9" s="8"/>
      <c r="B9" s="9"/>
      <c r="C9" s="9"/>
      <c r="D9" s="9"/>
      <c r="E9" s="9"/>
      <c r="F9" s="9"/>
      <c r="G9" s="9"/>
      <c r="H9" s="10"/>
    </row>
    <row r="10" spans="1:8" ht="15.75">
      <c r="A10" s="13"/>
      <c r="B10" s="9"/>
      <c r="C10" s="61"/>
      <c r="D10" s="9"/>
      <c r="E10" s="9"/>
      <c r="F10" s="9"/>
      <c r="G10" s="9"/>
      <c r="H10" s="10"/>
    </row>
    <row r="11" spans="1:8" ht="12.75">
      <c r="A11" s="8"/>
      <c r="B11" s="9"/>
      <c r="C11" s="9"/>
      <c r="D11" s="15"/>
      <c r="E11" s="15">
        <v>37741</v>
      </c>
      <c r="F11" s="15"/>
      <c r="G11" s="15">
        <v>37376</v>
      </c>
      <c r="H11" s="10" t="s">
        <v>101</v>
      </c>
    </row>
    <row r="12" spans="1:8" ht="12.75">
      <c r="A12" s="8"/>
      <c r="B12" s="9"/>
      <c r="C12" s="9"/>
      <c r="D12" s="14"/>
      <c r="E12" s="14" t="s">
        <v>4</v>
      </c>
      <c r="F12" s="14"/>
      <c r="G12" s="14" t="s">
        <v>4</v>
      </c>
      <c r="H12" s="10"/>
    </row>
    <row r="13" spans="1:8" ht="12.75">
      <c r="A13" s="8"/>
      <c r="B13" s="9"/>
      <c r="C13" s="9"/>
      <c r="D13" s="9"/>
      <c r="E13" s="9"/>
      <c r="F13" s="9"/>
      <c r="G13" s="9"/>
      <c r="H13" s="10"/>
    </row>
    <row r="14" spans="1:8" ht="12.75">
      <c r="A14" s="8"/>
      <c r="B14" s="9"/>
      <c r="C14" s="9" t="s">
        <v>240</v>
      </c>
      <c r="D14" s="16"/>
      <c r="E14" s="16">
        <v>-6385</v>
      </c>
      <c r="F14" s="40"/>
      <c r="G14" s="16">
        <v>0</v>
      </c>
      <c r="H14" s="10"/>
    </row>
    <row r="15" spans="1:8" ht="12.75">
      <c r="A15" s="8"/>
      <c r="B15" s="9"/>
      <c r="C15" s="9"/>
      <c r="D15" s="16"/>
      <c r="E15" s="16"/>
      <c r="F15" s="16"/>
      <c r="G15" s="16"/>
      <c r="H15" s="10"/>
    </row>
    <row r="16" spans="1:8" ht="12.75">
      <c r="A16" s="8"/>
      <c r="B16" s="9"/>
      <c r="C16" s="9" t="s">
        <v>241</v>
      </c>
      <c r="D16" s="16"/>
      <c r="E16" s="16">
        <v>-3237</v>
      </c>
      <c r="F16" s="16"/>
      <c r="G16" s="16">
        <v>0</v>
      </c>
      <c r="H16" s="10"/>
    </row>
    <row r="17" spans="1:8" ht="12.75">
      <c r="A17" s="8"/>
      <c r="B17" s="9"/>
      <c r="C17" s="9"/>
      <c r="D17" s="16"/>
      <c r="E17" s="16"/>
      <c r="F17" s="16"/>
      <c r="G17" s="16"/>
      <c r="H17" s="10"/>
    </row>
    <row r="18" spans="1:8" ht="12.75">
      <c r="A18" s="8"/>
      <c r="B18" s="17"/>
      <c r="C18" s="9" t="s">
        <v>100</v>
      </c>
      <c r="D18" s="16"/>
      <c r="E18" s="16">
        <v>5386</v>
      </c>
      <c r="F18" s="16"/>
      <c r="G18" s="16">
        <v>0</v>
      </c>
      <c r="H18" s="10"/>
    </row>
    <row r="19" spans="1:8" ht="12.75">
      <c r="A19" s="8"/>
      <c r="B19" s="9"/>
      <c r="C19" s="9"/>
      <c r="D19" s="16"/>
      <c r="E19" s="6"/>
      <c r="F19" s="16"/>
      <c r="G19" s="6"/>
      <c r="H19" s="10"/>
    </row>
    <row r="20" spans="1:8" ht="12.75">
      <c r="A20" s="8"/>
      <c r="B20" s="9"/>
      <c r="C20" s="9"/>
      <c r="D20" s="16"/>
      <c r="E20" s="16"/>
      <c r="F20" s="16"/>
      <c r="G20" s="16"/>
      <c r="H20" s="10"/>
    </row>
    <row r="21" spans="1:8" ht="12.75">
      <c r="A21" s="8"/>
      <c r="B21" s="9"/>
      <c r="C21" s="9" t="s">
        <v>170</v>
      </c>
      <c r="D21" s="16"/>
      <c r="E21" s="16">
        <f>SUM(E14:E20)</f>
        <v>-4236</v>
      </c>
      <c r="F21" s="16"/>
      <c r="G21" s="16">
        <f>SUM(G14:G20)</f>
        <v>0</v>
      </c>
      <c r="H21" s="10"/>
    </row>
    <row r="22" spans="1:8" ht="12.75">
      <c r="A22" s="8"/>
      <c r="B22" s="9"/>
      <c r="C22" s="9"/>
      <c r="D22" s="16"/>
      <c r="E22" s="16"/>
      <c r="F22" s="16"/>
      <c r="G22" s="16"/>
      <c r="H22" s="10"/>
    </row>
    <row r="23" spans="1:8" ht="12.75">
      <c r="A23" s="8"/>
      <c r="B23" s="9"/>
      <c r="C23" s="9" t="s">
        <v>256</v>
      </c>
      <c r="D23" s="16"/>
      <c r="E23" s="16">
        <v>8230</v>
      </c>
      <c r="F23" s="40"/>
      <c r="G23" s="16">
        <v>0</v>
      </c>
      <c r="H23" s="10"/>
    </row>
    <row r="24" spans="1:8" ht="12.75">
      <c r="A24" s="8"/>
      <c r="B24" s="9"/>
      <c r="C24" s="9"/>
      <c r="D24" s="16"/>
      <c r="E24" s="16"/>
      <c r="F24" s="16"/>
      <c r="G24" s="16"/>
      <c r="H24" s="10"/>
    </row>
    <row r="25" spans="1:8" ht="12.75">
      <c r="A25" s="8"/>
      <c r="B25" s="9"/>
      <c r="C25" s="9" t="s">
        <v>99</v>
      </c>
      <c r="D25" s="16"/>
      <c r="E25" s="16">
        <v>0</v>
      </c>
      <c r="F25" s="16"/>
      <c r="G25" s="16">
        <v>0</v>
      </c>
      <c r="H25" s="10"/>
    </row>
    <row r="26" spans="1:8" ht="12.75">
      <c r="A26" s="8"/>
      <c r="B26" s="9"/>
      <c r="C26" s="9"/>
      <c r="D26" s="16"/>
      <c r="E26" s="16"/>
      <c r="F26" s="16"/>
      <c r="G26" s="16"/>
      <c r="H26" s="10"/>
    </row>
    <row r="27" spans="1:8" ht="12.75">
      <c r="A27" s="8"/>
      <c r="B27" s="9"/>
      <c r="C27" s="9"/>
      <c r="D27" s="16"/>
      <c r="E27" s="16"/>
      <c r="F27" s="16"/>
      <c r="G27" s="16"/>
      <c r="H27" s="10"/>
    </row>
    <row r="28" spans="1:8" ht="13.5" thickBot="1">
      <c r="A28" s="8"/>
      <c r="B28" s="17"/>
      <c r="C28" s="9" t="s">
        <v>257</v>
      </c>
      <c r="D28" s="16"/>
      <c r="E28" s="1">
        <f>SUM(E21:E27)</f>
        <v>3994</v>
      </c>
      <c r="F28" s="16"/>
      <c r="G28" s="1">
        <f>SUM(G21:G27)</f>
        <v>0</v>
      </c>
      <c r="H28" s="10"/>
    </row>
    <row r="29" spans="1:8" ht="13.5" thickTop="1">
      <c r="A29" s="8"/>
      <c r="B29" s="9"/>
      <c r="C29" s="9"/>
      <c r="D29" s="16"/>
      <c r="E29" s="16"/>
      <c r="F29" s="16"/>
      <c r="G29" s="16"/>
      <c r="H29" s="10"/>
    </row>
    <row r="30" spans="1:8" ht="12.75">
      <c r="A30" s="8"/>
      <c r="B30" s="9"/>
      <c r="C30" s="9"/>
      <c r="D30" s="16"/>
      <c r="E30" s="16"/>
      <c r="F30" s="16"/>
      <c r="G30" s="16"/>
      <c r="H30" s="10"/>
    </row>
    <row r="31" spans="1:8" s="59" customFormat="1" ht="12.75">
      <c r="A31" s="64"/>
      <c r="B31" s="39"/>
      <c r="C31" s="39"/>
      <c r="D31" s="66"/>
      <c r="E31" s="66"/>
      <c r="F31" s="66"/>
      <c r="G31" s="66"/>
      <c r="H31" s="67"/>
    </row>
    <row r="32" spans="1:8" s="59" customFormat="1" ht="12.75">
      <c r="A32" s="64"/>
      <c r="B32" s="39" t="s">
        <v>101</v>
      </c>
      <c r="C32" s="39" t="s">
        <v>294</v>
      </c>
      <c r="D32" s="66"/>
      <c r="E32" s="66"/>
      <c r="F32" s="66"/>
      <c r="G32" s="66"/>
      <c r="H32" s="67"/>
    </row>
    <row r="33" spans="1:8" s="59" customFormat="1" ht="12.75">
      <c r="A33" s="64"/>
      <c r="B33" s="39"/>
      <c r="C33" s="39" t="s">
        <v>295</v>
      </c>
      <c r="D33" s="66"/>
      <c r="E33" s="66"/>
      <c r="F33" s="66"/>
      <c r="G33" s="66"/>
      <c r="H33" s="67"/>
    </row>
    <row r="34" spans="1:8" ht="12.75">
      <c r="A34" s="8"/>
      <c r="B34" s="9"/>
      <c r="C34" s="9"/>
      <c r="D34" s="16"/>
      <c r="E34" s="16"/>
      <c r="F34" s="16"/>
      <c r="G34" s="16"/>
      <c r="H34" s="10"/>
    </row>
    <row r="35" spans="1:8" ht="12.75">
      <c r="A35" s="8"/>
      <c r="B35" s="9"/>
      <c r="D35" s="33"/>
      <c r="E35" s="16"/>
      <c r="F35" s="33"/>
      <c r="G35" s="16"/>
      <c r="H35" s="10"/>
    </row>
    <row r="36" spans="1:8" ht="13.5" thickBot="1">
      <c r="A36" s="18"/>
      <c r="B36" s="19"/>
      <c r="C36" s="19"/>
      <c r="D36" s="19"/>
      <c r="E36" s="19"/>
      <c r="F36" s="19"/>
      <c r="G36" s="19"/>
      <c r="H36" s="20"/>
    </row>
    <row r="38" ht="12.75">
      <c r="A38" s="9" t="s">
        <v>143</v>
      </c>
    </row>
    <row r="39" ht="12.75">
      <c r="A39" s="9" t="s">
        <v>142</v>
      </c>
    </row>
    <row r="40" ht="12.75">
      <c r="A40" s="9"/>
    </row>
    <row r="41" ht="12.75">
      <c r="G41" t="s">
        <v>135</v>
      </c>
    </row>
  </sheetData>
  <mergeCells count="4">
    <mergeCell ref="A6:G6"/>
    <mergeCell ref="A7:G7"/>
    <mergeCell ref="A2:G2"/>
    <mergeCell ref="A5:G5"/>
  </mergeCells>
  <printOptions/>
  <pageMargins left="0.5" right="0.39" top="1" bottom="1" header="0.5" footer="0.5"/>
  <pageSetup horizontalDpi="204" verticalDpi="204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21">
      <selection activeCell="H30" sqref="H30"/>
    </sheetView>
  </sheetViews>
  <sheetFormatPr defaultColWidth="9.140625" defaultRowHeight="12.75"/>
  <cols>
    <col min="1" max="1" width="5.140625" style="0" customWidth="1"/>
    <col min="2" max="2" width="2.7109375" style="0" customWidth="1"/>
    <col min="3" max="3" width="35.140625" style="0" customWidth="1"/>
    <col min="5" max="6" width="11.8515625" style="0" customWidth="1"/>
    <col min="7" max="7" width="11.00390625" style="0" bestFit="1" customWidth="1"/>
    <col min="8" max="8" width="12.140625" style="0" customWidth="1"/>
    <col min="9" max="9" width="4.421875" style="0" customWidth="1"/>
  </cols>
  <sheetData>
    <row r="1" spans="1:9" ht="15.75">
      <c r="A1" s="80" t="s">
        <v>66</v>
      </c>
      <c r="B1" s="81"/>
      <c r="C1" s="81"/>
      <c r="D1" s="81"/>
      <c r="E1" s="81"/>
      <c r="F1" s="81"/>
      <c r="G1" s="81"/>
      <c r="H1" s="81"/>
      <c r="I1" s="7"/>
    </row>
    <row r="2" spans="1:9" ht="12.75">
      <c r="A2" s="8"/>
      <c r="B2" s="9"/>
      <c r="C2" s="9"/>
      <c r="D2" s="9"/>
      <c r="E2" s="9"/>
      <c r="F2" s="9"/>
      <c r="G2" s="9"/>
      <c r="H2" s="9"/>
      <c r="I2" s="10"/>
    </row>
    <row r="3" spans="1:9" ht="12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2" t="s">
        <v>171</v>
      </c>
      <c r="B4" s="83"/>
      <c r="C4" s="83"/>
      <c r="D4" s="83"/>
      <c r="E4" s="83"/>
      <c r="F4" s="83"/>
      <c r="G4" s="83"/>
      <c r="H4" s="83"/>
      <c r="I4" s="10"/>
    </row>
    <row r="5" spans="1:9" ht="15.75">
      <c r="A5" s="82" t="s">
        <v>255</v>
      </c>
      <c r="B5" s="83"/>
      <c r="C5" s="83"/>
      <c r="D5" s="83"/>
      <c r="E5" s="83"/>
      <c r="F5" s="83"/>
      <c r="G5" s="83"/>
      <c r="H5" s="83"/>
      <c r="I5" s="10"/>
    </row>
    <row r="6" spans="1:9" ht="15.75">
      <c r="A6" s="84" t="s">
        <v>235</v>
      </c>
      <c r="B6" s="85"/>
      <c r="C6" s="85"/>
      <c r="D6" s="85"/>
      <c r="E6" s="85"/>
      <c r="F6" s="85"/>
      <c r="G6" s="85"/>
      <c r="H6" s="85"/>
      <c r="I6" s="10"/>
    </row>
    <row r="7" spans="1:9" ht="12.75">
      <c r="A7" s="12"/>
      <c r="B7" s="9"/>
      <c r="C7" s="9"/>
      <c r="D7" s="9"/>
      <c r="E7" s="9"/>
      <c r="F7" s="9"/>
      <c r="G7" s="9"/>
      <c r="H7" s="9"/>
      <c r="I7" s="10"/>
    </row>
    <row r="8" spans="1:9" ht="12.75">
      <c r="A8" s="8"/>
      <c r="B8" s="9"/>
      <c r="C8" s="9"/>
      <c r="D8" s="9"/>
      <c r="E8" s="86" t="s">
        <v>123</v>
      </c>
      <c r="F8" s="86"/>
      <c r="G8" s="15" t="s">
        <v>110</v>
      </c>
      <c r="H8" s="15"/>
      <c r="I8" s="10"/>
    </row>
    <row r="9" spans="1:9" ht="15.75">
      <c r="A9" s="13"/>
      <c r="B9" s="9"/>
      <c r="C9" s="9"/>
      <c r="D9" s="14" t="s">
        <v>113</v>
      </c>
      <c r="E9" s="14" t="s">
        <v>113</v>
      </c>
      <c r="F9" s="14" t="s">
        <v>125</v>
      </c>
      <c r="G9" s="14" t="s">
        <v>111</v>
      </c>
      <c r="H9" s="14"/>
      <c r="I9" s="10"/>
    </row>
    <row r="10" spans="1:9" ht="12.75">
      <c r="A10" s="8"/>
      <c r="B10" s="9"/>
      <c r="C10" s="9"/>
      <c r="D10" s="15" t="s">
        <v>114</v>
      </c>
      <c r="E10" s="15" t="s">
        <v>124</v>
      </c>
      <c r="F10" s="15" t="s">
        <v>172</v>
      </c>
      <c r="G10" s="15" t="s">
        <v>112</v>
      </c>
      <c r="H10" s="15" t="s">
        <v>103</v>
      </c>
      <c r="I10" s="10"/>
    </row>
    <row r="11" spans="1:9" ht="12.75">
      <c r="A11" s="8"/>
      <c r="B11" s="9"/>
      <c r="C11" s="9"/>
      <c r="D11" s="14" t="s">
        <v>4</v>
      </c>
      <c r="E11" s="14" t="s">
        <v>4</v>
      </c>
      <c r="F11" s="14"/>
      <c r="G11" s="14" t="s">
        <v>4</v>
      </c>
      <c r="H11" s="14" t="s">
        <v>4</v>
      </c>
      <c r="I11" s="10"/>
    </row>
    <row r="12" spans="1:9" ht="12.75">
      <c r="A12" s="8"/>
      <c r="B12" s="9"/>
      <c r="C12" s="9"/>
      <c r="D12" s="9"/>
      <c r="E12" s="9"/>
      <c r="F12" s="9"/>
      <c r="G12" s="9"/>
      <c r="H12" s="9"/>
      <c r="I12" s="10"/>
    </row>
    <row r="13" spans="1:9" ht="12.75">
      <c r="A13" s="8"/>
      <c r="B13" s="9"/>
      <c r="C13" s="9" t="s">
        <v>259</v>
      </c>
      <c r="D13" s="40">
        <f>+BalanceSheet!E51</f>
        <v>40000</v>
      </c>
      <c r="E13" s="16">
        <f>+BalanceSheet!E53</f>
        <v>4720</v>
      </c>
      <c r="F13" s="16">
        <v>5616</v>
      </c>
      <c r="G13" s="40">
        <v>5263</v>
      </c>
      <c r="H13" s="16">
        <f>SUM(D13:G13)</f>
        <v>55599</v>
      </c>
      <c r="I13" s="10"/>
    </row>
    <row r="14" spans="1:9" ht="12.75">
      <c r="A14" s="8"/>
      <c r="B14" s="9"/>
      <c r="C14" s="9"/>
      <c r="D14" s="40"/>
      <c r="E14" s="16"/>
      <c r="F14" s="16"/>
      <c r="G14" s="16"/>
      <c r="H14" s="16"/>
      <c r="I14" s="10"/>
    </row>
    <row r="15" spans="1:9" ht="12.75">
      <c r="A15" s="8"/>
      <c r="B15" s="9"/>
      <c r="C15" s="9" t="s">
        <v>215</v>
      </c>
      <c r="D15" s="6">
        <v>0</v>
      </c>
      <c r="E15" s="6">
        <v>0</v>
      </c>
      <c r="F15" s="6">
        <v>-621</v>
      </c>
      <c r="G15" s="6">
        <v>0</v>
      </c>
      <c r="H15" s="6">
        <f>SUM(D15:G15)</f>
        <v>-621</v>
      </c>
      <c r="I15" s="10"/>
    </row>
    <row r="16" spans="1:9" ht="12.75">
      <c r="A16" s="8"/>
      <c r="B16" s="9"/>
      <c r="C16" s="9"/>
      <c r="D16" s="16"/>
      <c r="E16" s="16"/>
      <c r="F16" s="16"/>
      <c r="G16" s="16"/>
      <c r="H16" s="16"/>
      <c r="I16" s="10"/>
    </row>
    <row r="17" spans="1:9" ht="12.75">
      <c r="A17" s="8"/>
      <c r="B17" s="9"/>
      <c r="C17" s="9" t="s">
        <v>230</v>
      </c>
      <c r="D17" s="16">
        <f>SUM(D13:D16)</f>
        <v>40000</v>
      </c>
      <c r="E17" s="16">
        <f>SUM(E13:E16)</f>
        <v>4720</v>
      </c>
      <c r="F17" s="16">
        <f>SUM(F13:F16)</f>
        <v>4995</v>
      </c>
      <c r="G17" s="16">
        <f>SUM(G13:G16)</f>
        <v>5263</v>
      </c>
      <c r="H17" s="16">
        <f>SUM(H13:H16)</f>
        <v>54978</v>
      </c>
      <c r="I17" s="10"/>
    </row>
    <row r="18" spans="1:9" ht="12.75">
      <c r="A18" s="8"/>
      <c r="B18" s="9"/>
      <c r="C18" s="9"/>
      <c r="D18" s="16"/>
      <c r="E18" s="16"/>
      <c r="F18" s="16"/>
      <c r="G18" s="16"/>
      <c r="H18" s="16"/>
      <c r="I18" s="10"/>
    </row>
    <row r="19" spans="1:9" ht="12.75">
      <c r="A19" s="8"/>
      <c r="B19" s="9"/>
      <c r="C19" s="9" t="s">
        <v>115</v>
      </c>
      <c r="D19" s="16">
        <v>0</v>
      </c>
      <c r="E19" s="16">
        <v>0</v>
      </c>
      <c r="F19" s="16">
        <v>0</v>
      </c>
      <c r="G19" s="16">
        <v>0</v>
      </c>
      <c r="H19" s="16">
        <f>SUM(D19:G19)</f>
        <v>0</v>
      </c>
      <c r="I19" s="10"/>
    </row>
    <row r="20" spans="1:9" ht="12.75">
      <c r="A20" s="8"/>
      <c r="B20" s="9"/>
      <c r="C20" s="9"/>
      <c r="D20" s="16"/>
      <c r="E20" s="16"/>
      <c r="F20" s="16"/>
      <c r="G20" s="16"/>
      <c r="H20" s="16"/>
      <c r="I20" s="10"/>
    </row>
    <row r="21" spans="1:9" ht="12.75">
      <c r="A21" s="8"/>
      <c r="B21" s="9"/>
      <c r="C21" s="9" t="s">
        <v>126</v>
      </c>
      <c r="D21" s="16">
        <v>0</v>
      </c>
      <c r="E21" s="16">
        <v>0</v>
      </c>
      <c r="F21" s="16">
        <v>0</v>
      </c>
      <c r="G21" s="16">
        <v>0</v>
      </c>
      <c r="H21" s="16">
        <f>SUM(D21:G21)</f>
        <v>0</v>
      </c>
      <c r="I21" s="10"/>
    </row>
    <row r="22" spans="1:9" ht="12.75">
      <c r="A22" s="8"/>
      <c r="B22" s="9"/>
      <c r="C22" s="9"/>
      <c r="D22" s="16"/>
      <c r="E22" s="16"/>
      <c r="F22" s="16"/>
      <c r="G22" s="16"/>
      <c r="H22" s="16"/>
      <c r="I22" s="10"/>
    </row>
    <row r="23" spans="1:9" ht="12.75">
      <c r="A23" s="8"/>
      <c r="B23" s="17"/>
      <c r="C23" s="40" t="s">
        <v>216</v>
      </c>
      <c r="D23" s="16">
        <v>0</v>
      </c>
      <c r="E23" s="16">
        <v>0</v>
      </c>
      <c r="F23" s="16">
        <v>0</v>
      </c>
      <c r="G23" s="16">
        <v>0</v>
      </c>
      <c r="H23" s="16">
        <f>SUM(D23:G23)</f>
        <v>0</v>
      </c>
      <c r="I23" s="10"/>
    </row>
    <row r="24" spans="1:9" ht="12.75">
      <c r="A24" s="8"/>
      <c r="B24" s="17"/>
      <c r="C24" s="9"/>
      <c r="D24" s="16"/>
      <c r="E24" s="16"/>
      <c r="F24" s="16"/>
      <c r="G24" s="16"/>
      <c r="H24" s="16"/>
      <c r="I24" s="10"/>
    </row>
    <row r="25" spans="1:9" ht="12.75">
      <c r="A25" s="8"/>
      <c r="B25" s="9"/>
      <c r="C25" s="9" t="s">
        <v>213</v>
      </c>
      <c r="D25" s="16">
        <v>0</v>
      </c>
      <c r="E25" s="16">
        <v>0</v>
      </c>
      <c r="F25" s="16">
        <v>0</v>
      </c>
      <c r="G25" s="16">
        <v>797</v>
      </c>
      <c r="H25" s="16">
        <f>SUM(D25:G25)</f>
        <v>797</v>
      </c>
      <c r="I25" s="10"/>
    </row>
    <row r="26" spans="1:9" ht="12.75">
      <c r="A26" s="8"/>
      <c r="B26" s="9"/>
      <c r="C26" s="9"/>
      <c r="D26" s="16"/>
      <c r="E26" s="16"/>
      <c r="F26" s="16"/>
      <c r="G26" s="16"/>
      <c r="H26" s="16"/>
      <c r="I26" s="10"/>
    </row>
    <row r="27" spans="1:9" ht="12.75">
      <c r="A27" s="8"/>
      <c r="B27" s="9"/>
      <c r="C27" s="9"/>
      <c r="D27" s="16"/>
      <c r="E27" s="16"/>
      <c r="F27" s="16"/>
      <c r="G27" s="16"/>
      <c r="H27" s="16"/>
      <c r="I27" s="10"/>
    </row>
    <row r="28" spans="1:9" ht="13.5" thickBot="1">
      <c r="A28" s="8"/>
      <c r="B28" s="17"/>
      <c r="C28" s="9" t="s">
        <v>232</v>
      </c>
      <c r="D28" s="1">
        <f>SUM(D17:D27)</f>
        <v>40000</v>
      </c>
      <c r="E28" s="1">
        <f>SUM(E17:E27)</f>
        <v>4720</v>
      </c>
      <c r="F28" s="1">
        <f>SUM(F17:F27)</f>
        <v>4995</v>
      </c>
      <c r="G28" s="1">
        <f>SUM(G17:G27)</f>
        <v>6060</v>
      </c>
      <c r="H28" s="1">
        <f>SUM(H17:H27)</f>
        <v>55775</v>
      </c>
      <c r="I28" s="10"/>
    </row>
    <row r="29" spans="1:9" ht="13.5" thickTop="1">
      <c r="A29" s="8"/>
      <c r="B29" s="9"/>
      <c r="C29" s="9"/>
      <c r="D29" s="16"/>
      <c r="E29" s="16"/>
      <c r="F29" s="16"/>
      <c r="G29" s="16"/>
      <c r="H29" s="16"/>
      <c r="I29" s="10"/>
    </row>
    <row r="30" spans="1:9" ht="12.75">
      <c r="A30" s="8"/>
      <c r="B30" s="9"/>
      <c r="C30" s="9"/>
      <c r="D30" s="16"/>
      <c r="E30" s="16"/>
      <c r="F30" s="16"/>
      <c r="G30" s="16"/>
      <c r="H30" s="24"/>
      <c r="I30" s="10"/>
    </row>
    <row r="31" spans="1:9" ht="12.75">
      <c r="A31" s="8"/>
      <c r="B31" s="9"/>
      <c r="C31" s="9"/>
      <c r="D31" s="16"/>
      <c r="E31" s="16"/>
      <c r="F31" s="16"/>
      <c r="G31" s="16"/>
      <c r="H31" s="16"/>
      <c r="I31" s="10"/>
    </row>
    <row r="32" spans="1:9" ht="12.75">
      <c r="A32" s="8"/>
      <c r="B32" s="9"/>
      <c r="C32" s="9"/>
      <c r="D32" s="16"/>
      <c r="E32" s="16"/>
      <c r="F32" s="16"/>
      <c r="G32" s="16"/>
      <c r="H32" s="16"/>
      <c r="I32" s="10"/>
    </row>
    <row r="33" spans="1:9" ht="12.75">
      <c r="A33" s="8"/>
      <c r="B33" s="9"/>
      <c r="D33" s="33"/>
      <c r="E33" s="16"/>
      <c r="F33" s="16"/>
      <c r="G33" s="33"/>
      <c r="H33" s="16"/>
      <c r="I33" s="10"/>
    </row>
    <row r="34" spans="1:9" ht="13.5" thickBot="1">
      <c r="A34" s="18"/>
      <c r="B34" s="19"/>
      <c r="C34" s="19"/>
      <c r="D34" s="19"/>
      <c r="E34" s="19"/>
      <c r="F34" s="19"/>
      <c r="G34" s="19"/>
      <c r="H34" s="19"/>
      <c r="I34" s="20"/>
    </row>
    <row r="36" ht="12.75">
      <c r="A36" s="9" t="s">
        <v>141</v>
      </c>
    </row>
    <row r="38" ht="12.75">
      <c r="G38" t="s">
        <v>136</v>
      </c>
    </row>
  </sheetData>
  <mergeCells count="5">
    <mergeCell ref="E8:F8"/>
    <mergeCell ref="A1:H1"/>
    <mergeCell ref="A4:H4"/>
    <mergeCell ref="A5:H5"/>
    <mergeCell ref="A6:H6"/>
  </mergeCells>
  <printOptions/>
  <pageMargins left="0.54" right="0.25" top="1" bottom="1" header="0.5" footer="0.5"/>
  <pageSetup horizontalDpi="180" verticalDpi="18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0"/>
  <sheetViews>
    <sheetView tabSelected="1" workbookViewId="0" topLeftCell="A325">
      <selection activeCell="A291" sqref="A291"/>
    </sheetView>
  </sheetViews>
  <sheetFormatPr defaultColWidth="9.140625" defaultRowHeight="12.75"/>
  <cols>
    <col min="1" max="1" width="3.57421875" style="0" customWidth="1"/>
    <col min="2" max="2" width="2.7109375" style="0" customWidth="1"/>
    <col min="3" max="3" width="45.421875" style="0" customWidth="1"/>
    <col min="4" max="6" width="14.421875" style="0" customWidth="1"/>
    <col min="7" max="7" width="16.421875" style="0" customWidth="1"/>
    <col min="8" max="8" width="13.28125" style="0" customWidth="1"/>
  </cols>
  <sheetData>
    <row r="1" spans="3:7" ht="12.75">
      <c r="C1" s="44" t="s">
        <v>66</v>
      </c>
      <c r="D1" s="11"/>
      <c r="E1" s="11"/>
      <c r="F1" s="11"/>
      <c r="G1" s="11"/>
    </row>
    <row r="2" spans="3:7" ht="12.75">
      <c r="C2" s="11"/>
      <c r="D2" s="11"/>
      <c r="E2" s="11"/>
      <c r="F2" s="11"/>
      <c r="G2" s="11"/>
    </row>
    <row r="3" spans="1:3" ht="12.75">
      <c r="A3" s="25"/>
      <c r="C3" s="26" t="s">
        <v>236</v>
      </c>
    </row>
    <row r="5" spans="1:3" s="59" customFormat="1" ht="12.75">
      <c r="A5" s="55">
        <v>1</v>
      </c>
      <c r="C5" s="55" t="s">
        <v>40</v>
      </c>
    </row>
    <row r="6" ht="12.75">
      <c r="A6" s="26"/>
    </row>
    <row r="7" spans="1:3" ht="12.75">
      <c r="A7" s="26"/>
      <c r="C7" t="s">
        <v>175</v>
      </c>
    </row>
    <row r="8" spans="1:3" ht="12.75">
      <c r="A8" s="26"/>
      <c r="C8" t="s">
        <v>176</v>
      </c>
    </row>
    <row r="9" spans="1:3" ht="12.75">
      <c r="A9" s="26"/>
      <c r="C9" t="s">
        <v>177</v>
      </c>
    </row>
    <row r="10" ht="12.75">
      <c r="A10" s="26"/>
    </row>
    <row r="11" spans="1:3" ht="12.75">
      <c r="A11" s="26"/>
      <c r="C11" t="s">
        <v>118</v>
      </c>
    </row>
    <row r="12" spans="1:3" ht="12.75">
      <c r="A12" s="26"/>
      <c r="C12" t="s">
        <v>229</v>
      </c>
    </row>
    <row r="13" spans="1:3" ht="12.75">
      <c r="A13" s="26"/>
      <c r="C13" t="s">
        <v>260</v>
      </c>
    </row>
    <row r="14" ht="12.75">
      <c r="A14" s="26"/>
    </row>
    <row r="15" spans="1:3" ht="12.75">
      <c r="A15" s="26"/>
      <c r="C15" t="s">
        <v>228</v>
      </c>
    </row>
    <row r="16" ht="12.75">
      <c r="A16" s="26"/>
    </row>
    <row r="17" spans="1:3" ht="12.75">
      <c r="A17" s="26"/>
      <c r="C17" t="s">
        <v>261</v>
      </c>
    </row>
    <row r="18" spans="1:3" ht="12.75">
      <c r="A18" s="26"/>
      <c r="C18" t="s">
        <v>262</v>
      </c>
    </row>
    <row r="19" ht="12.75">
      <c r="A19" s="26"/>
    </row>
    <row r="20" spans="1:3" ht="12.75">
      <c r="A20" s="26"/>
      <c r="C20" t="s">
        <v>263</v>
      </c>
    </row>
    <row r="21" spans="1:3" ht="12.75">
      <c r="A21" s="26"/>
      <c r="C21" t="s">
        <v>264</v>
      </c>
    </row>
    <row r="22" spans="1:3" ht="12.75">
      <c r="A22" s="26"/>
      <c r="C22" t="s">
        <v>265</v>
      </c>
    </row>
    <row r="23" ht="12.75">
      <c r="A23" s="26"/>
    </row>
    <row r="24" spans="1:3" ht="12.75">
      <c r="A24" s="26"/>
      <c r="C24" t="s">
        <v>266</v>
      </c>
    </row>
    <row r="25" ht="12.75">
      <c r="A25" s="26"/>
    </row>
    <row r="26" ht="12.75">
      <c r="A26" s="26"/>
    </row>
    <row r="27" spans="1:7" ht="12.75">
      <c r="A27" s="26"/>
      <c r="E27" s="35"/>
      <c r="F27" s="35" t="s">
        <v>219</v>
      </c>
      <c r="G27" s="35"/>
    </row>
    <row r="28" spans="1:7" ht="12.75">
      <c r="A28" s="26"/>
      <c r="E28" s="35" t="s">
        <v>217</v>
      </c>
      <c r="F28" s="35" t="s">
        <v>220</v>
      </c>
      <c r="G28" s="35"/>
    </row>
    <row r="29" spans="1:7" ht="12.75">
      <c r="A29" s="26"/>
      <c r="E29" s="35" t="s">
        <v>218</v>
      </c>
      <c r="F29" s="35" t="s">
        <v>221</v>
      </c>
      <c r="G29" s="35" t="s">
        <v>222</v>
      </c>
    </row>
    <row r="30" spans="1:7" ht="12.75">
      <c r="A30" s="26"/>
      <c r="E30" s="35" t="s">
        <v>4</v>
      </c>
      <c r="F30" s="35" t="s">
        <v>4</v>
      </c>
      <c r="G30" s="35" t="s">
        <v>4</v>
      </c>
    </row>
    <row r="31" spans="1:3" ht="12.75">
      <c r="A31" s="26"/>
      <c r="C31" t="s">
        <v>226</v>
      </c>
    </row>
    <row r="32" ht="12.75">
      <c r="A32" s="26"/>
    </row>
    <row r="33" spans="1:7" ht="12.75">
      <c r="A33" s="26"/>
      <c r="C33" t="s">
        <v>223</v>
      </c>
      <c r="E33" s="24">
        <v>55599</v>
      </c>
      <c r="F33" s="24">
        <v>-621</v>
      </c>
      <c r="G33" s="24">
        <f>E33+F33</f>
        <v>54978</v>
      </c>
    </row>
    <row r="34" spans="1:7" ht="12.75">
      <c r="A34" s="26"/>
      <c r="C34" t="s">
        <v>224</v>
      </c>
      <c r="E34" s="24">
        <v>599</v>
      </c>
      <c r="F34" s="24">
        <v>621</v>
      </c>
      <c r="G34" s="24">
        <f>E34+F34</f>
        <v>1220</v>
      </c>
    </row>
    <row r="35" spans="1:7" ht="12.75">
      <c r="A35" s="26"/>
      <c r="C35" t="s">
        <v>225</v>
      </c>
      <c r="E35" s="57">
        <v>1.39</v>
      </c>
      <c r="F35" s="57">
        <v>-0.02</v>
      </c>
      <c r="G35" s="57">
        <v>1.37</v>
      </c>
    </row>
    <row r="36" spans="1:7" ht="12.75">
      <c r="A36" s="26"/>
      <c r="E36" s="24"/>
      <c r="F36" s="24"/>
      <c r="G36" s="24"/>
    </row>
    <row r="37" spans="1:3" ht="12.75">
      <c r="A37" s="26">
        <v>2</v>
      </c>
      <c r="C37" s="26" t="s">
        <v>178</v>
      </c>
    </row>
    <row r="38" ht="12.75">
      <c r="A38" s="26"/>
    </row>
    <row r="39" spans="1:3" ht="12.75">
      <c r="A39" s="26"/>
      <c r="C39" t="s">
        <v>207</v>
      </c>
    </row>
    <row r="40" ht="12.75">
      <c r="A40" s="26"/>
    </row>
    <row r="41" spans="1:3" ht="12.75">
      <c r="A41" s="26">
        <v>3</v>
      </c>
      <c r="C41" s="26" t="s">
        <v>63</v>
      </c>
    </row>
    <row r="42" ht="12.75">
      <c r="A42" s="26"/>
    </row>
    <row r="43" spans="1:7" ht="12.75">
      <c r="A43" s="26"/>
      <c r="C43" s="31" t="s">
        <v>292</v>
      </c>
      <c r="D43" s="31"/>
      <c r="E43" s="31"/>
      <c r="F43" s="31"/>
      <c r="G43" s="31"/>
    </row>
    <row r="44" spans="1:7" s="59" customFormat="1" ht="12.75">
      <c r="A44" s="55"/>
      <c r="C44" s="69" t="s">
        <v>293</v>
      </c>
      <c r="D44" s="69"/>
      <c r="E44" s="69"/>
      <c r="F44" s="69"/>
      <c r="G44" s="69"/>
    </row>
    <row r="45" ht="12.75">
      <c r="A45" s="26"/>
    </row>
    <row r="46" spans="1:3" ht="12.75">
      <c r="A46" s="26">
        <v>4</v>
      </c>
      <c r="C46" s="26" t="s">
        <v>179</v>
      </c>
    </row>
    <row r="47" ht="12.75">
      <c r="A47" s="26"/>
    </row>
    <row r="48" spans="1:3" ht="12.75">
      <c r="A48" s="26"/>
      <c r="C48" t="s">
        <v>291</v>
      </c>
    </row>
    <row r="49" spans="1:3" ht="12.75">
      <c r="A49" s="26"/>
      <c r="C49" t="s">
        <v>267</v>
      </c>
    </row>
    <row r="50" ht="12.75">
      <c r="A50" s="26"/>
    </row>
    <row r="51" spans="1:3" ht="12.75">
      <c r="A51" s="26">
        <v>5</v>
      </c>
      <c r="C51" s="26" t="s">
        <v>116</v>
      </c>
    </row>
    <row r="52" ht="12.75">
      <c r="A52" s="26"/>
    </row>
    <row r="53" spans="1:3" ht="12.75">
      <c r="A53" s="26"/>
      <c r="C53" t="s">
        <v>268</v>
      </c>
    </row>
    <row r="54" spans="1:3" ht="12.75">
      <c r="A54" s="26"/>
      <c r="C54" t="s">
        <v>269</v>
      </c>
    </row>
    <row r="55" ht="12.75">
      <c r="A55" s="26"/>
    </row>
    <row r="56" spans="1:3" ht="12.75">
      <c r="A56" s="26">
        <v>6</v>
      </c>
      <c r="C56" s="26" t="s">
        <v>49</v>
      </c>
    </row>
    <row r="57" ht="12.75">
      <c r="A57" s="26"/>
    </row>
    <row r="58" spans="1:3" ht="12.75">
      <c r="A58" s="26"/>
      <c r="C58" t="s">
        <v>208</v>
      </c>
    </row>
    <row r="59" spans="1:3" ht="12.75">
      <c r="A59" s="26"/>
      <c r="C59" t="s">
        <v>180</v>
      </c>
    </row>
    <row r="60" ht="12.75">
      <c r="A60" s="26"/>
    </row>
    <row r="61" spans="1:3" ht="12.75">
      <c r="A61" s="26">
        <v>7</v>
      </c>
      <c r="C61" s="26" t="s">
        <v>119</v>
      </c>
    </row>
    <row r="62" ht="12.75">
      <c r="A62" s="26"/>
    </row>
    <row r="63" spans="1:3" s="59" customFormat="1" ht="12.75">
      <c r="A63" s="55"/>
      <c r="C63" s="59" t="s">
        <v>270</v>
      </c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spans="1:7" ht="12.75">
      <c r="A71" s="26"/>
      <c r="G71" t="s">
        <v>137</v>
      </c>
    </row>
    <row r="72" ht="12.75">
      <c r="A72" s="26"/>
    </row>
    <row r="73" ht="12.75">
      <c r="A73" s="26"/>
    </row>
    <row r="74" ht="12.75">
      <c r="A74" s="26"/>
    </row>
    <row r="75" spans="1:3" ht="12.75">
      <c r="A75" s="55">
        <v>8</v>
      </c>
      <c r="C75" s="26" t="s">
        <v>214</v>
      </c>
    </row>
    <row r="76" spans="1:7" ht="12.75">
      <c r="A76" s="26"/>
      <c r="D76" s="35" t="s">
        <v>121</v>
      </c>
      <c r="E76" s="35" t="s">
        <v>102</v>
      </c>
      <c r="F76" s="35" t="s">
        <v>102</v>
      </c>
      <c r="G76" s="35" t="s">
        <v>109</v>
      </c>
    </row>
    <row r="77" spans="1:7" ht="12.75">
      <c r="A77" s="26"/>
      <c r="D77" s="35" t="s">
        <v>122</v>
      </c>
      <c r="E77" s="35" t="s">
        <v>120</v>
      </c>
      <c r="F77" s="35" t="s">
        <v>243</v>
      </c>
      <c r="G77" s="35" t="s">
        <v>108</v>
      </c>
    </row>
    <row r="78" spans="1:7" ht="12.75">
      <c r="A78" s="26"/>
      <c r="D78" s="35" t="s">
        <v>52</v>
      </c>
      <c r="E78" s="35" t="s">
        <v>52</v>
      </c>
      <c r="F78" s="35" t="s">
        <v>52</v>
      </c>
      <c r="G78" s="35" t="s">
        <v>52</v>
      </c>
    </row>
    <row r="79" spans="1:7" ht="12.75">
      <c r="A79" s="26"/>
      <c r="D79" s="26"/>
      <c r="E79" s="26"/>
      <c r="F79" s="26"/>
      <c r="G79" s="26"/>
    </row>
    <row r="80" spans="1:7" ht="13.5" thickBot="1">
      <c r="A80" s="26"/>
      <c r="C80" t="s">
        <v>11</v>
      </c>
      <c r="D80" s="43">
        <v>953</v>
      </c>
      <c r="E80" s="43">
        <v>2537</v>
      </c>
      <c r="F80" s="43">
        <v>366</v>
      </c>
      <c r="G80" s="43">
        <v>7</v>
      </c>
    </row>
    <row r="81" spans="1:7" ht="13.5" thickTop="1">
      <c r="A81" s="26"/>
      <c r="D81" s="24"/>
      <c r="E81" s="24"/>
      <c r="F81" s="24"/>
      <c r="G81" s="24"/>
    </row>
    <row r="82" spans="1:8" ht="12.75">
      <c r="A82" s="26"/>
      <c r="D82" s="24"/>
      <c r="E82" s="24"/>
      <c r="F82" s="24"/>
      <c r="G82" s="24"/>
      <c r="H82" s="41"/>
    </row>
    <row r="83" spans="1:7" s="59" customFormat="1" ht="13.5" thickBot="1">
      <c r="A83" s="55"/>
      <c r="C83" s="59" t="s">
        <v>104</v>
      </c>
      <c r="D83" s="68">
        <v>232</v>
      </c>
      <c r="E83" s="68">
        <v>16</v>
      </c>
      <c r="F83" s="68">
        <v>-79</v>
      </c>
      <c r="G83" s="68">
        <v>-56</v>
      </c>
    </row>
    <row r="84" ht="13.5" thickTop="1">
      <c r="A84" s="26"/>
    </row>
    <row r="85" ht="12.75">
      <c r="A85" s="26"/>
    </row>
    <row r="86" spans="1:7" ht="13.5" thickBot="1">
      <c r="A86" s="26"/>
      <c r="C86" t="s">
        <v>146</v>
      </c>
      <c r="G86" s="42">
        <f>SUM(D80:G80)</f>
        <v>3863</v>
      </c>
    </row>
    <row r="87" ht="13.5" thickTop="1">
      <c r="A87" s="26"/>
    </row>
    <row r="88" spans="1:7" ht="12.75">
      <c r="A88" s="26"/>
      <c r="C88" t="s">
        <v>244</v>
      </c>
      <c r="G88" s="41">
        <f>SUM(D83:G83)</f>
        <v>113</v>
      </c>
    </row>
    <row r="89" ht="12.75">
      <c r="A89" s="26"/>
    </row>
    <row r="90" spans="1:7" ht="12.75">
      <c r="A90" s="26"/>
      <c r="C90" t="s">
        <v>105</v>
      </c>
      <c r="G90" s="6">
        <v>-32</v>
      </c>
    </row>
    <row r="91" spans="1:7" ht="12.75">
      <c r="A91" s="26"/>
      <c r="G91" s="9"/>
    </row>
    <row r="92" spans="1:7" ht="13.5" thickBot="1">
      <c r="A92" s="26"/>
      <c r="C92" t="s">
        <v>107</v>
      </c>
      <c r="G92" s="76">
        <f>SUM(G88:G91)</f>
        <v>81</v>
      </c>
    </row>
    <row r="93" spans="1:7" ht="13.5" thickTop="1">
      <c r="A93" s="26"/>
      <c r="G93" s="41"/>
    </row>
    <row r="94" spans="1:7" s="59" customFormat="1" ht="12.75">
      <c r="A94" s="55"/>
      <c r="C94" s="59" t="s">
        <v>238</v>
      </c>
      <c r="G94" s="60"/>
    </row>
    <row r="95" spans="1:7" s="59" customFormat="1" ht="12.75">
      <c r="A95" s="55"/>
      <c r="C95" s="59" t="s">
        <v>239</v>
      </c>
      <c r="G95" s="60"/>
    </row>
    <row r="96" spans="1:7" s="59" customFormat="1" ht="12.75">
      <c r="A96" s="55"/>
      <c r="C96" s="59" t="s">
        <v>181</v>
      </c>
      <c r="G96" s="60"/>
    </row>
    <row r="97" ht="12.75">
      <c r="A97" s="26"/>
    </row>
    <row r="98" spans="1:3" ht="12.75">
      <c r="A98" s="26">
        <v>9</v>
      </c>
      <c r="C98" s="26" t="s">
        <v>15</v>
      </c>
    </row>
    <row r="99" ht="12.75">
      <c r="A99" s="26"/>
    </row>
    <row r="100" spans="1:3" ht="12.75">
      <c r="A100" s="26"/>
      <c r="C100" t="s">
        <v>117</v>
      </c>
    </row>
    <row r="101" ht="12.75">
      <c r="A101" s="26"/>
    </row>
    <row r="102" spans="1:3" ht="12.75">
      <c r="A102" s="26"/>
      <c r="C102" t="s">
        <v>209</v>
      </c>
    </row>
    <row r="103" ht="12.75">
      <c r="A103" s="26"/>
    </row>
    <row r="104" spans="1:3" ht="12.75">
      <c r="A104" s="26">
        <v>10</v>
      </c>
      <c r="C104" s="26" t="s">
        <v>62</v>
      </c>
    </row>
    <row r="105" spans="1:3" ht="12.75">
      <c r="A105" s="26"/>
      <c r="C105" s="26"/>
    </row>
    <row r="106" spans="1:3" ht="12.75">
      <c r="A106" s="26"/>
      <c r="C106" t="s">
        <v>96</v>
      </c>
    </row>
    <row r="107" ht="12.75">
      <c r="A107" s="26"/>
    </row>
    <row r="108" spans="1:3" ht="12.75">
      <c r="A108" s="26">
        <v>11</v>
      </c>
      <c r="C108" s="26" t="s">
        <v>78</v>
      </c>
    </row>
    <row r="109" ht="12.75">
      <c r="A109" s="26"/>
    </row>
    <row r="110" spans="1:3" ht="12.75">
      <c r="A110" s="26"/>
      <c r="C110" t="s">
        <v>210</v>
      </c>
    </row>
    <row r="111" ht="12.75">
      <c r="A111" s="26"/>
    </row>
    <row r="112" spans="1:3" ht="12.75">
      <c r="A112" s="26">
        <v>12</v>
      </c>
      <c r="C112" s="26" t="s">
        <v>56</v>
      </c>
    </row>
    <row r="113" spans="1:6" s="59" customFormat="1" ht="12.75">
      <c r="A113" s="55"/>
      <c r="F113" s="71"/>
    </row>
    <row r="114" spans="1:6" s="59" customFormat="1" ht="12.75">
      <c r="A114" s="55"/>
      <c r="D114" s="71"/>
      <c r="F114" s="71"/>
    </row>
    <row r="115" spans="1:6" ht="12.75">
      <c r="A115" s="26"/>
      <c r="D115" s="27"/>
      <c r="F115" s="27"/>
    </row>
    <row r="116" spans="1:6" ht="12.75">
      <c r="A116" s="26"/>
      <c r="D116" s="27" t="s">
        <v>271</v>
      </c>
      <c r="F116" s="27" t="s">
        <v>271</v>
      </c>
    </row>
    <row r="117" spans="1:6" ht="12.75">
      <c r="A117" s="26"/>
      <c r="D117" s="28">
        <v>37741</v>
      </c>
      <c r="F117" s="28">
        <v>37560</v>
      </c>
    </row>
    <row r="118" spans="1:6" ht="12.75">
      <c r="A118" s="26"/>
      <c r="D118" s="27" t="s">
        <v>4</v>
      </c>
      <c r="F118" s="27" t="s">
        <v>4</v>
      </c>
    </row>
    <row r="119" spans="1:6" ht="12.75">
      <c r="A119" s="26"/>
      <c r="B119" t="s">
        <v>237</v>
      </c>
      <c r="C119" t="s">
        <v>92</v>
      </c>
      <c r="D119" s="24"/>
      <c r="F119" s="24"/>
    </row>
    <row r="120" spans="1:6" ht="12.75">
      <c r="A120" s="26"/>
      <c r="C120" t="s">
        <v>93</v>
      </c>
      <c r="D120" s="24">
        <v>0</v>
      </c>
      <c r="F120" s="24">
        <v>0</v>
      </c>
    </row>
    <row r="121" spans="1:6" ht="12.75">
      <c r="A121" s="26"/>
      <c r="B121" t="s">
        <v>94</v>
      </c>
      <c r="C121" t="s">
        <v>95</v>
      </c>
      <c r="D121" s="24"/>
      <c r="F121" s="24"/>
    </row>
    <row r="122" spans="1:6" ht="12.75">
      <c r="A122" s="26"/>
      <c r="C122" t="s">
        <v>93</v>
      </c>
      <c r="D122" s="24">
        <v>50000</v>
      </c>
      <c r="F122" s="24">
        <v>40000</v>
      </c>
    </row>
    <row r="123" spans="1:6" ht="12.75">
      <c r="A123" s="26"/>
      <c r="D123" s="24"/>
      <c r="F123" s="24"/>
    </row>
    <row r="124" spans="1:6" ht="13.5" thickBot="1">
      <c r="A124" s="26"/>
      <c r="D124" s="1">
        <f>SUM(D119:D123)</f>
        <v>50000</v>
      </c>
      <c r="F124" s="1">
        <f>SUM(F119:F123)</f>
        <v>40000</v>
      </c>
    </row>
    <row r="125" ht="13.5" thickTop="1">
      <c r="A125" s="26"/>
    </row>
    <row r="126" spans="1:3" ht="12.75">
      <c r="A126" s="55">
        <v>13</v>
      </c>
      <c r="C126" s="26" t="s">
        <v>182</v>
      </c>
    </row>
    <row r="127" spans="1:4" ht="12.75">
      <c r="A127" s="26"/>
      <c r="D127" s="27" t="s">
        <v>1</v>
      </c>
    </row>
    <row r="128" spans="1:4" ht="12.75">
      <c r="A128" s="26"/>
      <c r="D128" s="27" t="s">
        <v>2</v>
      </c>
    </row>
    <row r="129" spans="1:4" ht="12.75">
      <c r="A129" s="26"/>
      <c r="D129" s="27" t="s">
        <v>3</v>
      </c>
    </row>
    <row r="130" spans="1:4" ht="12.75">
      <c r="A130" s="26"/>
      <c r="D130" s="28">
        <v>37741</v>
      </c>
    </row>
    <row r="131" spans="1:4" ht="12.75">
      <c r="A131" s="26"/>
      <c r="D131" s="27" t="s">
        <v>4</v>
      </c>
    </row>
    <row r="132" spans="1:4" ht="12.75">
      <c r="A132" s="26"/>
      <c r="C132" s="77" t="s">
        <v>15</v>
      </c>
      <c r="D132" s="24"/>
    </row>
    <row r="133" spans="1:4" ht="12.75">
      <c r="A133" s="26"/>
      <c r="D133" s="24"/>
    </row>
    <row r="134" spans="1:4" ht="12.75">
      <c r="A134" s="26"/>
      <c r="C134" t="s">
        <v>183</v>
      </c>
      <c r="D134" s="24"/>
    </row>
    <row r="135" spans="1:4" ht="12.75">
      <c r="A135" s="26"/>
      <c r="C135" t="s">
        <v>184</v>
      </c>
      <c r="D135" s="24">
        <v>0</v>
      </c>
    </row>
    <row r="136" spans="1:4" ht="12.75">
      <c r="A136" s="26"/>
      <c r="D136" s="24"/>
    </row>
    <row r="137" spans="1:4" s="59" customFormat="1" ht="12.75">
      <c r="A137" s="55"/>
      <c r="C137" s="59" t="s">
        <v>185</v>
      </c>
      <c r="D137" s="70">
        <v>1682</v>
      </c>
    </row>
    <row r="138" spans="1:4" s="59" customFormat="1" ht="12.75">
      <c r="A138" s="55"/>
      <c r="D138" s="70"/>
    </row>
    <row r="139" spans="1:4" s="59" customFormat="1" ht="12.75">
      <c r="A139" s="55"/>
      <c r="C139" s="78" t="s">
        <v>272</v>
      </c>
      <c r="D139" s="70"/>
    </row>
    <row r="140" spans="1:4" s="59" customFormat="1" ht="12.75">
      <c r="A140" s="55"/>
      <c r="D140" s="70"/>
    </row>
    <row r="141" spans="1:4" s="59" customFormat="1" ht="12.75">
      <c r="A141" s="55"/>
      <c r="C141" s="59" t="s">
        <v>185</v>
      </c>
      <c r="D141" s="70">
        <v>3800</v>
      </c>
    </row>
    <row r="142" spans="1:4" ht="12.75">
      <c r="A142" s="26"/>
      <c r="D142" s="24"/>
    </row>
    <row r="143" spans="1:4" ht="13.5" thickBot="1">
      <c r="A143" s="26"/>
      <c r="D143" s="1">
        <f>SUM(D132:D142)</f>
        <v>5482</v>
      </c>
    </row>
    <row r="144" ht="13.5" thickTop="1">
      <c r="A144" s="26"/>
    </row>
    <row r="145" spans="1:7" ht="12.75">
      <c r="A145" s="26"/>
      <c r="G145" t="s">
        <v>138</v>
      </c>
    </row>
    <row r="146" ht="12.75">
      <c r="A146" s="26"/>
    </row>
    <row r="147" spans="1:3" ht="12.75">
      <c r="A147" s="26">
        <v>14</v>
      </c>
      <c r="C147" s="26" t="s">
        <v>186</v>
      </c>
    </row>
    <row r="148" ht="12.75">
      <c r="A148" s="26"/>
    </row>
    <row r="149" spans="1:3" ht="12.75">
      <c r="A149" s="26"/>
      <c r="C149" t="s">
        <v>211</v>
      </c>
    </row>
    <row r="150" ht="12.75">
      <c r="A150" s="26"/>
    </row>
    <row r="151" spans="1:3" ht="12.75">
      <c r="A151" s="55">
        <v>15</v>
      </c>
      <c r="C151" s="26" t="s">
        <v>61</v>
      </c>
    </row>
    <row r="152" ht="12.75">
      <c r="A152" s="55"/>
    </row>
    <row r="153" spans="1:3" ht="12.75">
      <c r="A153" s="55"/>
      <c r="C153" t="s">
        <v>273</v>
      </c>
    </row>
    <row r="154" ht="12.75">
      <c r="A154" s="55"/>
    </row>
    <row r="155" spans="1:3" ht="12.75">
      <c r="A155" s="55"/>
      <c r="C155" t="s">
        <v>280</v>
      </c>
    </row>
    <row r="156" spans="1:3" ht="12.75">
      <c r="A156" s="55"/>
      <c r="C156" t="s">
        <v>281</v>
      </c>
    </row>
    <row r="157" spans="1:3" ht="12.75">
      <c r="A157" s="55"/>
      <c r="C157" t="s">
        <v>282</v>
      </c>
    </row>
    <row r="158" spans="1:3" ht="12.75">
      <c r="A158" s="55"/>
      <c r="C158" t="s">
        <v>290</v>
      </c>
    </row>
    <row r="159" ht="12.75">
      <c r="A159" s="55"/>
    </row>
    <row r="160" spans="1:3" ht="12.75">
      <c r="A160" s="55">
        <v>16</v>
      </c>
      <c r="C160" s="26" t="s">
        <v>88</v>
      </c>
    </row>
    <row r="161" spans="1:3" ht="12.75">
      <c r="A161" s="55"/>
      <c r="C161" s="26" t="s">
        <v>89</v>
      </c>
    </row>
    <row r="162" spans="1:3" ht="12.75">
      <c r="A162" s="55"/>
      <c r="C162" s="26"/>
    </row>
    <row r="163" spans="1:3" s="59" customFormat="1" ht="12.75">
      <c r="A163" s="55"/>
      <c r="C163" s="63" t="s">
        <v>283</v>
      </c>
    </row>
    <row r="164" spans="1:3" ht="12.75">
      <c r="A164" s="55"/>
      <c r="C164" s="30" t="s">
        <v>284</v>
      </c>
    </row>
    <row r="165" spans="1:3" ht="12.75">
      <c r="A165" s="55"/>
      <c r="C165" t="s">
        <v>281</v>
      </c>
    </row>
    <row r="166" spans="1:3" ht="12.75">
      <c r="A166" s="55"/>
      <c r="C166" t="s">
        <v>282</v>
      </c>
    </row>
    <row r="167" spans="1:3" ht="12.75">
      <c r="A167" s="55"/>
      <c r="C167" t="s">
        <v>285</v>
      </c>
    </row>
    <row r="168" ht="12.75">
      <c r="A168" s="55"/>
    </row>
    <row r="169" spans="1:3" ht="12.75">
      <c r="A169" s="55">
        <v>17</v>
      </c>
      <c r="C169" s="26" t="s">
        <v>187</v>
      </c>
    </row>
    <row r="170" ht="12.75">
      <c r="A170" s="26"/>
    </row>
    <row r="171" spans="1:3" ht="12.75">
      <c r="A171" s="26"/>
      <c r="C171" t="s">
        <v>201</v>
      </c>
    </row>
    <row r="172" spans="1:3" ht="12.75">
      <c r="A172" s="26"/>
      <c r="C172" t="s">
        <v>202</v>
      </c>
    </row>
    <row r="173" ht="12.75">
      <c r="A173" s="26"/>
    </row>
    <row r="174" spans="1:3" ht="12.75">
      <c r="A174" s="26"/>
      <c r="C174" t="s">
        <v>288</v>
      </c>
    </row>
    <row r="175" spans="1:3" ht="12.75">
      <c r="A175" s="26"/>
      <c r="C175" t="s">
        <v>281</v>
      </c>
    </row>
    <row r="176" spans="1:3" ht="12.75">
      <c r="A176" s="26"/>
      <c r="C176" t="s">
        <v>282</v>
      </c>
    </row>
    <row r="177" spans="1:3" ht="12.75">
      <c r="A177" s="26"/>
      <c r="C177" t="s">
        <v>285</v>
      </c>
    </row>
    <row r="178" spans="1:3" ht="12.75">
      <c r="A178" s="26"/>
      <c r="C178" t="s">
        <v>289</v>
      </c>
    </row>
    <row r="179" ht="12.75">
      <c r="A179" s="26"/>
    </row>
    <row r="180" spans="1:3" ht="12.75">
      <c r="A180" s="26"/>
      <c r="C180" t="s">
        <v>274</v>
      </c>
    </row>
    <row r="181" spans="1:3" ht="12.75">
      <c r="A181" s="26"/>
      <c r="C181" t="s">
        <v>245</v>
      </c>
    </row>
    <row r="182" spans="1:3" ht="12.75">
      <c r="A182" s="26"/>
      <c r="C182" t="s">
        <v>203</v>
      </c>
    </row>
    <row r="183" spans="1:3" ht="12.75">
      <c r="A183" s="26"/>
      <c r="C183" t="s">
        <v>246</v>
      </c>
    </row>
    <row r="184" ht="12.75">
      <c r="A184" s="26"/>
    </row>
    <row r="185" spans="1:3" ht="12.75">
      <c r="A185" s="26"/>
      <c r="C185" t="s">
        <v>286</v>
      </c>
    </row>
    <row r="186" spans="1:3" ht="12.75">
      <c r="A186" s="26"/>
      <c r="C186" t="s">
        <v>287</v>
      </c>
    </row>
    <row r="187" ht="12.75">
      <c r="A187" s="26"/>
    </row>
    <row r="188" spans="1:3" ht="12.75">
      <c r="A188" s="26">
        <v>18</v>
      </c>
      <c r="C188" s="26" t="s">
        <v>188</v>
      </c>
    </row>
    <row r="189" ht="12.75">
      <c r="A189" s="26"/>
    </row>
    <row r="190" spans="1:3" ht="12.75">
      <c r="A190" s="26"/>
      <c r="C190" t="s">
        <v>189</v>
      </c>
    </row>
    <row r="191" ht="12.75">
      <c r="A191" s="26"/>
    </row>
    <row r="192" spans="1:3" ht="12.75">
      <c r="A192" s="55">
        <v>19</v>
      </c>
      <c r="C192" s="26" t="s">
        <v>41</v>
      </c>
    </row>
    <row r="193" ht="12.75">
      <c r="A193" s="26"/>
    </row>
    <row r="194" spans="1:3" ht="12.75">
      <c r="A194" s="26"/>
      <c r="C194" t="s">
        <v>77</v>
      </c>
    </row>
    <row r="195" spans="1:7" ht="12.75">
      <c r="A195" s="26"/>
      <c r="F195" s="27" t="s">
        <v>42</v>
      </c>
      <c r="G195" s="27" t="s">
        <v>42</v>
      </c>
    </row>
    <row r="196" spans="1:7" ht="12.75">
      <c r="A196" s="26"/>
      <c r="D196" s="27" t="s">
        <v>1</v>
      </c>
      <c r="E196" s="14" t="s">
        <v>5</v>
      </c>
      <c r="F196" s="27" t="s">
        <v>1</v>
      </c>
      <c r="G196" s="14" t="s">
        <v>258</v>
      </c>
    </row>
    <row r="197" spans="1:7" ht="12.75">
      <c r="A197" s="26"/>
      <c r="D197" s="27" t="s">
        <v>2</v>
      </c>
      <c r="E197" s="14" t="s">
        <v>6</v>
      </c>
      <c r="F197" s="27" t="s">
        <v>2</v>
      </c>
      <c r="G197" s="14" t="s">
        <v>2</v>
      </c>
    </row>
    <row r="198" spans="1:7" ht="12.75">
      <c r="A198" s="26"/>
      <c r="D198" s="27" t="s">
        <v>3</v>
      </c>
      <c r="E198" s="14" t="s">
        <v>3</v>
      </c>
      <c r="F198" s="27" t="s">
        <v>8</v>
      </c>
      <c r="G198" s="27" t="s">
        <v>8</v>
      </c>
    </row>
    <row r="199" spans="1:7" ht="12.75">
      <c r="A199" s="26"/>
      <c r="D199" s="28">
        <v>37741</v>
      </c>
      <c r="E199" s="15">
        <v>37376</v>
      </c>
      <c r="F199" s="28">
        <v>37741</v>
      </c>
      <c r="G199" s="15">
        <v>37376</v>
      </c>
    </row>
    <row r="200" spans="1:7" ht="12.75">
      <c r="A200" s="26"/>
      <c r="D200" s="27" t="s">
        <v>4</v>
      </c>
      <c r="E200" s="14" t="s">
        <v>4</v>
      </c>
      <c r="F200" s="27" t="s">
        <v>4</v>
      </c>
      <c r="G200" s="14" t="s">
        <v>4</v>
      </c>
    </row>
    <row r="201" ht="12.75">
      <c r="A201" s="26"/>
    </row>
    <row r="202" spans="1:6" ht="12.75">
      <c r="A202" s="26"/>
      <c r="C202" s="29" t="s">
        <v>43</v>
      </c>
      <c r="D202" s="24"/>
      <c r="F202" s="24"/>
    </row>
    <row r="203" spans="1:7" ht="12.75">
      <c r="A203" s="26"/>
      <c r="C203" t="s">
        <v>190</v>
      </c>
      <c r="D203" s="24">
        <v>32</v>
      </c>
      <c r="E203" s="24">
        <v>651</v>
      </c>
      <c r="F203" s="24">
        <f>+D203+335</f>
        <v>367</v>
      </c>
      <c r="G203">
        <v>1302</v>
      </c>
    </row>
    <row r="204" spans="1:7" ht="12.75">
      <c r="A204" s="26"/>
      <c r="C204" s="29" t="s">
        <v>44</v>
      </c>
      <c r="D204" s="24">
        <v>0</v>
      </c>
      <c r="E204" s="24">
        <v>0</v>
      </c>
      <c r="F204" s="24">
        <v>0</v>
      </c>
      <c r="G204" s="24">
        <v>0</v>
      </c>
    </row>
    <row r="205" spans="1:7" ht="12.75">
      <c r="A205" s="26"/>
      <c r="C205" s="29" t="s">
        <v>45</v>
      </c>
      <c r="D205" s="24">
        <v>0</v>
      </c>
      <c r="E205" s="24">
        <v>0</v>
      </c>
      <c r="F205" s="24">
        <v>0</v>
      </c>
      <c r="G205" s="24">
        <v>0</v>
      </c>
    </row>
    <row r="206" spans="1:7" ht="12.75">
      <c r="A206" s="26"/>
      <c r="C206" s="29" t="s">
        <v>46</v>
      </c>
      <c r="D206" s="24">
        <v>0</v>
      </c>
      <c r="E206" s="24">
        <v>0</v>
      </c>
      <c r="F206" s="24">
        <v>0</v>
      </c>
      <c r="G206" s="24">
        <v>0</v>
      </c>
    </row>
    <row r="207" spans="1:6" ht="12.75">
      <c r="A207" s="26"/>
      <c r="D207" s="24"/>
      <c r="F207" s="24"/>
    </row>
    <row r="208" spans="1:7" ht="13.5" thickBot="1">
      <c r="A208" s="26"/>
      <c r="D208" s="1">
        <f>SUM(D202:D207)</f>
        <v>32</v>
      </c>
      <c r="E208" s="1">
        <f>SUM(E202:E207)</f>
        <v>651</v>
      </c>
      <c r="F208" s="1">
        <f>SUM(F202:F207)</f>
        <v>367</v>
      </c>
      <c r="G208" s="1">
        <f>SUM(G202:G207)</f>
        <v>1302</v>
      </c>
    </row>
    <row r="209" spans="1:6" ht="13.5" thickTop="1">
      <c r="A209" s="26"/>
      <c r="D209" s="16"/>
      <c r="F209" s="16"/>
    </row>
    <row r="210" spans="1:3" ht="12.75">
      <c r="A210" s="26">
        <v>20</v>
      </c>
      <c r="C210" s="26" t="s">
        <v>191</v>
      </c>
    </row>
    <row r="211" ht="12.75">
      <c r="A211" s="26"/>
    </row>
    <row r="212" spans="1:3" ht="12.75">
      <c r="A212" s="26"/>
      <c r="C212" t="s">
        <v>275</v>
      </c>
    </row>
    <row r="213" ht="12.75">
      <c r="A213" s="26"/>
    </row>
    <row r="214" spans="1:3" ht="12.75">
      <c r="A214" s="26">
        <v>21</v>
      </c>
      <c r="C214" s="26" t="s">
        <v>47</v>
      </c>
    </row>
    <row r="215" ht="12.75">
      <c r="A215" s="26"/>
    </row>
    <row r="216" spans="1:3" ht="12.75">
      <c r="A216" s="26"/>
      <c r="C216" t="s">
        <v>276</v>
      </c>
    </row>
    <row r="217" ht="12.75">
      <c r="A217" s="26"/>
    </row>
    <row r="218" ht="12.75">
      <c r="A218" s="26"/>
    </row>
    <row r="219" spans="1:7" ht="12.75">
      <c r="A219" s="26"/>
      <c r="G219" t="s">
        <v>139</v>
      </c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spans="1:3" ht="12.75">
      <c r="A225" s="55">
        <v>22</v>
      </c>
      <c r="C225" s="26" t="s">
        <v>48</v>
      </c>
    </row>
    <row r="226" spans="1:3" ht="12.75">
      <c r="A226" s="26"/>
      <c r="C226" s="26"/>
    </row>
    <row r="227" spans="1:3" ht="12.75">
      <c r="A227" s="26"/>
      <c r="B227" t="s">
        <v>10</v>
      </c>
      <c r="C227" s="37" t="s">
        <v>277</v>
      </c>
    </row>
    <row r="228" spans="1:3" ht="12.75">
      <c r="A228" s="26"/>
      <c r="C228" s="37"/>
    </row>
    <row r="229" spans="1:3" s="59" customFormat="1" ht="12.75">
      <c r="A229" s="55"/>
      <c r="B229" s="59" t="s">
        <v>12</v>
      </c>
      <c r="C229" s="72" t="s">
        <v>161</v>
      </c>
    </row>
    <row r="230" spans="1:3" ht="12.75">
      <c r="A230" s="26"/>
      <c r="C230" s="37"/>
    </row>
    <row r="231" spans="1:3" ht="12.75">
      <c r="A231" s="26"/>
      <c r="C231" t="s">
        <v>153</v>
      </c>
    </row>
    <row r="232" spans="1:3" ht="12.75">
      <c r="A232" s="26"/>
      <c r="C232" t="s">
        <v>154</v>
      </c>
    </row>
    <row r="233" spans="1:3" ht="12.75">
      <c r="A233" s="26"/>
      <c r="C233" t="s">
        <v>206</v>
      </c>
    </row>
    <row r="234" ht="12.75">
      <c r="A234" s="26"/>
    </row>
    <row r="235" spans="1:6" ht="12.75">
      <c r="A235" s="26"/>
      <c r="D235" s="35" t="s">
        <v>162</v>
      </c>
      <c r="E235" s="35"/>
      <c r="F235" s="35" t="s">
        <v>165</v>
      </c>
    </row>
    <row r="236" spans="1:6" ht="12.75">
      <c r="A236" s="26"/>
      <c r="D236" s="35" t="s">
        <v>163</v>
      </c>
      <c r="E236" s="35" t="s">
        <v>164</v>
      </c>
      <c r="F236" s="35" t="s">
        <v>166</v>
      </c>
    </row>
    <row r="237" spans="1:6" ht="12.75">
      <c r="A237" s="26"/>
      <c r="C237" s="35" t="s">
        <v>155</v>
      </c>
      <c r="D237" s="38" t="s">
        <v>4</v>
      </c>
      <c r="E237" s="38" t="s">
        <v>4</v>
      </c>
      <c r="F237" s="38" t="s">
        <v>4</v>
      </c>
    </row>
    <row r="238" spans="1:6" ht="12.75">
      <c r="A238" s="26"/>
      <c r="C238" s="35"/>
      <c r="D238" s="38"/>
      <c r="E238" s="38"/>
      <c r="F238" s="38"/>
    </row>
    <row r="239" spans="1:6" ht="12.75">
      <c r="A239" s="26"/>
      <c r="C239" t="s">
        <v>156</v>
      </c>
      <c r="D239" s="51">
        <v>8000</v>
      </c>
      <c r="E239" s="24">
        <v>8000</v>
      </c>
      <c r="F239" s="24">
        <f aca="true" t="shared" si="0" ref="F239:F244">+D239-E239</f>
        <v>0</v>
      </c>
    </row>
    <row r="240" spans="1:6" ht="12.75">
      <c r="A240" s="26"/>
      <c r="C240" t="s">
        <v>157</v>
      </c>
      <c r="D240" s="51">
        <v>5600</v>
      </c>
      <c r="E240" s="24">
        <v>5290</v>
      </c>
      <c r="F240" s="24">
        <f t="shared" si="0"/>
        <v>310</v>
      </c>
    </row>
    <row r="241" spans="1:6" ht="12.75">
      <c r="A241" s="26"/>
      <c r="C241" t="s">
        <v>158</v>
      </c>
      <c r="D241" s="51">
        <v>3200</v>
      </c>
      <c r="E241" s="24">
        <v>1518</v>
      </c>
      <c r="F241" s="24">
        <f t="shared" si="0"/>
        <v>1682</v>
      </c>
    </row>
    <row r="242" spans="1:6" ht="12.75">
      <c r="A242" s="26"/>
      <c r="C242" t="s">
        <v>159</v>
      </c>
      <c r="D242" s="51">
        <v>500</v>
      </c>
      <c r="E242" s="24">
        <v>500</v>
      </c>
      <c r="F242" s="24">
        <f t="shared" si="0"/>
        <v>0</v>
      </c>
    </row>
    <row r="243" spans="1:6" ht="12.75">
      <c r="A243" s="26"/>
      <c r="C243" t="s">
        <v>167</v>
      </c>
      <c r="D243" s="51">
        <v>5144</v>
      </c>
      <c r="E243" s="24">
        <v>5144</v>
      </c>
      <c r="F243" s="24">
        <f t="shared" si="0"/>
        <v>0</v>
      </c>
    </row>
    <row r="244" spans="1:6" ht="12.75">
      <c r="A244" s="26"/>
      <c r="C244" t="s">
        <v>160</v>
      </c>
      <c r="D244" s="51">
        <v>1350</v>
      </c>
      <c r="E244" s="24">
        <v>1473</v>
      </c>
      <c r="F244" s="24">
        <f t="shared" si="0"/>
        <v>-123</v>
      </c>
    </row>
    <row r="245" spans="1:6" ht="13.5" thickBot="1">
      <c r="A245" s="26"/>
      <c r="D245" s="52">
        <v>23794</v>
      </c>
      <c r="E245" s="52">
        <f>SUM(E239:E244)</f>
        <v>21925</v>
      </c>
      <c r="F245" s="52">
        <f>SUM(F239:F244)</f>
        <v>1869</v>
      </c>
    </row>
    <row r="246" spans="1:3" ht="13.5" thickTop="1">
      <c r="A246" s="26"/>
      <c r="C246" t="s">
        <v>168</v>
      </c>
    </row>
    <row r="247" ht="12.75">
      <c r="A247" s="26"/>
    </row>
    <row r="248" spans="1:3" ht="12.75">
      <c r="A248" s="26">
        <v>23</v>
      </c>
      <c r="C248" s="26" t="s">
        <v>50</v>
      </c>
    </row>
    <row r="249" ht="12.75">
      <c r="A249" s="26"/>
    </row>
    <row r="250" spans="1:3" ht="12.75">
      <c r="A250" s="26"/>
      <c r="C250" t="s">
        <v>247</v>
      </c>
    </row>
    <row r="251" ht="12.75">
      <c r="A251" s="26"/>
    </row>
    <row r="252" spans="1:5" ht="12.75">
      <c r="A252" s="26"/>
      <c r="C252" t="s">
        <v>51</v>
      </c>
      <c r="E252" s="38" t="s">
        <v>52</v>
      </c>
    </row>
    <row r="253" ht="12.75">
      <c r="A253" s="26"/>
    </row>
    <row r="254" spans="1:5" ht="12.75">
      <c r="A254" s="26"/>
      <c r="C254" t="s">
        <v>53</v>
      </c>
      <c r="E254" s="24">
        <v>11800</v>
      </c>
    </row>
    <row r="255" spans="1:5" ht="12.75">
      <c r="A255" s="26"/>
      <c r="E255" s="24"/>
    </row>
    <row r="256" spans="1:5" ht="12.75">
      <c r="A256" s="26"/>
      <c r="C256" t="s">
        <v>54</v>
      </c>
      <c r="E256" s="24">
        <v>0</v>
      </c>
    </row>
    <row r="257" spans="1:5" ht="12.75">
      <c r="A257" s="26"/>
      <c r="E257" s="24"/>
    </row>
    <row r="258" spans="1:5" ht="13.5" thickBot="1">
      <c r="A258" s="26"/>
      <c r="C258" t="s">
        <v>55</v>
      </c>
      <c r="E258" s="1">
        <f>SUM(E254:E257)</f>
        <v>11800</v>
      </c>
    </row>
    <row r="259" ht="13.5" thickTop="1">
      <c r="A259" s="26"/>
    </row>
    <row r="260" spans="1:3" ht="12.75">
      <c r="A260" s="26"/>
      <c r="C260" t="s">
        <v>248</v>
      </c>
    </row>
    <row r="261" ht="12.75">
      <c r="A261" s="26"/>
    </row>
    <row r="262" spans="1:3" ht="12.75">
      <c r="A262" s="26">
        <v>24</v>
      </c>
      <c r="C262" s="26" t="s">
        <v>57</v>
      </c>
    </row>
    <row r="263" ht="12.75">
      <c r="A263" s="26"/>
    </row>
    <row r="264" spans="1:3" ht="12.75">
      <c r="A264" s="26"/>
      <c r="C264" t="s">
        <v>212</v>
      </c>
    </row>
    <row r="265" ht="12.75">
      <c r="A265" s="26"/>
    </row>
    <row r="266" spans="1:3" ht="12.75">
      <c r="A266" s="26">
        <v>25</v>
      </c>
      <c r="C266" s="26" t="s">
        <v>58</v>
      </c>
    </row>
    <row r="267" spans="1:3" ht="12.75">
      <c r="A267" s="26"/>
      <c r="C267" s="30"/>
    </row>
    <row r="268" spans="1:3" ht="12.75">
      <c r="A268" s="26"/>
      <c r="C268" s="30" t="s">
        <v>83</v>
      </c>
    </row>
    <row r="269" spans="1:3" ht="12.75">
      <c r="A269" s="26"/>
      <c r="C269" s="30" t="s">
        <v>84</v>
      </c>
    </row>
    <row r="270" spans="1:3" ht="12.75">
      <c r="A270" s="26"/>
      <c r="C270" s="30" t="s">
        <v>85</v>
      </c>
    </row>
    <row r="271" spans="1:3" ht="12.75">
      <c r="A271" s="26"/>
      <c r="C271" s="30" t="s">
        <v>86</v>
      </c>
    </row>
    <row r="272" spans="1:3" ht="12.75">
      <c r="A272" s="26"/>
      <c r="C272" s="30" t="s">
        <v>87</v>
      </c>
    </row>
    <row r="273" spans="1:3" ht="12.75">
      <c r="A273" s="26"/>
      <c r="C273" s="30"/>
    </row>
    <row r="274" spans="1:3" ht="12.75">
      <c r="A274" s="26"/>
      <c r="C274" t="s">
        <v>59</v>
      </c>
    </row>
    <row r="275" spans="1:3" ht="12.75">
      <c r="A275" s="26"/>
      <c r="C275" t="s">
        <v>60</v>
      </c>
    </row>
    <row r="276" spans="1:3" ht="12.75">
      <c r="A276" s="26"/>
      <c r="C276" t="s">
        <v>81</v>
      </c>
    </row>
    <row r="277" spans="1:3" ht="12.75">
      <c r="A277" s="26"/>
      <c r="C277" t="s">
        <v>82</v>
      </c>
    </row>
    <row r="278" ht="12.75">
      <c r="A278" s="26"/>
    </row>
    <row r="279" spans="1:3" ht="12.75">
      <c r="A279" s="26"/>
      <c r="C279" t="s">
        <v>79</v>
      </c>
    </row>
    <row r="280" spans="1:3" ht="12.75">
      <c r="A280" s="26"/>
      <c r="C280" t="s">
        <v>80</v>
      </c>
    </row>
    <row r="281" ht="12.75">
      <c r="A281" s="26"/>
    </row>
    <row r="282" spans="1:3" ht="12.75">
      <c r="A282" s="26"/>
      <c r="C282" t="s">
        <v>192</v>
      </c>
    </row>
    <row r="283" spans="1:3" ht="12.75">
      <c r="A283" s="26"/>
      <c r="C283" t="s">
        <v>193</v>
      </c>
    </row>
    <row r="284" spans="1:3" ht="12.75">
      <c r="A284" s="26"/>
      <c r="C284" t="s">
        <v>194</v>
      </c>
    </row>
    <row r="285" spans="1:3" ht="12.75">
      <c r="A285" s="26"/>
      <c r="C285" t="s">
        <v>204</v>
      </c>
    </row>
    <row r="286" spans="1:3" ht="12.75">
      <c r="A286" s="26"/>
      <c r="C286" t="s">
        <v>205</v>
      </c>
    </row>
    <row r="287" ht="12.75">
      <c r="A287" s="26"/>
    </row>
    <row r="288" ht="12.75">
      <c r="A288" s="26"/>
    </row>
    <row r="289" ht="12.75">
      <c r="A289" s="26"/>
    </row>
    <row r="290" spans="1:7" ht="12.75">
      <c r="A290" s="26"/>
      <c r="G290" t="s">
        <v>140</v>
      </c>
    </row>
    <row r="291" ht="12.75">
      <c r="A291" s="26"/>
    </row>
    <row r="292" ht="12.75">
      <c r="A292" s="26"/>
    </row>
    <row r="293" spans="1:3" ht="12.75">
      <c r="A293" s="26">
        <v>26</v>
      </c>
      <c r="C293" s="26" t="s">
        <v>64</v>
      </c>
    </row>
    <row r="294" ht="12.75">
      <c r="A294" s="26"/>
    </row>
    <row r="295" spans="1:3" ht="12.75">
      <c r="A295" s="55"/>
      <c r="C295" t="s">
        <v>278</v>
      </c>
    </row>
    <row r="296" ht="12.75">
      <c r="A296" s="26"/>
    </row>
    <row r="297" spans="1:3" ht="12.75">
      <c r="A297" s="26">
        <v>27</v>
      </c>
      <c r="C297" s="26" t="s">
        <v>149</v>
      </c>
    </row>
    <row r="298" ht="12.75">
      <c r="A298" s="26"/>
    </row>
    <row r="299" spans="1:3" ht="12.75">
      <c r="A299" s="26"/>
      <c r="B299" t="s">
        <v>10</v>
      </c>
      <c r="C299" t="s">
        <v>151</v>
      </c>
    </row>
    <row r="300" ht="12.75">
      <c r="A300" s="26"/>
    </row>
    <row r="301" spans="1:3" ht="12.75">
      <c r="A301" s="26"/>
      <c r="C301" t="s">
        <v>195</v>
      </c>
    </row>
    <row r="302" spans="1:3" ht="12.75">
      <c r="A302" s="26"/>
      <c r="C302" t="s">
        <v>196</v>
      </c>
    </row>
    <row r="303" spans="1:7" ht="12.75">
      <c r="A303" s="26"/>
      <c r="D303" s="79" t="s">
        <v>0</v>
      </c>
      <c r="E303" s="79"/>
      <c r="F303" s="79" t="s">
        <v>7</v>
      </c>
      <c r="G303" s="79"/>
    </row>
    <row r="304" spans="1:7" ht="12.75">
      <c r="A304" s="26"/>
      <c r="D304" s="14" t="s">
        <v>1</v>
      </c>
      <c r="E304" s="14" t="s">
        <v>5</v>
      </c>
      <c r="F304" s="14" t="s">
        <v>1</v>
      </c>
      <c r="G304" s="14" t="s">
        <v>5</v>
      </c>
    </row>
    <row r="305" spans="1:7" ht="12.75">
      <c r="A305" s="26"/>
      <c r="D305" s="14" t="s">
        <v>2</v>
      </c>
      <c r="E305" s="14" t="s">
        <v>6</v>
      </c>
      <c r="F305" s="14" t="s">
        <v>2</v>
      </c>
      <c r="G305" s="14" t="s">
        <v>6</v>
      </c>
    </row>
    <row r="306" spans="1:7" ht="12.75">
      <c r="A306" s="26"/>
      <c r="D306" s="14" t="s">
        <v>3</v>
      </c>
      <c r="E306" s="14" t="s">
        <v>3</v>
      </c>
      <c r="F306" s="14" t="s">
        <v>8</v>
      </c>
      <c r="G306" s="14" t="s">
        <v>9</v>
      </c>
    </row>
    <row r="307" spans="1:7" ht="12.75">
      <c r="A307" s="26"/>
      <c r="D307" s="15">
        <v>37741</v>
      </c>
      <c r="E307" s="15">
        <v>37376</v>
      </c>
      <c r="F307" s="15">
        <v>37741</v>
      </c>
      <c r="G307" s="15">
        <v>37376</v>
      </c>
    </row>
    <row r="308" spans="1:7" ht="12.75">
      <c r="A308" s="26"/>
      <c r="D308" s="14" t="s">
        <v>4</v>
      </c>
      <c r="E308" s="14" t="s">
        <v>4</v>
      </c>
      <c r="F308" s="14" t="s">
        <v>4</v>
      </c>
      <c r="G308" s="14" t="s">
        <v>4</v>
      </c>
    </row>
    <row r="309" spans="1:4" ht="12.75">
      <c r="A309" s="26"/>
      <c r="D309" s="24"/>
    </row>
    <row r="310" spans="1:7" ht="12.75">
      <c r="A310" s="26"/>
      <c r="C310" t="s">
        <v>197</v>
      </c>
      <c r="D310" s="24">
        <v>81</v>
      </c>
      <c r="E310" s="24">
        <v>2354</v>
      </c>
      <c r="F310" s="24">
        <v>797</v>
      </c>
      <c r="G310" s="24">
        <v>4220</v>
      </c>
    </row>
    <row r="311" spans="1:7" ht="12.75">
      <c r="A311" s="26"/>
      <c r="D311" s="24"/>
      <c r="E311" s="56"/>
      <c r="F311" s="24"/>
      <c r="G311" s="56"/>
    </row>
    <row r="312" spans="1:7" ht="12.75">
      <c r="A312" s="26"/>
      <c r="C312" t="s">
        <v>198</v>
      </c>
      <c r="D312" s="24"/>
      <c r="E312" s="56"/>
      <c r="F312" s="24"/>
      <c r="G312" s="56"/>
    </row>
    <row r="313" spans="1:7" ht="12.75">
      <c r="A313" s="26"/>
      <c r="C313" t="s">
        <v>199</v>
      </c>
      <c r="D313" s="24">
        <v>40000</v>
      </c>
      <c r="E313" s="24">
        <v>28200</v>
      </c>
      <c r="F313" s="24">
        <v>40000</v>
      </c>
      <c r="G313" s="24">
        <v>28200</v>
      </c>
    </row>
    <row r="314" spans="1:7" ht="12.75">
      <c r="A314" s="26"/>
      <c r="D314" s="24"/>
      <c r="E314" s="56"/>
      <c r="F314" s="24"/>
      <c r="G314" s="56"/>
    </row>
    <row r="315" spans="1:7" ht="12.75">
      <c r="A315" s="26"/>
      <c r="C315" t="s">
        <v>200</v>
      </c>
      <c r="D315" s="56">
        <v>0.2</v>
      </c>
      <c r="E315" s="56">
        <v>5.88</v>
      </c>
      <c r="F315" s="56">
        <v>1.99</v>
      </c>
      <c r="G315" s="56">
        <v>10.55</v>
      </c>
    </row>
    <row r="316" ht="12.75">
      <c r="A316" s="26"/>
    </row>
    <row r="317" spans="1:3" ht="12.75">
      <c r="A317" s="26"/>
      <c r="B317" t="s">
        <v>12</v>
      </c>
      <c r="C317" t="s">
        <v>152</v>
      </c>
    </row>
    <row r="318" ht="12.75">
      <c r="A318" s="26"/>
    </row>
    <row r="319" spans="1:3" ht="12.75">
      <c r="A319" s="26"/>
      <c r="C319" t="s">
        <v>150</v>
      </c>
    </row>
    <row r="320" ht="12.75">
      <c r="A320" s="26"/>
    </row>
    <row r="321" ht="12.75">
      <c r="A321" s="26" t="s">
        <v>65</v>
      </c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 t="s">
        <v>68</v>
      </c>
    </row>
    <row r="328" ht="12.75">
      <c r="A328" s="26" t="s">
        <v>69</v>
      </c>
    </row>
    <row r="329" ht="12.75">
      <c r="A329" s="26"/>
    </row>
    <row r="330" ht="12.75">
      <c r="A330" s="26" t="s">
        <v>279</v>
      </c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  <row r="339" ht="12.75">
      <c r="A339" s="26"/>
    </row>
    <row r="340" ht="12.75">
      <c r="A340" s="26"/>
    </row>
    <row r="341" ht="12.75">
      <c r="A341" s="26"/>
    </row>
    <row r="342" ht="12.75">
      <c r="A342" s="26"/>
    </row>
    <row r="343" ht="12.75">
      <c r="A343" s="26"/>
    </row>
    <row r="344" ht="12.75">
      <c r="A344" s="26"/>
    </row>
    <row r="345" ht="12.75">
      <c r="A345" s="26"/>
    </row>
    <row r="346" ht="12.75">
      <c r="A346" s="26"/>
    </row>
    <row r="347" ht="12.75">
      <c r="A347" s="26"/>
    </row>
    <row r="348" ht="12.75">
      <c r="A348" s="26"/>
    </row>
    <row r="349" ht="12.75">
      <c r="A349" s="26"/>
    </row>
    <row r="350" ht="12.75">
      <c r="A350" s="26"/>
    </row>
    <row r="351" ht="12.75">
      <c r="A351" s="26"/>
    </row>
    <row r="352" ht="12.75">
      <c r="A352" s="26"/>
    </row>
    <row r="353" ht="12.75">
      <c r="A353" s="26"/>
    </row>
    <row r="354" ht="12.75">
      <c r="A354" s="26"/>
    </row>
    <row r="355" ht="12.75">
      <c r="A355" s="26"/>
    </row>
    <row r="356" ht="12.75">
      <c r="A356" s="26"/>
    </row>
    <row r="357" ht="12.75">
      <c r="A357" s="26"/>
    </row>
    <row r="358" ht="12.75">
      <c r="A358" s="26"/>
    </row>
    <row r="359" ht="12.75">
      <c r="A359" s="26"/>
    </row>
    <row r="360" ht="12.75">
      <c r="A360" s="26"/>
    </row>
    <row r="361" ht="12.75">
      <c r="A361" s="26"/>
    </row>
    <row r="362" spans="1:7" ht="12.75">
      <c r="A362" s="26"/>
      <c r="G362" t="s">
        <v>249</v>
      </c>
    </row>
    <row r="363" ht="12.75">
      <c r="A363" s="26"/>
    </row>
    <row r="364" ht="12.75">
      <c r="A364" s="26"/>
    </row>
    <row r="365" ht="12.75">
      <c r="A365" s="26"/>
    </row>
    <row r="366" ht="12.75">
      <c r="A366" s="26"/>
    </row>
    <row r="367" ht="12.75">
      <c r="A367" s="26"/>
    </row>
    <row r="368" ht="12.75">
      <c r="A368" s="26"/>
    </row>
    <row r="369" ht="12.75">
      <c r="A369" s="26"/>
    </row>
    <row r="370" ht="12.75">
      <c r="A370" s="26"/>
    </row>
    <row r="371" ht="12.75">
      <c r="A371" s="26"/>
    </row>
    <row r="372" ht="12.75">
      <c r="A372" s="26"/>
    </row>
    <row r="373" ht="12.75">
      <c r="A373" s="26"/>
    </row>
    <row r="374" ht="12.75">
      <c r="A374" s="26"/>
    </row>
    <row r="375" ht="12.75">
      <c r="A375" s="26"/>
    </row>
    <row r="376" ht="12.75">
      <c r="A376" s="26"/>
    </row>
    <row r="377" ht="12.75">
      <c r="A377" s="26"/>
    </row>
    <row r="378" ht="12.75">
      <c r="A378" s="26"/>
    </row>
    <row r="379" ht="12.75">
      <c r="A379" s="26"/>
    </row>
    <row r="380" ht="12.75">
      <c r="A380" s="26"/>
    </row>
  </sheetData>
  <mergeCells count="2">
    <mergeCell ref="D303:E303"/>
    <mergeCell ref="F303:G303"/>
  </mergeCells>
  <printOptions/>
  <pageMargins left="0.25" right="0.25" top="0.75" bottom="0.5" header="0.5" footer="0.5"/>
  <pageSetup horizontalDpi="204" verticalDpi="204" orientation="portrait" paperSize="9" scale="80" r:id="rId1"/>
  <rowBreaks count="2" manualBreakCount="2">
    <brk id="71" max="255" man="1"/>
    <brk id="2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YIKON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</dc:creator>
  <cp:keywords/>
  <dc:description/>
  <cp:lastModifiedBy>MNC1</cp:lastModifiedBy>
  <cp:lastPrinted>2003-07-02T09:19:10Z</cp:lastPrinted>
  <dcterms:created xsi:type="dcterms:W3CDTF">2000-07-31T01:41:22Z</dcterms:created>
  <dcterms:modified xsi:type="dcterms:W3CDTF">2003-07-02T09:19:50Z</dcterms:modified>
  <cp:category/>
  <cp:version/>
  <cp:contentType/>
  <cp:contentStatus/>
</cp:coreProperties>
</file>