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BS" sheetId="1" r:id="rId1"/>
    <sheet name="Consol.IS" sheetId="2" r:id="rId2"/>
    <sheet name="SCE" sheetId="3" r:id="rId3"/>
    <sheet name="CCFS" sheetId="4" r:id="rId4"/>
  </sheets>
  <externalReferences>
    <externalReference r:id="rId7"/>
    <externalReference r:id="rId8"/>
  </externalReferences>
  <definedNames>
    <definedName name="_xlnm.Print_Area" localSheetId="3">'CCFS'!$A$1:$K$75</definedName>
    <definedName name="_xlnm.Print_Area" localSheetId="1">'Consol.IS'!$A$1:$Q$78</definedName>
    <definedName name="_xlnm.Print_Area" localSheetId="2">'SCE'!$A$1:$M$94</definedName>
  </definedNames>
  <calcPr fullCalcOnLoad="1"/>
</workbook>
</file>

<file path=xl/sharedStrings.xml><?xml version="1.0" encoding="utf-8"?>
<sst xmlns="http://schemas.openxmlformats.org/spreadsheetml/2006/main" count="203" uniqueCount="131">
  <si>
    <t>Interim Report</t>
  </si>
  <si>
    <t>SMIS Corporation Berhad</t>
  </si>
  <si>
    <t>(Company No. 491857-V)</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</si>
  <si>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</si>
  <si>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</si>
  <si>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</si>
  <si>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</si>
  <si>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</si>
  <si>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</si>
  <si>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</si>
  <si>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</si>
  <si>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</si>
  <si>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</si>
  <si>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</si>
  <si>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</si>
  <si>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</si>
  <si>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</si>
  <si>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</si>
  <si>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</si>
  <si>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Net current assets</t>
  </si>
  <si>
    <t>Financed by:</t>
  </si>
  <si>
    <t>Capital and reserves</t>
  </si>
  <si>
    <t>Share capital</t>
  </si>
  <si>
    <t>Reserves</t>
  </si>
  <si>
    <t>Negative goodwill on consolidation</t>
  </si>
  <si>
    <t>Minority interest</t>
  </si>
  <si>
    <t>Net tangible assets per share (RM)</t>
  </si>
  <si>
    <t>financial report.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</si>
  <si>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</si>
  <si>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</si>
  <si>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</si>
  <si>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</si>
  <si>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</si>
  <si>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</si>
  <si>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</si>
  <si>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</si>
  <si>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</si>
  <si>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</si>
  <si>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</si>
  <si>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</si>
  <si>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</si>
  <si>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</si>
  <si>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</si>
  <si>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</si>
  <si>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</si>
  <si>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</si>
  <si>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</si>
  <si>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</si>
  <si>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</si>
  <si>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</si>
  <si>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</si>
  <si>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</si>
  <si>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</si>
  <si>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</si>
  <si>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</si>
  <si>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</si>
  <si>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</si>
  <si>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</si>
  <si>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</si>
  <si>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</si>
  <si>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</si>
  <si>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</si>
  <si>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t>
  </si>
  <si>
    <t>Proceeds from disposal of property, plant and equipment</t>
  </si>
  <si>
    <t>Net cash flow used in investing activities</t>
  </si>
  <si>
    <t>Cash and cash equivalents at 1 January</t>
  </si>
  <si>
    <t>Deferred tax assets</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</si>
  <si>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</si>
  <si>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</si>
  <si>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</si>
  <si>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</si>
  <si>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</si>
  <si>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</si>
  <si>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</si>
  <si>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</si>
  <si>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</si>
  <si>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</si>
  <si>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</si>
  <si>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</si>
  <si>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</si>
  <si>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</si>
  <si>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2004</t>
  </si>
  <si>
    <t>The notes set out on pages 5 to 10 form an integral part of, and should be read in conjunction with, this interim</t>
  </si>
  <si>
    <t>The notes set out on pages 5 to 10 form an integral part of, and should be read in conjunction with, this interim financial report.</t>
  </si>
  <si>
    <t xml:space="preserve">The notes set out on pages 5 to 10 form an integral part of, and should be read in conjunction with, this interim </t>
  </si>
  <si>
    <t>At 1 January 2004</t>
  </si>
  <si>
    <t>to date</t>
  </si>
  <si>
    <t>quarter</t>
  </si>
  <si>
    <t xml:space="preserve">Comparative </t>
  </si>
  <si>
    <t xml:space="preserve">Current </t>
  </si>
  <si>
    <t>Financing costs</t>
  </si>
  <si>
    <t>Payment of dividend</t>
  </si>
  <si>
    <t>Deferred tax liabilities</t>
  </si>
  <si>
    <t>Gross profit</t>
  </si>
  <si>
    <t>Audited as at 31 December 2004</t>
  </si>
  <si>
    <t>At 1 January 2005</t>
  </si>
  <si>
    <t>Net profit for the period</t>
  </si>
  <si>
    <t>Basic earnings per ordinary share (sen)</t>
  </si>
  <si>
    <t>Cash and cash equivalents comprise the following balance sheet amounts:</t>
  </si>
  <si>
    <t>cumulative</t>
  </si>
  <si>
    <t>Cash and bank balances</t>
  </si>
  <si>
    <t>Deposits with licensed banks</t>
  </si>
  <si>
    <t>Cash generated from operations</t>
  </si>
  <si>
    <t>Net decrease in cash and cash equivalents</t>
  </si>
  <si>
    <t>#</t>
  </si>
  <si>
    <t>Condensed Consolidated Balance Sheet as at 30 September 2005</t>
  </si>
  <si>
    <t>As at 30 September 2005</t>
  </si>
  <si>
    <t>3 month period ended 30 September</t>
  </si>
  <si>
    <t>9 month period ended 30 September</t>
  </si>
  <si>
    <t>9 months</t>
  </si>
  <si>
    <t>ended 30 September</t>
  </si>
  <si>
    <t>Condensed Consolidated Statement of Changes in Equity for the 9 month period ended 30 September 2005</t>
  </si>
  <si>
    <t>At 30 September 2004</t>
  </si>
  <si>
    <t>At 30 September 2005</t>
  </si>
  <si>
    <t>Condensed Consolidated Cash Flow Statement for the 9 month period ended 30 September 2005</t>
  </si>
  <si>
    <t>For the 9 month</t>
  </si>
  <si>
    <t>30 September 2005</t>
  </si>
  <si>
    <t>30 September 2004</t>
  </si>
  <si>
    <t>Net cash flow generated from operating activities</t>
  </si>
  <si>
    <t>Net cash flow generated from/(used in) financing activities</t>
  </si>
  <si>
    <t>Cash flows from financing activities</t>
  </si>
  <si>
    <t>Cash and cash equivalents at 30 September</t>
  </si>
  <si>
    <t>Proceeds from issuance of share capital of a subsidiary to minority interest</t>
  </si>
  <si>
    <t>Operating profit</t>
  </si>
  <si>
    <t>Profit before taxation</t>
  </si>
  <si>
    <t>Profit /(Loss) after taxation</t>
  </si>
  <si>
    <t>Condensed Consolidated Income Statement for the 9 month period ended 30 September 2005</t>
  </si>
  <si>
    <t>For the 9 month period ended 30 September 2005, the Group acquired property, plant and equipment amounting to RM3,679,000, of which RM733,000 was accrued for and RM140,000 was acquired by means of hire purchase.</t>
  </si>
  <si>
    <t>Operating expenses *</t>
  </si>
  <si>
    <t>* Included in other operating expenses is an amount of RM1,064,000 relating to pre-operating expenses of a subsidiary which has yet to commence operations.</t>
  </si>
  <si>
    <t xml:space="preserv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</si>
</sst>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s>
  <fonts count="9">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s>
  <fills count="2">
    <fill>
      <patternFill/>
    </fill>
    <fill>
      <patternFill patternType="gray125"/>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7">
    <xf numFmtId="0" fontId="0" fillId="0" borderId="0" xfId="0" applyAlignment="1">
      <alignment/>
    </xf>
    <xf numFmtId="164" fontId="6" fillId="0" borderId="0" xfId="15" applyNumberFormat="1" applyFont="1" applyFill="1" applyAlignment="1">
      <alignment horizontal="center" vertical="center" wrapText="1"/>
    </xf>
    <xf numFmtId="0" fontId="0" fillId="0" borderId="0" xfId="19" applyFont="1" applyFill="1">
      <alignment/>
      <protection/>
    </xf>
    <xf numFmtId="164" fontId="0" fillId="0" borderId="0" xfId="15" applyNumberFormat="1" applyFont="1" applyFill="1" applyAlignment="1">
      <alignment/>
    </xf>
    <xf numFmtId="0" fontId="4" fillId="0" borderId="0" xfId="19" applyFont="1" applyFill="1">
      <alignment/>
      <protection/>
    </xf>
    <xf numFmtId="164" fontId="6" fillId="0" borderId="1" xfId="15" applyNumberFormat="1" applyFont="1" applyFill="1" applyBorder="1" applyAlignment="1" quotePrefix="1">
      <alignment horizontal="center"/>
    </xf>
    <xf numFmtId="164" fontId="6" fillId="0" borderId="2" xfId="15" applyNumberFormat="1" applyFont="1" applyFill="1" applyBorder="1" applyAlignment="1">
      <alignment horizontal="center"/>
    </xf>
    <xf numFmtId="43" fontId="6" fillId="0" borderId="0" xfId="15" applyFont="1" applyFill="1" applyAlignment="1">
      <alignment/>
    </xf>
    <xf numFmtId="43" fontId="0" fillId="0" borderId="0" xfId="15" applyFont="1" applyFill="1" applyAlignment="1">
      <alignment horizontal="center"/>
    </xf>
    <xf numFmtId="43" fontId="0" fillId="0" borderId="3" xfId="15" applyFont="1" applyFill="1" applyBorder="1" applyAlignment="1">
      <alignment horizontal="center"/>
    </xf>
    <xf numFmtId="164" fontId="0" fillId="0" borderId="0" xfId="15" applyNumberFormat="1" applyFont="1" applyFill="1" applyAlignment="1">
      <alignment horizontal="right"/>
    </xf>
    <xf numFmtId="164" fontId="0" fillId="0" borderId="3" xfId="15" applyNumberFormat="1" applyFont="1" applyFill="1" applyBorder="1" applyAlignment="1">
      <alignment/>
    </xf>
    <xf numFmtId="164" fontId="0" fillId="0" borderId="4" xfId="15" applyNumberFormat="1" applyFont="1" applyFill="1" applyBorder="1" applyAlignment="1">
      <alignment horizontal="right"/>
    </xf>
    <xf numFmtId="43" fontId="0" fillId="0" borderId="0" xfId="15" applyNumberFormat="1" applyFont="1" applyFill="1" applyAlignment="1">
      <alignment/>
    </xf>
    <xf numFmtId="164" fontId="0" fillId="0" borderId="0" xfId="15" applyNumberFormat="1" applyFont="1" applyFill="1" applyAlignment="1">
      <alignment horizontal="center"/>
    </xf>
    <xf numFmtId="43" fontId="2" fillId="0" borderId="0" xfId="15" applyFont="1" applyFill="1" applyAlignment="1" quotePrefix="1">
      <alignment horizontal="right"/>
    </xf>
    <xf numFmtId="43" fontId="5" fillId="0" borderId="0" xfId="15" applyFont="1" applyFill="1" applyAlignment="1">
      <alignment horizontal="center"/>
    </xf>
    <xf numFmtId="43" fontId="4" fillId="0" borderId="0" xfId="15" applyFont="1" applyFill="1" applyAlignment="1">
      <alignment horizontal="center"/>
    </xf>
    <xf numFmtId="43" fontId="4" fillId="0" borderId="0" xfId="15" applyFont="1" applyFill="1" applyAlignment="1">
      <alignment/>
    </xf>
    <xf numFmtId="164" fontId="6" fillId="0" borderId="0" xfId="15" applyNumberFormat="1" applyFont="1" applyFill="1" applyBorder="1" applyAlignment="1">
      <alignment horizontal="center"/>
    </xf>
    <xf numFmtId="164" fontId="6" fillId="0" borderId="5" xfId="15" applyNumberFormat="1" applyFont="1" applyFill="1" applyBorder="1" applyAlignment="1" quotePrefix="1">
      <alignment horizontal="center"/>
    </xf>
    <xf numFmtId="0" fontId="6" fillId="0" borderId="0" xfId="19" applyFont="1" applyFill="1">
      <alignment/>
      <protection/>
    </xf>
    <xf numFmtId="164" fontId="6" fillId="0" borderId="6" xfId="15" applyNumberFormat="1" applyFont="1" applyFill="1" applyBorder="1" applyAlignment="1">
      <alignment horizontal="center"/>
    </xf>
    <xf numFmtId="164" fontId="6" fillId="0" borderId="0" xfId="15" applyNumberFormat="1" applyFont="1" applyFill="1" applyAlignment="1">
      <alignment horizontal="center"/>
    </xf>
    <xf numFmtId="43"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64" fontId="4" fillId="0" borderId="0" xfId="15" applyNumberFormat="1" applyFont="1" applyFill="1" applyAlignment="1">
      <alignment horizontal="right"/>
    </xf>
    <xf numFmtId="164" fontId="4" fillId="0" borderId="0" xfId="15" applyNumberFormat="1" applyFont="1" applyFill="1" applyAlignment="1">
      <alignment/>
    </xf>
    <xf numFmtId="0" fontId="5" fillId="0" borderId="0" xfId="19" applyFont="1" applyFill="1">
      <alignment/>
      <protection/>
    </xf>
    <xf numFmtId="0" fontId="4" fillId="0" borderId="4" xfId="19" applyFont="1" applyFill="1" applyBorder="1">
      <alignment/>
      <protection/>
    </xf>
    <xf numFmtId="0" fontId="4" fillId="0" borderId="4" xfId="19" applyFont="1" applyFill="1" applyBorder="1" applyAlignment="1">
      <alignment horizontal="center"/>
      <protection/>
    </xf>
    <xf numFmtId="164" fontId="4" fillId="0" borderId="4" xfId="15" applyNumberFormat="1" applyFont="1" applyFill="1" applyBorder="1" applyAlignment="1">
      <alignment horizontal="right"/>
    </xf>
    <xf numFmtId="43" fontId="4" fillId="0" borderId="4" xfId="15" applyFont="1" applyFill="1" applyBorder="1" applyAlignment="1">
      <alignment/>
    </xf>
    <xf numFmtId="164" fontId="4" fillId="0" borderId="4" xfId="15" applyNumberFormat="1" applyFont="1" applyFill="1" applyBorder="1" applyAlignment="1">
      <alignment/>
    </xf>
    <xf numFmtId="0" fontId="4" fillId="0" borderId="0" xfId="19" applyFont="1" applyFill="1" applyBorder="1">
      <alignment/>
      <protection/>
    </xf>
    <xf numFmtId="0" fontId="6" fillId="0" borderId="0" xfId="19" applyFont="1" applyFill="1" applyAlignment="1">
      <alignment horizontal="center"/>
      <protection/>
    </xf>
    <xf numFmtId="164" fontId="6" fillId="0" borderId="0" xfId="15" applyNumberFormat="1" applyFont="1" applyFill="1" applyAlignment="1">
      <alignment horizontal="right"/>
    </xf>
    <xf numFmtId="164" fontId="6" fillId="0" borderId="0" xfId="15" applyNumberFormat="1" applyFont="1" applyFill="1" applyAlignment="1">
      <alignment/>
    </xf>
    <xf numFmtId="0" fontId="6" fillId="0" borderId="0" xfId="19" applyFont="1" applyFill="1" quotePrefix="1">
      <alignment/>
      <protection/>
    </xf>
    <xf numFmtId="0" fontId="8" fillId="0" borderId="0" xfId="19" applyFont="1" applyFill="1" applyAlignment="1">
      <alignment horizontal="center"/>
      <protection/>
    </xf>
    <xf numFmtId="43" fontId="6" fillId="0" borderId="0" xfId="15" applyFont="1" applyFill="1" applyAlignment="1">
      <alignment vertical="center"/>
    </xf>
    <xf numFmtId="43" fontId="6" fillId="0" borderId="0" xfId="15" applyFont="1" applyFill="1" applyAlignment="1">
      <alignment horizontal="center"/>
    </xf>
    <xf numFmtId="43" fontId="0" fillId="0" borderId="0" xfId="15" applyFont="1" applyFill="1" applyAlignment="1">
      <alignment/>
    </xf>
    <xf numFmtId="164" fontId="0" fillId="0" borderId="3" xfId="15" applyNumberFormat="1" applyFont="1" applyFill="1" applyBorder="1" applyAlignment="1">
      <alignment horizontal="right"/>
    </xf>
    <xf numFmtId="166" fontId="0" fillId="0" borderId="0" xfId="15" applyNumberFormat="1" applyFont="1" applyFill="1" applyAlignment="1">
      <alignment/>
    </xf>
    <xf numFmtId="166" fontId="0" fillId="0" borderId="0" xfId="15" applyNumberFormat="1" applyFont="1" applyFill="1" applyAlignment="1">
      <alignment horizontal="center"/>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64" fontId="0" fillId="0" borderId="0" xfId="15" applyNumberFormat="1" applyFont="1" applyFill="1" applyBorder="1" applyAlignment="1">
      <alignment horizontal="right"/>
    </xf>
    <xf numFmtId="43" fontId="0" fillId="0" borderId="0" xfId="15" applyFont="1" applyFill="1" applyBorder="1" applyAlignment="1">
      <alignment/>
    </xf>
    <xf numFmtId="164"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43" fontId="0" fillId="0" borderId="0" xfId="15" applyNumberFormat="1" applyFont="1" applyFill="1" applyBorder="1" applyAlignment="1">
      <alignment/>
    </xf>
    <xf numFmtId="0" fontId="0" fillId="0" borderId="0" xfId="19" applyFont="1" applyFill="1" applyAlignment="1">
      <alignment horizontal="center"/>
      <protection/>
    </xf>
    <xf numFmtId="0" fontId="0" fillId="0" borderId="0" xfId="19" applyFont="1" applyFill="1" applyAlignment="1" quotePrefix="1">
      <alignment horizontal="right"/>
      <protection/>
    </xf>
    <xf numFmtId="43" fontId="0" fillId="0" borderId="0" xfId="15" applyFont="1" applyFill="1" applyAlignment="1" quotePrefix="1">
      <alignment horizontal="right"/>
    </xf>
    <xf numFmtId="164" fontId="5" fillId="0" borderId="0" xfId="15" applyNumberFormat="1" applyFont="1" applyFill="1" applyAlignment="1">
      <alignment horizontal="right"/>
    </xf>
    <xf numFmtId="43" fontId="5" fillId="0" borderId="0" xfId="15" applyFont="1" applyFill="1" applyAlignment="1">
      <alignment/>
    </xf>
    <xf numFmtId="164" fontId="5" fillId="0" borderId="0" xfId="15" applyNumberFormat="1" applyFont="1" applyFill="1" applyAlignment="1">
      <alignment/>
    </xf>
    <xf numFmtId="164" fontId="2" fillId="0" borderId="0" xfId="15" applyNumberFormat="1" applyFont="1" applyFill="1" applyAlignment="1" quotePrefix="1">
      <alignment horizontal="right"/>
    </xf>
    <xf numFmtId="0" fontId="2" fillId="0" borderId="0" xfId="19" applyFont="1" applyFill="1">
      <alignment/>
      <protection/>
    </xf>
    <xf numFmtId="0" fontId="6" fillId="0" borderId="4" xfId="19" applyFont="1" applyFill="1" applyBorder="1">
      <alignment/>
      <protection/>
    </xf>
    <xf numFmtId="0" fontId="0" fillId="0" borderId="4" xfId="19" applyFont="1" applyFill="1" applyBorder="1">
      <alignment/>
      <protection/>
    </xf>
    <xf numFmtId="0" fontId="0" fillId="0" borderId="4" xfId="19" applyFont="1" applyFill="1" applyBorder="1" applyAlignment="1">
      <alignment horizontal="center"/>
      <protection/>
    </xf>
    <xf numFmtId="0" fontId="0" fillId="0" borderId="0" xfId="19" applyFont="1" applyFill="1" quotePrefix="1">
      <alignment/>
      <protection/>
    </xf>
    <xf numFmtId="164" fontId="6" fillId="0" borderId="0" xfId="15" applyNumberFormat="1" applyFont="1" applyFill="1" applyBorder="1" applyAlignment="1">
      <alignment horizontal="right"/>
    </xf>
    <xf numFmtId="0" fontId="2" fillId="0" borderId="0" xfId="19" applyFont="1" applyFill="1" applyBorder="1">
      <alignment/>
      <protection/>
    </xf>
    <xf numFmtId="164" fontId="0" fillId="0" borderId="7" xfId="15" applyNumberFormat="1" applyFont="1" applyFill="1" applyBorder="1" applyAlignment="1">
      <alignment horizontal="right"/>
    </xf>
    <xf numFmtId="164" fontId="0" fillId="0" borderId="8" xfId="15" applyNumberFormat="1" applyFont="1" applyFill="1" applyBorder="1" applyAlignment="1">
      <alignment horizontal="right"/>
    </xf>
    <xf numFmtId="164" fontId="0" fillId="0" borderId="9" xfId="15" applyNumberFormat="1" applyFont="1" applyFill="1" applyBorder="1" applyAlignment="1">
      <alignment horizontal="right"/>
    </xf>
    <xf numFmtId="165" fontId="0" fillId="0" borderId="8" xfId="15" applyNumberFormat="1" applyFont="1" applyFill="1" applyBorder="1" applyAlignment="1">
      <alignment horizontal="right"/>
    </xf>
    <xf numFmtId="164" fontId="0" fillId="0" borderId="10" xfId="15" applyNumberFormat="1" applyFont="1" applyFill="1" applyBorder="1" applyAlignment="1">
      <alignment horizontal="right"/>
    </xf>
    <xf numFmtId="164" fontId="0" fillId="0" borderId="11" xfId="15" applyNumberFormat="1" applyFont="1" applyFill="1" applyBorder="1" applyAlignment="1">
      <alignment horizontal="right"/>
    </xf>
    <xf numFmtId="165" fontId="0" fillId="0" borderId="0" xfId="15" applyNumberFormat="1" applyFont="1" applyFill="1" applyAlignment="1">
      <alignment horizontal="right"/>
    </xf>
    <xf numFmtId="43"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4" xfId="19" applyFont="1" applyFill="1" applyBorder="1">
      <alignment/>
      <protection/>
    </xf>
    <xf numFmtId="0" fontId="6" fillId="0" borderId="12" xfId="19" applyFont="1" applyFill="1" applyBorder="1" applyAlignment="1">
      <alignment horizontal="center"/>
      <protection/>
    </xf>
    <xf numFmtId="0" fontId="6" fillId="0" borderId="13" xfId="19" applyFont="1" applyFill="1" applyBorder="1" applyAlignment="1">
      <alignment horizontal="center"/>
      <protection/>
    </xf>
    <xf numFmtId="0" fontId="0" fillId="0" borderId="13" xfId="19" applyFont="1" applyFill="1" applyBorder="1" applyAlignment="1">
      <alignment horizontal="center"/>
      <protection/>
    </xf>
    <xf numFmtId="0" fontId="0" fillId="0" borderId="14" xfId="19" applyFont="1" applyFill="1" applyBorder="1" applyAlignment="1">
      <alignment horizontal="center"/>
      <protection/>
    </xf>
    <xf numFmtId="0" fontId="0" fillId="0" borderId="14" xfId="19" applyFont="1" applyFill="1" applyBorder="1">
      <alignment/>
      <protection/>
    </xf>
    <xf numFmtId="0" fontId="0" fillId="0" borderId="0" xfId="19" applyFont="1" applyFill="1" applyBorder="1" applyAlignment="1">
      <alignment horizontal="center"/>
      <protection/>
    </xf>
    <xf numFmtId="164" fontId="0" fillId="0" borderId="0" xfId="19" applyNumberFormat="1" applyFont="1" applyFill="1">
      <alignment/>
      <protection/>
    </xf>
    <xf numFmtId="164" fontId="0" fillId="0" borderId="3" xfId="19" applyNumberFormat="1" applyFont="1" applyFill="1" applyBorder="1">
      <alignment/>
      <protection/>
    </xf>
    <xf numFmtId="164" fontId="0" fillId="0" borderId="15" xfId="15" applyNumberFormat="1" applyFont="1" applyFill="1" applyBorder="1" applyAlignment="1">
      <alignment/>
    </xf>
    <xf numFmtId="0" fontId="0" fillId="0" borderId="16" xfId="19" applyFont="1" applyFill="1" applyBorder="1">
      <alignment/>
      <protection/>
    </xf>
    <xf numFmtId="164" fontId="0" fillId="0" borderId="16" xfId="15" applyNumberFormat="1" applyFont="1" applyFill="1" applyBorder="1" applyAlignment="1">
      <alignment/>
    </xf>
    <xf numFmtId="164" fontId="0" fillId="0" borderId="17" xfId="19" applyNumberFormat="1" applyFont="1" applyFill="1" applyBorder="1">
      <alignment/>
      <protection/>
    </xf>
    <xf numFmtId="164" fontId="0" fillId="0" borderId="5" xfId="15" applyNumberFormat="1" applyFont="1" applyFill="1" applyBorder="1" applyAlignment="1">
      <alignment/>
    </xf>
    <xf numFmtId="164" fontId="0" fillId="0" borderId="1" xfId="19" applyNumberFormat="1" applyFont="1" applyFill="1" applyBorder="1">
      <alignment/>
      <protection/>
    </xf>
    <xf numFmtId="164" fontId="0" fillId="0" borderId="6" xfId="15" applyNumberFormat="1" applyFont="1" applyFill="1" applyBorder="1" applyAlignment="1">
      <alignment/>
    </xf>
    <xf numFmtId="0" fontId="0" fillId="0" borderId="3" xfId="19" applyFont="1" applyFill="1" applyBorder="1">
      <alignment/>
      <protection/>
    </xf>
    <xf numFmtId="164" fontId="0" fillId="0" borderId="2" xfId="19" applyNumberFormat="1" applyFont="1" applyFill="1" applyBorder="1">
      <alignment/>
      <protection/>
    </xf>
    <xf numFmtId="164" fontId="0" fillId="0" borderId="0" xfId="19" applyNumberFormat="1" applyFont="1" applyFill="1" applyBorder="1">
      <alignment/>
      <protection/>
    </xf>
    <xf numFmtId="164" fontId="0" fillId="0" borderId="18" xfId="19" applyNumberFormat="1" applyFont="1" applyFill="1" applyBorder="1">
      <alignment/>
      <protection/>
    </xf>
    <xf numFmtId="164" fontId="2" fillId="0" borderId="0" xfId="15" applyNumberFormat="1" applyFont="1" applyFill="1" applyAlignment="1">
      <alignment/>
    </xf>
    <xf numFmtId="164" fontId="4" fillId="0" borderId="0" xfId="15" applyNumberFormat="1" applyFont="1" applyFill="1" applyBorder="1" applyAlignment="1">
      <alignment horizontal="right"/>
    </xf>
    <xf numFmtId="43" fontId="4" fillId="0" borderId="0" xfId="15" applyFont="1" applyFill="1" applyBorder="1" applyAlignment="1">
      <alignment/>
    </xf>
    <xf numFmtId="164" fontId="4" fillId="0" borderId="0" xfId="15" applyNumberFormat="1" applyFont="1" applyFill="1" applyBorder="1" applyAlignment="1">
      <alignment/>
    </xf>
    <xf numFmtId="0" fontId="6" fillId="0" borderId="13" xfId="19" applyFont="1" applyFill="1" applyBorder="1" applyAlignment="1" quotePrefix="1">
      <alignment horizontal="center"/>
      <protection/>
    </xf>
    <xf numFmtId="41" fontId="0" fillId="0" borderId="0" xfId="19" applyNumberFormat="1" applyFont="1" applyFill="1">
      <alignment/>
      <protection/>
    </xf>
    <xf numFmtId="41" fontId="0" fillId="0" borderId="0" xfId="19" applyNumberFormat="1" applyFont="1" applyFill="1" applyBorder="1">
      <alignment/>
      <protection/>
    </xf>
    <xf numFmtId="164" fontId="0" fillId="0" borderId="0" xfId="15" applyNumberFormat="1" applyFont="1" applyFill="1" applyBorder="1" applyAlignment="1">
      <alignment horizontal="center"/>
    </xf>
    <xf numFmtId="41" fontId="0" fillId="0" borderId="3" xfId="19" applyNumberFormat="1" applyFont="1" applyFill="1" applyBorder="1">
      <alignment/>
      <protection/>
    </xf>
    <xf numFmtId="41" fontId="0" fillId="0" borderId="19"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41" fontId="0" fillId="0" borderId="18" xfId="15" applyNumberFormat="1" applyFont="1" applyFill="1" applyBorder="1" applyAlignment="1">
      <alignment/>
    </xf>
    <xf numFmtId="0" fontId="7" fillId="0" borderId="0" xfId="19" applyFont="1" applyFill="1">
      <alignment/>
      <protection/>
    </xf>
    <xf numFmtId="0" fontId="2" fillId="0" borderId="0" xfId="19" applyFont="1" applyFill="1" applyBorder="1" applyAlignment="1" quotePrefix="1">
      <alignment horizontal="right"/>
      <protection/>
    </xf>
    <xf numFmtId="164" fontId="2" fillId="0" borderId="0" xfId="15" applyNumberFormat="1" applyFont="1" applyFill="1" applyBorder="1" applyAlignment="1">
      <alignment/>
    </xf>
    <xf numFmtId="164" fontId="2" fillId="0" borderId="0" xfId="15" applyNumberFormat="1" applyFont="1" applyFill="1" applyBorder="1" applyAlignment="1">
      <alignment horizontal="center"/>
    </xf>
    <xf numFmtId="0" fontId="0" fillId="0" borderId="0" xfId="19" applyFont="1">
      <alignment/>
      <protection/>
    </xf>
    <xf numFmtId="0" fontId="6" fillId="0" borderId="0" xfId="19" applyFont="1" applyFill="1" applyAlignment="1">
      <alignment horizontal="right"/>
      <protection/>
    </xf>
    <xf numFmtId="0" fontId="0" fillId="0" borderId="0" xfId="19" applyFont="1" applyFill="1" applyAlignment="1">
      <alignment/>
      <protection/>
    </xf>
    <xf numFmtId="49" fontId="6" fillId="0" borderId="5" xfId="15" applyNumberFormat="1" applyFont="1" applyFill="1" applyBorder="1" applyAlignment="1" quotePrefix="1">
      <alignment horizontal="center"/>
    </xf>
    <xf numFmtId="49" fontId="6" fillId="0" borderId="17" xfId="15" applyNumberFormat="1" applyFont="1" applyFill="1" applyBorder="1" applyAlignment="1">
      <alignment horizontal="center"/>
    </xf>
    <xf numFmtId="0" fontId="0" fillId="0" borderId="0" xfId="19" applyFont="1" applyFill="1" applyAlignment="1">
      <alignment horizontal="right" wrapText="1"/>
      <protection/>
    </xf>
    <xf numFmtId="164" fontId="6" fillId="0" borderId="20" xfId="15" applyNumberFormat="1" applyFont="1" applyFill="1" applyBorder="1" applyAlignment="1">
      <alignment horizontal="center" vertical="center"/>
    </xf>
    <xf numFmtId="164" fontId="6" fillId="0" borderId="21" xfId="15" applyNumberFormat="1" applyFont="1" applyFill="1" applyBorder="1" applyAlignment="1">
      <alignment horizontal="center" vertical="center"/>
    </xf>
    <xf numFmtId="0" fontId="0" fillId="0" borderId="0" xfId="19" applyFont="1" applyFill="1" applyAlignment="1">
      <alignment horizontal="justify" vertical="top" wrapText="1"/>
      <protection/>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3Q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Q Workings"/>
      <sheetName val="BB1"/>
      <sheetName val="BB2"/>
      <sheetName val="BB3"/>
      <sheetName val="BB4"/>
      <sheetName val="RPT within Group"/>
      <sheetName val="BB4-1"/>
      <sheetName val="BB4-2"/>
      <sheetName val="BB5"/>
      <sheetName val="BB5-1"/>
    </sheetNames>
    <sheetDataSet>
      <sheetData sheetId="0">
        <row r="25">
          <cell r="O25">
            <v>-40.12700000000001</v>
          </cell>
        </row>
        <row r="26">
          <cell r="O26">
            <v>65.816</v>
          </cell>
        </row>
        <row r="30">
          <cell r="O30">
            <v>-258.596</v>
          </cell>
        </row>
        <row r="34">
          <cell r="O34">
            <v>218.0018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workbookViewId="0" topLeftCell="A1">
      <selection activeCell="G3" sqref="G3:I4"/>
    </sheetView>
  </sheetViews>
  <sheetFormatPr defaultColWidth="9.140625" defaultRowHeight="12.75"/>
  <cols>
    <col min="1" max="1" width="4.00390625" style="64" customWidth="1"/>
    <col min="2" max="2" width="3.421875" style="64" customWidth="1"/>
    <col min="3" max="3" width="9.28125" style="64" customWidth="1"/>
    <col min="4" max="4" width="18.8515625" style="64" customWidth="1"/>
    <col min="5" max="5" width="3.57421875" style="64" customWidth="1"/>
    <col min="6" max="6" width="14.7109375" style="79" customWidth="1"/>
    <col min="7" max="7" width="16.8515625" style="64" customWidth="1"/>
    <col min="8" max="8" width="6.00390625" style="64" customWidth="1"/>
    <col min="9" max="9" width="16.8515625" style="64" customWidth="1"/>
    <col min="10" max="16384" width="9.140625" style="64" customWidth="1"/>
  </cols>
  <sheetData>
    <row r="1" spans="1:9" ht="10.5" customHeight="1">
      <c r="A1" s="2"/>
      <c r="B1" s="2"/>
      <c r="C1" s="2"/>
      <c r="D1" s="2"/>
      <c r="E1" s="2"/>
      <c r="F1" s="57"/>
      <c r="G1" s="2"/>
      <c r="H1" s="2"/>
      <c r="I1" s="2"/>
    </row>
    <row r="2" spans="1:9" ht="14.25">
      <c r="A2" s="2"/>
      <c r="B2" s="2"/>
      <c r="C2" s="2"/>
      <c r="D2" s="2"/>
      <c r="E2" s="2"/>
      <c r="F2" s="57"/>
      <c r="G2" s="64" t="s">
        <v>130</v>
      </c>
      <c r="H2" s="2" t="s">
        <v>130</v>
      </c>
      <c r="I2" s="118" t="s">
        <v>130</v>
      </c>
    </row>
    <row r="3" spans="1:9" ht="18">
      <c r="A3" s="25" t="s">
        <v>0</v>
      </c>
      <c r="B3" s="2"/>
      <c r="C3" s="2"/>
      <c r="D3" s="2"/>
      <c r="E3" s="2"/>
      <c r="F3" s="57"/>
      <c r="G3" s="122"/>
      <c r="H3" s="122"/>
      <c r="I3" s="122"/>
    </row>
    <row r="4" spans="1:9" s="4" customFormat="1" ht="18">
      <c r="A4" s="25" t="s">
        <v>1</v>
      </c>
      <c r="F4" s="26"/>
      <c r="G4" s="122"/>
      <c r="H4" s="122"/>
      <c r="I4" s="122"/>
    </row>
    <row r="5" spans="1:9" s="4" customFormat="1" ht="15.75">
      <c r="A5" s="29" t="s">
        <v>2</v>
      </c>
      <c r="F5" s="26"/>
      <c r="G5" s="27"/>
      <c r="H5" s="18"/>
      <c r="I5" s="27"/>
    </row>
    <row r="6" spans="1:9" s="4" customFormat="1" ht="15.75">
      <c r="A6" s="29" t="s">
        <v>3</v>
      </c>
      <c r="F6" s="26"/>
      <c r="G6" s="27"/>
      <c r="H6" s="18"/>
      <c r="I6" s="27"/>
    </row>
    <row r="7" spans="1:9" s="4" customFormat="1" ht="15.75">
      <c r="A7" s="4" t="s">
        <v>4</v>
      </c>
      <c r="F7" s="26"/>
      <c r="G7" s="27"/>
      <c r="H7" s="18"/>
      <c r="I7" s="27"/>
    </row>
    <row r="8" spans="1:9" ht="6.75" customHeight="1" thickBot="1">
      <c r="A8" s="65"/>
      <c r="B8" s="66"/>
      <c r="C8" s="66"/>
      <c r="D8" s="66"/>
      <c r="E8" s="66"/>
      <c r="F8" s="67"/>
      <c r="G8" s="66"/>
      <c r="H8" s="66"/>
      <c r="I8" s="66"/>
    </row>
    <row r="9" spans="1:9" ht="11.25" customHeight="1">
      <c r="A9" s="21"/>
      <c r="B9" s="2"/>
      <c r="C9" s="2"/>
      <c r="D9" s="2"/>
      <c r="E9" s="2"/>
      <c r="F9" s="57"/>
      <c r="G9" s="2"/>
      <c r="H9" s="2"/>
      <c r="I9" s="2"/>
    </row>
    <row r="10" spans="1:9" ht="11.25" customHeight="1">
      <c r="A10" s="21"/>
      <c r="B10" s="2"/>
      <c r="C10" s="2"/>
      <c r="D10" s="2"/>
      <c r="E10" s="2"/>
      <c r="F10" s="57"/>
      <c r="G10" s="2"/>
      <c r="H10" s="2"/>
      <c r="I10" s="2"/>
    </row>
    <row r="11" spans="1:9" ht="14.25">
      <c r="A11" s="21" t="s">
        <v>105</v>
      </c>
      <c r="B11" s="21"/>
      <c r="C11" s="21"/>
      <c r="D11" s="21"/>
      <c r="E11" s="21"/>
      <c r="F11" s="36"/>
      <c r="G11" s="37"/>
      <c r="H11" s="37"/>
      <c r="I11" s="37"/>
    </row>
    <row r="12" spans="1:9" ht="14.25">
      <c r="A12" s="21" t="s">
        <v>77</v>
      </c>
      <c r="B12" s="21"/>
      <c r="C12" s="21"/>
      <c r="D12" s="21"/>
      <c r="E12" s="21"/>
      <c r="F12" s="36"/>
      <c r="G12" s="37"/>
      <c r="H12" s="37"/>
      <c r="I12" s="37"/>
    </row>
    <row r="13" spans="1:9" ht="14.25">
      <c r="A13" s="21"/>
      <c r="B13" s="21"/>
      <c r="C13" s="21"/>
      <c r="D13" s="21"/>
      <c r="E13" s="21"/>
      <c r="F13" s="36"/>
      <c r="G13" s="37"/>
      <c r="H13" s="37"/>
      <c r="I13" s="37"/>
    </row>
    <row r="14" spans="1:9" ht="7.5" customHeight="1">
      <c r="A14" s="39"/>
      <c r="B14" s="21"/>
      <c r="C14" s="21"/>
      <c r="D14" s="21"/>
      <c r="E14" s="21"/>
      <c r="F14" s="36"/>
      <c r="G14" s="37"/>
      <c r="H14" s="37"/>
      <c r="I14" s="37"/>
    </row>
    <row r="15" spans="1:9" ht="42" customHeight="1">
      <c r="A15" s="21"/>
      <c r="B15" s="21"/>
      <c r="C15" s="21"/>
      <c r="D15" s="21"/>
      <c r="E15" s="21"/>
      <c r="F15" s="64"/>
      <c r="G15" s="1" t="s">
        <v>106</v>
      </c>
      <c r="H15" s="1"/>
      <c r="I15" s="1" t="s">
        <v>94</v>
      </c>
    </row>
    <row r="16" spans="1:9" ht="18" customHeight="1">
      <c r="A16" s="21"/>
      <c r="B16" s="21"/>
      <c r="C16" s="21"/>
      <c r="D16" s="21"/>
      <c r="E16" s="21"/>
      <c r="F16" s="36"/>
      <c r="G16" s="1"/>
      <c r="H16" s="1"/>
      <c r="I16" s="1"/>
    </row>
    <row r="17" spans="1:9" ht="14.25">
      <c r="A17" s="21"/>
      <c r="B17" s="21"/>
      <c r="C17" s="21"/>
      <c r="D17" s="21"/>
      <c r="E17" s="21"/>
      <c r="F17" s="36"/>
      <c r="G17" s="23" t="s">
        <v>6</v>
      </c>
      <c r="H17" s="23"/>
      <c r="I17" s="23" t="s">
        <v>6</v>
      </c>
    </row>
    <row r="18" spans="1:9" ht="3.75" customHeight="1">
      <c r="A18" s="21"/>
      <c r="B18" s="21"/>
      <c r="C18" s="21"/>
      <c r="D18" s="21"/>
      <c r="E18" s="21"/>
      <c r="F18" s="36"/>
      <c r="G18" s="37"/>
      <c r="H18" s="37"/>
      <c r="I18" s="37"/>
    </row>
    <row r="19" spans="1:9" ht="14.25">
      <c r="A19" s="68"/>
      <c r="B19" s="21" t="s">
        <v>7</v>
      </c>
      <c r="C19" s="2"/>
      <c r="D19" s="2"/>
      <c r="E19" s="2"/>
      <c r="F19" s="36"/>
      <c r="G19" s="10">
        <v>34587</v>
      </c>
      <c r="H19" s="37"/>
      <c r="I19" s="10">
        <v>34787</v>
      </c>
    </row>
    <row r="20" spans="1:10" ht="14.25">
      <c r="A20" s="68"/>
      <c r="B20" s="21" t="s">
        <v>8</v>
      </c>
      <c r="C20" s="2"/>
      <c r="D20" s="2"/>
      <c r="E20" s="2"/>
      <c r="F20" s="57"/>
      <c r="G20" s="51">
        <v>874</v>
      </c>
      <c r="H20" s="69"/>
      <c r="I20" s="51">
        <v>1366</v>
      </c>
      <c r="J20" s="70"/>
    </row>
    <row r="21" spans="1:9" ht="14.25">
      <c r="A21" s="68"/>
      <c r="B21" s="21" t="s">
        <v>66</v>
      </c>
      <c r="C21" s="2"/>
      <c r="D21" s="2"/>
      <c r="E21" s="2"/>
      <c r="F21" s="57"/>
      <c r="G21" s="51">
        <v>785</v>
      </c>
      <c r="H21" s="37"/>
      <c r="I21" s="51">
        <v>785</v>
      </c>
    </row>
    <row r="22" spans="1:9" ht="14.25">
      <c r="A22" s="68"/>
      <c r="B22" s="21"/>
      <c r="C22" s="2"/>
      <c r="D22" s="2"/>
      <c r="E22" s="2"/>
      <c r="F22" s="57"/>
      <c r="G22" s="44"/>
      <c r="H22" s="37"/>
      <c r="I22" s="44"/>
    </row>
    <row r="23" spans="1:9" ht="14.25">
      <c r="A23" s="68"/>
      <c r="B23" s="2"/>
      <c r="C23" s="2"/>
      <c r="D23" s="2"/>
      <c r="E23" s="2"/>
      <c r="F23" s="57"/>
      <c r="G23" s="10">
        <f>SUM(G19:G22)</f>
        <v>36246</v>
      </c>
      <c r="H23" s="37"/>
      <c r="I23" s="10">
        <f>SUM(I19:I22)</f>
        <v>36938</v>
      </c>
    </row>
    <row r="24" spans="1:9" ht="14.25">
      <c r="A24" s="68"/>
      <c r="B24" s="2"/>
      <c r="C24" s="2"/>
      <c r="D24" s="2"/>
      <c r="E24" s="2"/>
      <c r="F24" s="57"/>
      <c r="G24" s="10"/>
      <c r="H24" s="37"/>
      <c r="I24" s="10"/>
    </row>
    <row r="25" spans="1:9" ht="9" customHeight="1" thickBot="1">
      <c r="A25" s="2"/>
      <c r="B25" s="2"/>
      <c r="C25" s="2"/>
      <c r="D25" s="2"/>
      <c r="E25" s="2"/>
      <c r="F25" s="57"/>
      <c r="G25" s="10"/>
      <c r="H25" s="37"/>
      <c r="I25" s="10"/>
    </row>
    <row r="26" spans="1:9" ht="14.25">
      <c r="A26" s="68"/>
      <c r="B26" s="21" t="s">
        <v>9</v>
      </c>
      <c r="C26" s="2"/>
      <c r="D26" s="2"/>
      <c r="E26" s="2"/>
      <c r="F26" s="57"/>
      <c r="G26" s="71"/>
      <c r="H26" s="37"/>
      <c r="I26" s="71"/>
    </row>
    <row r="27" spans="1:9" ht="14.25">
      <c r="A27" s="2"/>
      <c r="B27" s="58"/>
      <c r="C27" s="2" t="s">
        <v>10</v>
      </c>
      <c r="D27" s="2"/>
      <c r="E27" s="2"/>
      <c r="F27" s="57"/>
      <c r="G27" s="72">
        <v>10878</v>
      </c>
      <c r="H27" s="37"/>
      <c r="I27" s="72">
        <v>11360</v>
      </c>
    </row>
    <row r="28" spans="1:9" ht="14.25">
      <c r="A28" s="2"/>
      <c r="B28" s="58"/>
      <c r="C28" s="2" t="s">
        <v>11</v>
      </c>
      <c r="D28" s="2"/>
      <c r="E28" s="2"/>
      <c r="F28" s="57"/>
      <c r="G28" s="72">
        <v>18331</v>
      </c>
      <c r="H28" s="37"/>
      <c r="I28" s="72">
        <v>18673</v>
      </c>
    </row>
    <row r="29" spans="1:9" ht="14.25">
      <c r="A29" s="2"/>
      <c r="B29" s="58"/>
      <c r="C29" s="2" t="s">
        <v>12</v>
      </c>
      <c r="D29" s="2"/>
      <c r="E29" s="2"/>
      <c r="F29" s="57"/>
      <c r="G29" s="72">
        <v>1100</v>
      </c>
      <c r="H29" s="37"/>
      <c r="I29" s="72">
        <v>848</v>
      </c>
    </row>
    <row r="30" spans="1:9" ht="14.25">
      <c r="A30" s="2"/>
      <c r="B30" s="58"/>
      <c r="C30" s="2" t="s">
        <v>13</v>
      </c>
      <c r="D30" s="2"/>
      <c r="E30" s="2"/>
      <c r="F30" s="57"/>
      <c r="G30" s="72">
        <v>13702</v>
      </c>
      <c r="H30" s="37"/>
      <c r="I30" s="72">
        <v>13279</v>
      </c>
    </row>
    <row r="31" spans="1:9" ht="14.25">
      <c r="A31" s="2"/>
      <c r="B31" s="2"/>
      <c r="C31" s="2"/>
      <c r="D31" s="2"/>
      <c r="E31" s="2"/>
      <c r="F31" s="57"/>
      <c r="G31" s="73">
        <f>SUM(G27:G30)</f>
        <v>44011</v>
      </c>
      <c r="H31" s="37"/>
      <c r="I31" s="73">
        <f>SUM(I27:I30)</f>
        <v>44160</v>
      </c>
    </row>
    <row r="32" spans="1:9" ht="14.25">
      <c r="A32" s="68"/>
      <c r="B32" s="21" t="s">
        <v>14</v>
      </c>
      <c r="C32" s="2"/>
      <c r="D32" s="2"/>
      <c r="E32" s="2"/>
      <c r="F32" s="57"/>
      <c r="G32" s="74"/>
      <c r="H32" s="37"/>
      <c r="I32" s="74"/>
    </row>
    <row r="33" spans="1:9" ht="14.25">
      <c r="A33" s="2"/>
      <c r="B33" s="58"/>
      <c r="C33" s="2" t="s">
        <v>15</v>
      </c>
      <c r="D33" s="2"/>
      <c r="E33" s="2"/>
      <c r="F33" s="57"/>
      <c r="G33" s="72">
        <v>13187</v>
      </c>
      <c r="H33" s="37"/>
      <c r="I33" s="72">
        <v>12381</v>
      </c>
    </row>
    <row r="34" spans="1:9" ht="14.25">
      <c r="A34" s="2"/>
      <c r="B34" s="58"/>
      <c r="C34" s="2" t="s">
        <v>16</v>
      </c>
      <c r="D34" s="2"/>
      <c r="E34" s="2"/>
      <c r="F34" s="36" t="s">
        <v>17</v>
      </c>
      <c r="G34" s="72">
        <v>69</v>
      </c>
      <c r="H34" s="37"/>
      <c r="I34" s="72">
        <v>0</v>
      </c>
    </row>
    <row r="35" spans="1:9" ht="14.25">
      <c r="A35" s="2"/>
      <c r="B35" s="58"/>
      <c r="C35" s="2" t="s">
        <v>18</v>
      </c>
      <c r="D35" s="2"/>
      <c r="E35" s="2"/>
      <c r="F35" s="57"/>
      <c r="G35" s="72">
        <v>494</v>
      </c>
      <c r="H35" s="37"/>
      <c r="I35" s="72">
        <v>418</v>
      </c>
    </row>
    <row r="36" spans="1:9" ht="14.25">
      <c r="A36" s="2"/>
      <c r="B36" s="2"/>
      <c r="C36" s="2"/>
      <c r="D36" s="2"/>
      <c r="E36" s="2"/>
      <c r="F36" s="57"/>
      <c r="G36" s="73">
        <f>SUM(G33:G35)</f>
        <v>13750</v>
      </c>
      <c r="H36" s="37"/>
      <c r="I36" s="73">
        <f>SUM(I33:I35)</f>
        <v>12799</v>
      </c>
    </row>
    <row r="37" spans="1:9" ht="8.25" customHeight="1" thickBot="1">
      <c r="A37" s="2"/>
      <c r="B37" s="2"/>
      <c r="C37" s="2"/>
      <c r="D37" s="2"/>
      <c r="E37" s="2"/>
      <c r="F37" s="57"/>
      <c r="G37" s="75"/>
      <c r="H37" s="37"/>
      <c r="I37" s="75"/>
    </row>
    <row r="38" spans="1:9" ht="3" customHeight="1">
      <c r="A38" s="2"/>
      <c r="B38" s="2"/>
      <c r="C38" s="2"/>
      <c r="D38" s="2"/>
      <c r="E38" s="2"/>
      <c r="F38" s="57"/>
      <c r="G38" s="10"/>
      <c r="H38" s="37"/>
      <c r="I38" s="10"/>
    </row>
    <row r="39" spans="1:9" ht="14.25">
      <c r="A39" s="68"/>
      <c r="B39" s="21" t="s">
        <v>19</v>
      </c>
      <c r="C39" s="2"/>
      <c r="D39" s="2"/>
      <c r="E39" s="2"/>
      <c r="F39" s="57"/>
      <c r="G39" s="10">
        <f>SUM(G31-G36)</f>
        <v>30261</v>
      </c>
      <c r="H39" s="37"/>
      <c r="I39" s="10">
        <f>SUM(I31-I36)</f>
        <v>31361</v>
      </c>
    </row>
    <row r="40" spans="1:9" ht="3.75" customHeight="1">
      <c r="A40" s="68"/>
      <c r="B40" s="2"/>
      <c r="C40" s="2"/>
      <c r="D40" s="2"/>
      <c r="E40" s="2"/>
      <c r="F40" s="57"/>
      <c r="G40" s="10"/>
      <c r="H40" s="37"/>
      <c r="I40" s="10"/>
    </row>
    <row r="41" spans="1:9" ht="15" thickBot="1">
      <c r="A41" s="68"/>
      <c r="B41" s="2"/>
      <c r="C41" s="2"/>
      <c r="D41" s="2"/>
      <c r="E41" s="2"/>
      <c r="F41" s="57"/>
      <c r="G41" s="76">
        <f>G23+G39</f>
        <v>66507</v>
      </c>
      <c r="H41" s="37"/>
      <c r="I41" s="76">
        <f>I23+I39</f>
        <v>68299</v>
      </c>
    </row>
    <row r="42" spans="1:9" ht="14.25">
      <c r="A42" s="68"/>
      <c r="B42" s="2"/>
      <c r="C42" s="2"/>
      <c r="D42" s="2"/>
      <c r="E42" s="2"/>
      <c r="F42" s="57"/>
      <c r="G42" s="51"/>
      <c r="H42" s="37"/>
      <c r="I42" s="51"/>
    </row>
    <row r="43" spans="1:9" ht="14.25">
      <c r="A43" s="68"/>
      <c r="B43" s="21" t="s">
        <v>20</v>
      </c>
      <c r="C43" s="2"/>
      <c r="D43" s="2"/>
      <c r="E43" s="2"/>
      <c r="F43" s="57"/>
      <c r="G43" s="51"/>
      <c r="H43" s="37"/>
      <c r="I43" s="51"/>
    </row>
    <row r="44" spans="1:9" ht="14.25">
      <c r="A44" s="68"/>
      <c r="B44" s="21" t="s">
        <v>21</v>
      </c>
      <c r="C44" s="2"/>
      <c r="D44" s="2"/>
      <c r="E44" s="2"/>
      <c r="F44" s="57"/>
      <c r="G44" s="77"/>
      <c r="H44" s="37"/>
      <c r="I44" s="77"/>
    </row>
    <row r="45" spans="1:9" ht="14.25">
      <c r="A45" s="68"/>
      <c r="B45" s="2"/>
      <c r="C45" s="2"/>
      <c r="D45" s="2"/>
      <c r="E45" s="2"/>
      <c r="F45" s="57"/>
      <c r="G45" s="77"/>
      <c r="H45" s="37"/>
      <c r="I45" s="77"/>
    </row>
    <row r="46" spans="1:9" ht="14.25">
      <c r="A46" s="2"/>
      <c r="B46" s="58"/>
      <c r="C46" s="2" t="s">
        <v>22</v>
      </c>
      <c r="D46" s="2"/>
      <c r="E46" s="2"/>
      <c r="F46" s="57"/>
      <c r="G46" s="10">
        <v>44800</v>
      </c>
      <c r="H46" s="37"/>
      <c r="I46" s="10">
        <v>44800</v>
      </c>
    </row>
    <row r="47" spans="1:9" ht="14.25">
      <c r="A47" s="2"/>
      <c r="B47" s="58"/>
      <c r="C47" s="2" t="s">
        <v>23</v>
      </c>
      <c r="D47" s="2"/>
      <c r="E47" s="2"/>
      <c r="F47" s="57"/>
      <c r="G47" s="10">
        <v>16674</v>
      </c>
      <c r="H47" s="37"/>
      <c r="I47" s="10">
        <v>15521</v>
      </c>
    </row>
    <row r="48" spans="1:9" ht="3" customHeight="1">
      <c r="A48" s="2"/>
      <c r="B48" s="2"/>
      <c r="C48" s="2"/>
      <c r="D48" s="2"/>
      <c r="E48" s="2"/>
      <c r="F48" s="57"/>
      <c r="G48" s="44"/>
      <c r="H48" s="37"/>
      <c r="I48" s="44"/>
    </row>
    <row r="49" spans="1:9" ht="4.5" customHeight="1">
      <c r="A49" s="2"/>
      <c r="B49" s="2"/>
      <c r="C49" s="2"/>
      <c r="D49" s="2"/>
      <c r="E49" s="2"/>
      <c r="F49" s="57"/>
      <c r="G49" s="10"/>
      <c r="H49" s="37"/>
      <c r="I49" s="10"/>
    </row>
    <row r="50" spans="1:9" ht="14.25">
      <c r="A50" s="2"/>
      <c r="B50" s="2"/>
      <c r="C50" s="2"/>
      <c r="D50" s="2"/>
      <c r="E50" s="2"/>
      <c r="F50" s="57"/>
      <c r="G50" s="10">
        <f>SUM(G46:G49)</f>
        <v>61474</v>
      </c>
      <c r="H50" s="37"/>
      <c r="I50" s="10">
        <f>SUM(I46:I49)</f>
        <v>60321</v>
      </c>
    </row>
    <row r="51" spans="1:9" ht="3" customHeight="1">
      <c r="A51" s="2"/>
      <c r="B51" s="2"/>
      <c r="C51" s="2"/>
      <c r="D51" s="2"/>
      <c r="E51" s="2"/>
      <c r="F51" s="57"/>
      <c r="G51" s="10"/>
      <c r="H51" s="37"/>
      <c r="I51" s="10"/>
    </row>
    <row r="52" spans="1:9" ht="14.25" customHeight="1">
      <c r="A52" s="68"/>
      <c r="B52" s="21" t="s">
        <v>24</v>
      </c>
      <c r="C52" s="2"/>
      <c r="D52" s="2"/>
      <c r="E52" s="2"/>
      <c r="F52" s="57"/>
      <c r="G52" s="10">
        <v>3653</v>
      </c>
      <c r="H52" s="37"/>
      <c r="I52" s="10">
        <v>5708</v>
      </c>
    </row>
    <row r="53" spans="1:9" ht="4.5" customHeight="1">
      <c r="A53" s="68"/>
      <c r="B53" s="2"/>
      <c r="C53" s="2"/>
      <c r="D53" s="2"/>
      <c r="E53" s="2"/>
      <c r="F53" s="57"/>
      <c r="G53" s="10"/>
      <c r="H53" s="37"/>
      <c r="I53" s="10"/>
    </row>
    <row r="54" spans="1:9" ht="14.25" customHeight="1">
      <c r="A54" s="68"/>
      <c r="B54" s="21" t="s">
        <v>25</v>
      </c>
      <c r="C54" s="2"/>
      <c r="D54" s="2"/>
      <c r="E54" s="2"/>
      <c r="F54" s="57"/>
      <c r="G54" s="10">
        <v>979</v>
      </c>
      <c r="H54" s="37"/>
      <c r="I54" s="10">
        <v>1935</v>
      </c>
    </row>
    <row r="55" spans="1:9" ht="4.5" customHeight="1">
      <c r="A55" s="68"/>
      <c r="B55" s="2"/>
      <c r="C55" s="2"/>
      <c r="D55" s="2"/>
      <c r="E55" s="2"/>
      <c r="F55" s="57"/>
      <c r="G55" s="10"/>
      <c r="H55" s="37"/>
      <c r="I55" s="10"/>
    </row>
    <row r="56" spans="1:9" ht="13.5" customHeight="1" hidden="1">
      <c r="A56" s="68"/>
      <c r="B56" s="21" t="s">
        <v>16</v>
      </c>
      <c r="C56" s="2"/>
      <c r="D56" s="2"/>
      <c r="E56" s="2"/>
      <c r="F56" s="57"/>
      <c r="G56" s="10">
        <v>0</v>
      </c>
      <c r="H56" s="37"/>
      <c r="I56" s="10">
        <v>0</v>
      </c>
    </row>
    <row r="57" spans="1:9" ht="14.25">
      <c r="A57" s="2"/>
      <c r="B57" s="21" t="s">
        <v>16</v>
      </c>
      <c r="C57" s="2"/>
      <c r="D57" s="2"/>
      <c r="E57" s="2"/>
      <c r="F57" s="36" t="s">
        <v>17</v>
      </c>
      <c r="G57" s="10">
        <v>66</v>
      </c>
      <c r="H57" s="37"/>
      <c r="I57" s="10">
        <v>0</v>
      </c>
    </row>
    <row r="58" spans="1:9" ht="4.5" customHeight="1">
      <c r="A58" s="68"/>
      <c r="B58" s="2"/>
      <c r="C58" s="2"/>
      <c r="D58" s="2"/>
      <c r="E58" s="2"/>
      <c r="F58" s="57"/>
      <c r="G58" s="10"/>
      <c r="H58" s="37"/>
      <c r="I58" s="10"/>
    </row>
    <row r="59" spans="1:9" ht="14.25">
      <c r="A59" s="68"/>
      <c r="B59" s="21" t="s">
        <v>92</v>
      </c>
      <c r="C59" s="2"/>
      <c r="D59" s="2"/>
      <c r="E59" s="2"/>
      <c r="F59" s="57"/>
      <c r="G59" s="10">
        <f>635-300</f>
        <v>335</v>
      </c>
      <c r="H59" s="37"/>
      <c r="I59" s="10">
        <v>335</v>
      </c>
    </row>
    <row r="60" spans="1:9" ht="6.75" customHeight="1">
      <c r="A60" s="68"/>
      <c r="B60" s="2"/>
      <c r="C60" s="2"/>
      <c r="D60" s="2"/>
      <c r="E60" s="2"/>
      <c r="F60" s="57"/>
      <c r="G60" s="10"/>
      <c r="H60" s="37"/>
      <c r="I60" s="10"/>
    </row>
    <row r="61" spans="1:9" ht="15" thickBot="1">
      <c r="A61" s="68"/>
      <c r="B61" s="2"/>
      <c r="C61" s="2"/>
      <c r="D61" s="2"/>
      <c r="E61" s="2"/>
      <c r="F61" s="57"/>
      <c r="G61" s="76">
        <f>SUM(G50:G60)</f>
        <v>66507</v>
      </c>
      <c r="H61" s="37"/>
      <c r="I61" s="76">
        <f>SUM(I50:I60)</f>
        <v>68299</v>
      </c>
    </row>
    <row r="62" spans="1:9" ht="6.75" customHeight="1">
      <c r="A62" s="2"/>
      <c r="B62" s="2"/>
      <c r="C62" s="2"/>
      <c r="D62" s="2"/>
      <c r="E62" s="2"/>
      <c r="F62" s="57"/>
      <c r="G62" s="10"/>
      <c r="H62" s="37"/>
      <c r="I62" s="10"/>
    </row>
    <row r="63" spans="1:9" ht="6.75" customHeight="1">
      <c r="A63" s="2"/>
      <c r="B63" s="2"/>
      <c r="C63" s="2"/>
      <c r="D63" s="2"/>
      <c r="E63" s="2"/>
      <c r="F63" s="57"/>
      <c r="G63" s="10"/>
      <c r="H63" s="37"/>
      <c r="I63" s="10"/>
    </row>
    <row r="64" spans="1:9" ht="6.75" customHeight="1">
      <c r="A64" s="2"/>
      <c r="B64" s="2"/>
      <c r="C64" s="2"/>
      <c r="D64" s="2"/>
      <c r="E64" s="2"/>
      <c r="F64" s="57"/>
      <c r="G64" s="10"/>
      <c r="H64" s="37"/>
      <c r="I64" s="10"/>
    </row>
    <row r="65" spans="1:9" ht="14.25">
      <c r="A65" s="68"/>
      <c r="B65" s="2" t="s">
        <v>26</v>
      </c>
      <c r="C65" s="2"/>
      <c r="D65" s="2"/>
      <c r="E65" s="2"/>
      <c r="F65" s="57"/>
      <c r="G65" s="78">
        <f>(G50+G52-G20)/G46</f>
        <v>1.43421875</v>
      </c>
      <c r="H65" s="37"/>
      <c r="I65" s="78">
        <f>(I50+I52-I20)/I46</f>
        <v>1.4433705357142856</v>
      </c>
    </row>
    <row r="66" spans="1:9" ht="14.25">
      <c r="A66" s="2"/>
      <c r="B66" s="2"/>
      <c r="C66" s="2"/>
      <c r="D66" s="2"/>
      <c r="E66" s="2"/>
      <c r="F66" s="57"/>
      <c r="G66" s="2"/>
      <c r="H66" s="2"/>
      <c r="I66" s="2"/>
    </row>
    <row r="67" spans="1:9" ht="14.25">
      <c r="A67" s="2"/>
      <c r="B67" s="2"/>
      <c r="C67" s="2"/>
      <c r="D67" s="2"/>
      <c r="E67" s="2"/>
      <c r="F67" s="57"/>
      <c r="G67" s="2"/>
      <c r="H67" s="2"/>
      <c r="I67" s="2"/>
    </row>
    <row r="69" ht="14.25">
      <c r="B69" s="2" t="s">
        <v>82</v>
      </c>
    </row>
    <row r="70" ht="14.25">
      <c r="B70" s="2" t="s">
        <v>27</v>
      </c>
    </row>
    <row r="71" ht="14.25">
      <c r="I71" s="64">
        <v>1</v>
      </c>
    </row>
  </sheetData>
  <mergeCells count="1">
    <mergeCell ref="G3:I4"/>
  </mergeCells>
  <printOptions/>
  <pageMargins left="0.96" right="0.41" top="0.5" bottom="0.5"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Q251"/>
  <sheetViews>
    <sheetView zoomScaleSheetLayoutView="100" workbookViewId="0" topLeftCell="A1">
      <selection activeCell="O2" sqref="O2:Q3"/>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6" customWidth="1"/>
    <col min="7" max="7" width="15.57421875" style="27" hidden="1" customWidth="1"/>
    <col min="8" max="8" width="15.57421875" style="18" hidden="1" customWidth="1"/>
    <col min="9" max="9" width="1.57421875" style="18" hidden="1" customWidth="1"/>
    <col min="10" max="10" width="9.421875" style="28" hidden="1" customWidth="1"/>
    <col min="11" max="11" width="17.28125" style="18" hidden="1" customWidth="1"/>
    <col min="12" max="12" width="1.57421875" style="4" hidden="1" customWidth="1"/>
    <col min="13" max="13" width="20.57421875" style="4" customWidth="1"/>
    <col min="14" max="14" width="21.140625" style="4" customWidth="1"/>
    <col min="15" max="15" width="1.421875" style="4" customWidth="1"/>
    <col min="16" max="16" width="17.8515625" style="4" customWidth="1"/>
    <col min="17" max="17" width="19.421875" style="4" customWidth="1"/>
    <col min="18" max="18" width="9.140625" style="4" customWidth="1"/>
    <col min="19" max="19" width="10.8515625" style="4" customWidth="1"/>
    <col min="20" max="20" width="12.140625" style="4" customWidth="1"/>
    <col min="21" max="16384" width="9.140625" style="4" customWidth="1"/>
  </cols>
  <sheetData>
    <row r="1" spans="15:17" ht="15.75">
      <c r="O1" s="64"/>
      <c r="P1" s="2" t="s">
        <v>130</v>
      </c>
      <c r="Q1" s="118" t="s">
        <v>130</v>
      </c>
    </row>
    <row r="2" spans="15:17" ht="15.75">
      <c r="O2" s="122"/>
      <c r="P2" s="122"/>
      <c r="Q2" s="122"/>
    </row>
    <row r="3" spans="1:17" ht="18">
      <c r="A3" s="25" t="s">
        <v>0</v>
      </c>
      <c r="O3" s="122"/>
      <c r="P3" s="122"/>
      <c r="Q3" s="122"/>
    </row>
    <row r="4" ht="18">
      <c r="A4" s="25" t="s">
        <v>1</v>
      </c>
    </row>
    <row r="5" ht="15.75">
      <c r="A5" s="29" t="s">
        <v>2</v>
      </c>
    </row>
    <row r="6" ht="15.75">
      <c r="A6" s="29" t="s">
        <v>3</v>
      </c>
    </row>
    <row r="7" ht="15.75">
      <c r="A7" s="4" t="s">
        <v>4</v>
      </c>
    </row>
    <row r="8" ht="5.25" customHeight="1"/>
    <row r="9" spans="6:11" s="30" customFormat="1" ht="5.25" customHeight="1" thickBot="1">
      <c r="F9" s="31"/>
      <c r="G9" s="32"/>
      <c r="H9" s="33"/>
      <c r="I9" s="33"/>
      <c r="J9" s="34"/>
      <c r="K9" s="33"/>
    </row>
    <row r="10" ht="7.5" customHeight="1">
      <c r="L10" s="35"/>
    </row>
    <row r="11" spans="1:11" ht="9.75" customHeight="1">
      <c r="A11" s="21"/>
      <c r="B11" s="21"/>
      <c r="C11" s="21"/>
      <c r="D11" s="21"/>
      <c r="E11" s="21"/>
      <c r="F11" s="36"/>
      <c r="G11" s="37"/>
      <c r="H11" s="7"/>
      <c r="I11" s="7"/>
      <c r="J11" s="38"/>
      <c r="K11" s="7"/>
    </row>
    <row r="12" spans="1:11" ht="15.75">
      <c r="A12" s="21" t="s">
        <v>126</v>
      </c>
      <c r="B12" s="21"/>
      <c r="C12" s="21"/>
      <c r="D12" s="21"/>
      <c r="E12" s="21"/>
      <c r="F12" s="36"/>
      <c r="G12" s="37"/>
      <c r="H12" s="7"/>
      <c r="I12" s="7"/>
      <c r="J12" s="38"/>
      <c r="K12" s="7"/>
    </row>
    <row r="13" spans="1:11" ht="15.75">
      <c r="A13" s="21" t="s">
        <v>77</v>
      </c>
      <c r="B13" s="21"/>
      <c r="C13" s="21"/>
      <c r="D13" s="21"/>
      <c r="E13" s="21"/>
      <c r="F13" s="36"/>
      <c r="G13" s="37"/>
      <c r="H13" s="7"/>
      <c r="I13" s="7"/>
      <c r="J13" s="38"/>
      <c r="K13" s="7"/>
    </row>
    <row r="14" spans="1:17" ht="15.75">
      <c r="A14" s="39"/>
      <c r="B14" s="21"/>
      <c r="C14" s="21"/>
      <c r="D14" s="21"/>
      <c r="E14" s="21"/>
      <c r="F14" s="36"/>
      <c r="G14" s="37"/>
      <c r="H14" s="7"/>
      <c r="I14" s="7"/>
      <c r="J14" s="38"/>
      <c r="K14" s="7"/>
      <c r="Q14" s="40"/>
    </row>
    <row r="15" spans="6:17" s="21" customFormat="1" ht="16.5" customHeight="1">
      <c r="F15" s="36"/>
      <c r="G15" s="123" t="s">
        <v>28</v>
      </c>
      <c r="H15" s="124"/>
      <c r="I15" s="41"/>
      <c r="J15" s="123" t="s">
        <v>29</v>
      </c>
      <c r="K15" s="124"/>
      <c r="M15" s="123" t="s">
        <v>107</v>
      </c>
      <c r="N15" s="124"/>
      <c r="P15" s="123" t="s">
        <v>108</v>
      </c>
      <c r="Q15" s="124"/>
    </row>
    <row r="16" spans="6:17" s="21" customFormat="1" ht="12.75">
      <c r="F16" s="36"/>
      <c r="G16" s="20" t="s">
        <v>30</v>
      </c>
      <c r="H16" s="5" t="s">
        <v>31</v>
      </c>
      <c r="I16" s="42"/>
      <c r="J16" s="20" t="s">
        <v>30</v>
      </c>
      <c r="K16" s="5" t="s">
        <v>31</v>
      </c>
      <c r="M16" s="120">
        <v>2005</v>
      </c>
      <c r="N16" s="121" t="s">
        <v>81</v>
      </c>
      <c r="P16" s="120">
        <v>2005</v>
      </c>
      <c r="Q16" s="121" t="s">
        <v>81</v>
      </c>
    </row>
    <row r="17" spans="5:17" s="21" customFormat="1" ht="12.75">
      <c r="E17" s="36" t="s">
        <v>5</v>
      </c>
      <c r="F17" s="36"/>
      <c r="G17" s="22" t="s">
        <v>6</v>
      </c>
      <c r="H17" s="6" t="s">
        <v>6</v>
      </c>
      <c r="I17" s="42"/>
      <c r="J17" s="22" t="s">
        <v>6</v>
      </c>
      <c r="K17" s="6" t="s">
        <v>6</v>
      </c>
      <c r="M17" s="22" t="s">
        <v>6</v>
      </c>
      <c r="N17" s="6" t="s">
        <v>6</v>
      </c>
      <c r="P17" s="22" t="s">
        <v>6</v>
      </c>
      <c r="Q17" s="6" t="s">
        <v>6</v>
      </c>
    </row>
    <row r="18" spans="5:17" s="21" customFormat="1" ht="12.75">
      <c r="E18" s="36"/>
      <c r="F18" s="36"/>
      <c r="G18" s="19"/>
      <c r="H18" s="19"/>
      <c r="I18" s="42"/>
      <c r="J18" s="19"/>
      <c r="K18" s="19"/>
      <c r="M18" s="19"/>
      <c r="N18" s="19"/>
      <c r="P18" s="19"/>
      <c r="Q18" s="19"/>
    </row>
    <row r="19" spans="5:17" s="21" customFormat="1" ht="15.75" customHeight="1">
      <c r="E19" s="36"/>
      <c r="F19" s="36"/>
      <c r="G19" s="19"/>
      <c r="H19" s="19"/>
      <c r="I19" s="42"/>
      <c r="J19" s="19"/>
      <c r="K19" s="19"/>
      <c r="M19" s="19" t="s">
        <v>89</v>
      </c>
      <c r="N19" s="19" t="s">
        <v>88</v>
      </c>
      <c r="P19" s="19" t="s">
        <v>109</v>
      </c>
      <c r="Q19" s="19" t="s">
        <v>109</v>
      </c>
    </row>
    <row r="20" spans="5:17" s="21" customFormat="1" ht="15.75" customHeight="1">
      <c r="E20" s="36"/>
      <c r="F20" s="36"/>
      <c r="G20" s="19"/>
      <c r="H20" s="19"/>
      <c r="I20" s="42"/>
      <c r="J20" s="19"/>
      <c r="K20" s="19"/>
      <c r="M20" s="19" t="s">
        <v>87</v>
      </c>
      <c r="N20" s="19" t="s">
        <v>87</v>
      </c>
      <c r="P20" s="19" t="s">
        <v>99</v>
      </c>
      <c r="Q20" s="19" t="s">
        <v>99</v>
      </c>
    </row>
    <row r="21" spans="6:17" s="21" customFormat="1" ht="12.75">
      <c r="F21" s="36"/>
      <c r="G21" s="37"/>
      <c r="H21" s="7"/>
      <c r="I21" s="7"/>
      <c r="J21" s="38"/>
      <c r="K21" s="7"/>
      <c r="M21" s="19" t="s">
        <v>110</v>
      </c>
      <c r="N21" s="19" t="s">
        <v>110</v>
      </c>
      <c r="P21" s="23" t="s">
        <v>86</v>
      </c>
      <c r="Q21" s="23" t="s">
        <v>86</v>
      </c>
    </row>
    <row r="22" spans="6:17" s="21" customFormat="1" ht="12.75">
      <c r="F22" s="36"/>
      <c r="G22" s="37"/>
      <c r="H22" s="7"/>
      <c r="I22" s="7"/>
      <c r="J22" s="38"/>
      <c r="K22" s="7"/>
      <c r="M22" s="38"/>
      <c r="N22" s="7"/>
      <c r="P22" s="23"/>
      <c r="Q22" s="7"/>
    </row>
    <row r="23" spans="1:17" ht="15.75">
      <c r="A23" s="21" t="s">
        <v>32</v>
      </c>
      <c r="B23" s="21"/>
      <c r="C23" s="21"/>
      <c r="D23" s="21"/>
      <c r="E23" s="21"/>
      <c r="F23" s="36"/>
      <c r="G23" s="3">
        <f>ROUND('[1]Consol-I.S'!AK10/1000,0)</f>
        <v>16348</v>
      </c>
      <c r="H23" s="10">
        <v>21077</v>
      </c>
      <c r="I23" s="43"/>
      <c r="J23" s="3">
        <f>ROUND('[1]Consol-I.S'!BK10/1000,0)</f>
        <v>48204</v>
      </c>
      <c r="K23" s="3">
        <v>37494</v>
      </c>
      <c r="M23" s="3">
        <v>18535</v>
      </c>
      <c r="N23" s="3">
        <v>15917</v>
      </c>
      <c r="P23" s="3">
        <v>54118</v>
      </c>
      <c r="Q23" s="3">
        <v>47220</v>
      </c>
    </row>
    <row r="24" spans="1:17" ht="15.75">
      <c r="A24" s="2"/>
      <c r="B24" s="21"/>
      <c r="C24" s="21"/>
      <c r="D24" s="21"/>
      <c r="E24" s="21"/>
      <c r="F24" s="36"/>
      <c r="G24" s="3"/>
      <c r="H24" s="10"/>
      <c r="I24" s="43"/>
      <c r="J24" s="3"/>
      <c r="K24" s="8"/>
      <c r="M24" s="3"/>
      <c r="N24" s="8"/>
      <c r="P24" s="3"/>
      <c r="Q24" s="8"/>
    </row>
    <row r="25" spans="1:17" ht="15.75">
      <c r="A25" s="2" t="s">
        <v>33</v>
      </c>
      <c r="B25" s="21"/>
      <c r="C25" s="21"/>
      <c r="D25" s="21"/>
      <c r="E25" s="21"/>
      <c r="F25" s="36"/>
      <c r="G25" s="3">
        <f>ROUND('[1]Consol-I.S'!AK12/1000,0)</f>
        <v>-14017</v>
      </c>
      <c r="H25" s="10">
        <v>-15968</v>
      </c>
      <c r="I25" s="43"/>
      <c r="J25" s="3">
        <f>ROUND('[1]Consol-I.S'!BK12/1000,0)</f>
        <v>-41918</v>
      </c>
      <c r="K25" s="3">
        <v>-28013</v>
      </c>
      <c r="M25" s="3">
        <v>-15823</v>
      </c>
      <c r="N25" s="3">
        <v>-14100</v>
      </c>
      <c r="P25" s="3">
        <v>-47932</v>
      </c>
      <c r="Q25" s="3">
        <v>-41620</v>
      </c>
    </row>
    <row r="26" spans="1:17" ht="15.75">
      <c r="A26" s="2"/>
      <c r="B26" s="21"/>
      <c r="C26" s="21"/>
      <c r="D26" s="21"/>
      <c r="E26" s="21"/>
      <c r="F26" s="36"/>
      <c r="G26" s="3"/>
      <c r="H26" s="10"/>
      <c r="I26" s="43"/>
      <c r="J26" s="3"/>
      <c r="K26" s="8"/>
      <c r="M26" s="3"/>
      <c r="N26" s="8"/>
      <c r="P26" s="3"/>
      <c r="Q26" s="8"/>
    </row>
    <row r="27" spans="1:17" ht="15.75">
      <c r="A27" s="2"/>
      <c r="B27" s="21"/>
      <c r="C27" s="21"/>
      <c r="D27" s="21"/>
      <c r="E27" s="21"/>
      <c r="F27" s="36"/>
      <c r="G27" s="11"/>
      <c r="H27" s="44"/>
      <c r="I27" s="43"/>
      <c r="J27" s="11"/>
      <c r="K27" s="9"/>
      <c r="M27" s="11"/>
      <c r="N27" s="9"/>
      <c r="P27" s="11"/>
      <c r="Q27" s="9"/>
    </row>
    <row r="28" spans="1:17" ht="15.75">
      <c r="A28" s="2" t="s">
        <v>93</v>
      </c>
      <c r="B28" s="21"/>
      <c r="C28" s="21"/>
      <c r="D28" s="21"/>
      <c r="E28" s="21"/>
      <c r="F28" s="36"/>
      <c r="G28" s="10">
        <f>SUM(G23:G27)</f>
        <v>2331</v>
      </c>
      <c r="H28" s="10">
        <f>SUM(H23:H27)</f>
        <v>5109</v>
      </c>
      <c r="I28" s="43"/>
      <c r="J28" s="10">
        <f>SUM(J23:J27)</f>
        <v>6286</v>
      </c>
      <c r="K28" s="10">
        <f>SUM(K23:K27)</f>
        <v>9481</v>
      </c>
      <c r="M28" s="10">
        <f>SUM(M23:M27)</f>
        <v>2712</v>
      </c>
      <c r="N28" s="10">
        <f>SUM(N23:N27)</f>
        <v>1817</v>
      </c>
      <c r="P28" s="10">
        <f>SUM(P23:P27)</f>
        <v>6186</v>
      </c>
      <c r="Q28" s="10">
        <f>SUM(Q23:Q27)</f>
        <v>5600</v>
      </c>
    </row>
    <row r="29" spans="1:17" ht="15.75">
      <c r="A29" s="2"/>
      <c r="B29" s="21"/>
      <c r="C29" s="21"/>
      <c r="D29" s="21"/>
      <c r="E29" s="21"/>
      <c r="F29" s="36"/>
      <c r="G29" s="3"/>
      <c r="H29" s="10"/>
      <c r="I29" s="43"/>
      <c r="J29" s="3"/>
      <c r="K29" s="8"/>
      <c r="M29" s="3"/>
      <c r="N29" s="8"/>
      <c r="P29" s="3"/>
      <c r="Q29" s="8"/>
    </row>
    <row r="30" spans="1:17" ht="15.75">
      <c r="A30" s="2" t="s">
        <v>128</v>
      </c>
      <c r="B30" s="21"/>
      <c r="C30" s="21"/>
      <c r="D30" s="21"/>
      <c r="E30" s="21"/>
      <c r="F30" s="36"/>
      <c r="G30" s="3">
        <f>ROUND('[1]Consol-I.S'!AK26/1000,0)</f>
        <v>-2081</v>
      </c>
      <c r="H30" s="10">
        <f>-1779+152-1</f>
        <v>-1628</v>
      </c>
      <c r="I30" s="43"/>
      <c r="J30" s="3">
        <f>ROUND('[1]Consol-I.S'!BK26/1000,0)+1</f>
        <v>-6395</v>
      </c>
      <c r="K30" s="3">
        <f>-3440-334+1</f>
        <v>-3773</v>
      </c>
      <c r="M30" s="3">
        <v>-3184</v>
      </c>
      <c r="N30" s="3">
        <v>-2424</v>
      </c>
      <c r="P30" s="3">
        <v>-8502</v>
      </c>
      <c r="Q30" s="3">
        <v>-6926</v>
      </c>
    </row>
    <row r="31" spans="1:17" ht="15.75">
      <c r="A31" s="2" t="s">
        <v>34</v>
      </c>
      <c r="B31" s="21"/>
      <c r="C31" s="21"/>
      <c r="D31" s="21"/>
      <c r="E31" s="21"/>
      <c r="F31" s="36"/>
      <c r="G31" s="3">
        <f>ROUND('[1]Consol-I.S'!AK23/1000,0)-G36</f>
        <v>851</v>
      </c>
      <c r="H31" s="10">
        <v>88</v>
      </c>
      <c r="I31" s="43"/>
      <c r="J31" s="3">
        <f>ROUND('[1]Consol-I.S'!BK19/1000,0)</f>
        <v>2428</v>
      </c>
      <c r="K31" s="3">
        <v>140</v>
      </c>
      <c r="M31" s="3">
        <v>1489</v>
      </c>
      <c r="N31" s="3">
        <v>847</v>
      </c>
      <c r="P31" s="3">
        <v>3064</v>
      </c>
      <c r="Q31" s="3">
        <v>2289</v>
      </c>
    </row>
    <row r="32" spans="1:17" ht="15.75">
      <c r="A32" s="2"/>
      <c r="B32" s="21"/>
      <c r="C32" s="21"/>
      <c r="D32" s="21"/>
      <c r="E32" s="21"/>
      <c r="F32" s="36"/>
      <c r="G32" s="11"/>
      <c r="H32" s="44"/>
      <c r="I32" s="43"/>
      <c r="J32" s="11"/>
      <c r="K32" s="9"/>
      <c r="M32" s="11"/>
      <c r="N32" s="9"/>
      <c r="P32" s="11"/>
      <c r="Q32" s="9"/>
    </row>
    <row r="33" spans="1:17" ht="15.75">
      <c r="A33" s="21" t="s">
        <v>123</v>
      </c>
      <c r="B33" s="21"/>
      <c r="C33" s="21"/>
      <c r="D33" s="21"/>
      <c r="E33" s="21"/>
      <c r="F33" s="36"/>
      <c r="G33" s="10">
        <f>SUM(G28:G32)</f>
        <v>1101</v>
      </c>
      <c r="H33" s="10">
        <f>SUM(H28:H32)</f>
        <v>3569</v>
      </c>
      <c r="I33" s="43"/>
      <c r="J33" s="10">
        <f>SUM(J28:J32)</f>
        <v>2319</v>
      </c>
      <c r="K33" s="10">
        <f>SUM(K28:K32)</f>
        <v>5848</v>
      </c>
      <c r="M33" s="10">
        <f>SUM(M28:M32)</f>
        <v>1017</v>
      </c>
      <c r="N33" s="10">
        <f>SUM(N28:N32)</f>
        <v>240</v>
      </c>
      <c r="P33" s="10">
        <f>SUM(P28:P32)</f>
        <v>748</v>
      </c>
      <c r="Q33" s="10">
        <f>SUM(Q28:Q32)</f>
        <v>963</v>
      </c>
    </row>
    <row r="34" spans="1:17" ht="15.75">
      <c r="A34" s="2"/>
      <c r="B34" s="21"/>
      <c r="C34" s="21"/>
      <c r="D34" s="21"/>
      <c r="E34" s="21"/>
      <c r="F34" s="36"/>
      <c r="G34" s="3"/>
      <c r="H34" s="10"/>
      <c r="I34" s="43"/>
      <c r="J34" s="3"/>
      <c r="K34" s="8"/>
      <c r="M34" s="3"/>
      <c r="N34" s="8"/>
      <c r="P34" s="3"/>
      <c r="Q34" s="8"/>
    </row>
    <row r="35" spans="1:17" ht="15.75">
      <c r="A35" s="2" t="s">
        <v>90</v>
      </c>
      <c r="B35" s="21"/>
      <c r="C35" s="21"/>
      <c r="D35" s="21"/>
      <c r="E35" s="21"/>
      <c r="F35" s="36"/>
      <c r="G35" s="3">
        <f>ROUND('[1]Consol-I.S'!AK38/1000,0)</f>
        <v>-32</v>
      </c>
      <c r="H35" s="10">
        <v>-65</v>
      </c>
      <c r="I35" s="43"/>
      <c r="J35" s="3">
        <f>ROUND('[1]Consol-I.S'!BK38/1000,0)</f>
        <v>-99</v>
      </c>
      <c r="K35" s="3">
        <v>-117</v>
      </c>
      <c r="M35" s="3">
        <f>'[2]3Q Workings'!$O$25</f>
        <v>-40.12700000000001</v>
      </c>
      <c r="N35" s="3">
        <v>-28</v>
      </c>
      <c r="P35" s="3">
        <v>-134</v>
      </c>
      <c r="Q35" s="3">
        <v>-92</v>
      </c>
    </row>
    <row r="36" spans="1:17" ht="15.75">
      <c r="A36" s="2" t="s">
        <v>35</v>
      </c>
      <c r="B36" s="21"/>
      <c r="C36" s="21"/>
      <c r="D36" s="21"/>
      <c r="E36" s="21"/>
      <c r="F36" s="36"/>
      <c r="G36" s="3">
        <f>ROUND('[1]Consol-I.S'!AK21/1000,0)</f>
        <v>61</v>
      </c>
      <c r="H36" s="10">
        <v>0</v>
      </c>
      <c r="I36" s="43"/>
      <c r="J36" s="3">
        <f>ROUND('[1]Consol-I.S'!BK21/1000,0)</f>
        <v>206</v>
      </c>
      <c r="K36" s="3">
        <v>0</v>
      </c>
      <c r="M36" s="3">
        <f>'[2]3Q Workings'!$O$26</f>
        <v>65.816</v>
      </c>
      <c r="N36" s="3">
        <v>64</v>
      </c>
      <c r="P36" s="3">
        <v>109</v>
      </c>
      <c r="Q36" s="3">
        <v>186</v>
      </c>
    </row>
    <row r="37" spans="1:17" ht="15.75">
      <c r="A37" s="2"/>
      <c r="B37" s="21"/>
      <c r="C37" s="21"/>
      <c r="D37" s="21"/>
      <c r="E37" s="21"/>
      <c r="F37" s="36"/>
      <c r="G37" s="11"/>
      <c r="H37" s="44"/>
      <c r="I37" s="43"/>
      <c r="J37" s="11"/>
      <c r="K37" s="9"/>
      <c r="M37" s="11"/>
      <c r="N37" s="9"/>
      <c r="P37" s="11"/>
      <c r="Q37" s="9"/>
    </row>
    <row r="38" spans="1:17" ht="15.75">
      <c r="A38" s="21" t="s">
        <v>124</v>
      </c>
      <c r="B38" s="21"/>
      <c r="C38" s="21"/>
      <c r="D38" s="21"/>
      <c r="E38" s="21"/>
      <c r="F38" s="36"/>
      <c r="G38" s="10">
        <f>SUM(G33:G37)</f>
        <v>1130</v>
      </c>
      <c r="H38" s="10">
        <f>SUM(H33:H37)</f>
        <v>3504</v>
      </c>
      <c r="I38" s="43"/>
      <c r="J38" s="10">
        <f>SUM(J33:J37)</f>
        <v>2426</v>
      </c>
      <c r="K38" s="10">
        <f>SUM(K33:K37)</f>
        <v>5731</v>
      </c>
      <c r="M38" s="10">
        <f>SUM(M33:M37)</f>
        <v>1042.689</v>
      </c>
      <c r="N38" s="10">
        <f>SUM(N33:N37)</f>
        <v>276</v>
      </c>
      <c r="O38" s="10">
        <f>SUM(O33:O37)</f>
        <v>0</v>
      </c>
      <c r="P38" s="10">
        <f>SUM(P33:P37)</f>
        <v>723</v>
      </c>
      <c r="Q38" s="10">
        <f>SUM(Q33:Q37)</f>
        <v>1057</v>
      </c>
    </row>
    <row r="39" spans="1:17" ht="15.75">
      <c r="A39" s="21"/>
      <c r="B39" s="21"/>
      <c r="C39" s="21"/>
      <c r="D39" s="21"/>
      <c r="E39" s="21"/>
      <c r="F39" s="36"/>
      <c r="G39" s="10"/>
      <c r="H39" s="10"/>
      <c r="I39" s="43"/>
      <c r="J39" s="10"/>
      <c r="K39" s="10"/>
      <c r="M39" s="10"/>
      <c r="N39" s="10"/>
      <c r="P39" s="10"/>
      <c r="Q39" s="10"/>
    </row>
    <row r="40" spans="1:17" ht="15.75">
      <c r="A40" s="2" t="s">
        <v>36</v>
      </c>
      <c r="B40" s="21"/>
      <c r="C40" s="21"/>
      <c r="D40" s="21"/>
      <c r="E40" s="36" t="s">
        <v>37</v>
      </c>
      <c r="F40" s="36"/>
      <c r="G40" s="3">
        <f>ROUND('[1]Consol-I.S'!AK50/1000,0)</f>
        <v>-343</v>
      </c>
      <c r="H40" s="10">
        <v>-841</v>
      </c>
      <c r="I40" s="43"/>
      <c r="J40" s="3">
        <f>ROUND('[1]Consol-I.S'!BK50/1000,0)</f>
        <v>-1041</v>
      </c>
      <c r="K40" s="3">
        <v>-1514</v>
      </c>
      <c r="M40" s="3">
        <f>'[2]3Q Workings'!$O$30</f>
        <v>-258.596</v>
      </c>
      <c r="N40" s="3">
        <v>-295</v>
      </c>
      <c r="P40" s="3">
        <v>-666</v>
      </c>
      <c r="Q40" s="3">
        <v>-853</v>
      </c>
    </row>
    <row r="41" spans="1:17" ht="15.75">
      <c r="A41" s="2"/>
      <c r="B41" s="21"/>
      <c r="C41" s="21"/>
      <c r="D41" s="21"/>
      <c r="E41" s="21"/>
      <c r="F41" s="36"/>
      <c r="G41" s="11"/>
      <c r="H41" s="44"/>
      <c r="I41" s="43"/>
      <c r="J41" s="11"/>
      <c r="K41" s="11"/>
      <c r="M41" s="11"/>
      <c r="N41" s="11"/>
      <c r="P41" s="11"/>
      <c r="Q41" s="11"/>
    </row>
    <row r="42" spans="1:17" ht="15.75">
      <c r="A42" s="21" t="s">
        <v>125</v>
      </c>
      <c r="B42" s="21"/>
      <c r="C42" s="21"/>
      <c r="D42" s="21"/>
      <c r="E42" s="21"/>
      <c r="F42" s="36"/>
      <c r="G42" s="10">
        <f>SUM(G38:G41)</f>
        <v>787</v>
      </c>
      <c r="H42" s="10">
        <f>SUM(H38:H41)</f>
        <v>2663</v>
      </c>
      <c r="I42" s="43"/>
      <c r="J42" s="10">
        <f>SUM(J38:J41)</f>
        <v>1385</v>
      </c>
      <c r="K42" s="10">
        <f>SUM(K38:K41)</f>
        <v>4217</v>
      </c>
      <c r="M42" s="10">
        <f>SUM(M38:M41)</f>
        <v>784.0930000000001</v>
      </c>
      <c r="N42" s="10">
        <f>SUM(N38:N41)</f>
        <v>-19</v>
      </c>
      <c r="P42" s="10">
        <f>SUM(P38:P41)</f>
        <v>57</v>
      </c>
      <c r="Q42" s="10">
        <f>SUM(Q38:Q41)</f>
        <v>204</v>
      </c>
    </row>
    <row r="43" spans="1:17" ht="15.75">
      <c r="A43" s="21"/>
      <c r="B43" s="21"/>
      <c r="C43" s="21"/>
      <c r="D43" s="21"/>
      <c r="E43" s="21"/>
      <c r="F43" s="36"/>
      <c r="G43" s="10"/>
      <c r="H43" s="10"/>
      <c r="I43" s="43"/>
      <c r="J43" s="10"/>
      <c r="K43" s="10"/>
      <c r="M43" s="10"/>
      <c r="N43" s="10"/>
      <c r="P43" s="10"/>
      <c r="Q43" s="10"/>
    </row>
    <row r="44" spans="1:17" ht="15.75">
      <c r="A44" s="2" t="s">
        <v>25</v>
      </c>
      <c r="B44" s="21"/>
      <c r="C44" s="21"/>
      <c r="D44" s="21"/>
      <c r="E44" s="21"/>
      <c r="F44" s="36"/>
      <c r="G44" s="11">
        <f>ROUND('[1]Consol-I.S'!AK56/1000,0)</f>
        <v>70</v>
      </c>
      <c r="H44" s="44"/>
      <c r="I44" s="43"/>
      <c r="J44" s="11">
        <f>ROUND('[1]Consol-I.S'!BK56/1000,0)</f>
        <v>134</v>
      </c>
      <c r="K44" s="11"/>
      <c r="M44" s="11">
        <f>'[2]3Q Workings'!$O$34</f>
        <v>218.0018</v>
      </c>
      <c r="N44" s="11">
        <v>312</v>
      </c>
      <c r="P44" s="11">
        <v>1096</v>
      </c>
      <c r="Q44" s="11">
        <v>534</v>
      </c>
    </row>
    <row r="45" spans="1:17" ht="16.5" thickBot="1">
      <c r="A45" s="21" t="s">
        <v>96</v>
      </c>
      <c r="B45" s="21"/>
      <c r="C45" s="21"/>
      <c r="D45" s="21"/>
      <c r="E45" s="21"/>
      <c r="F45" s="36"/>
      <c r="G45" s="12">
        <f>SUM(G42:G44)</f>
        <v>857</v>
      </c>
      <c r="H45" s="12">
        <f>SUM(H42:H44)</f>
        <v>2663</v>
      </c>
      <c r="I45" s="43"/>
      <c r="J45" s="12">
        <f>SUM(J42:J44)</f>
        <v>1519</v>
      </c>
      <c r="K45" s="12">
        <f>SUM(K42:K44)</f>
        <v>4217</v>
      </c>
      <c r="M45" s="12">
        <f>SUM(M42:M44)</f>
        <v>1002.0948000000001</v>
      </c>
      <c r="N45" s="12">
        <f>SUM(N42:N44)</f>
        <v>293</v>
      </c>
      <c r="P45" s="12">
        <f>SUM(P42:P44)</f>
        <v>1153</v>
      </c>
      <c r="Q45" s="12">
        <f>SUM(Q42:Q44)</f>
        <v>738</v>
      </c>
    </row>
    <row r="46" spans="1:17" ht="15.75">
      <c r="A46" s="2"/>
      <c r="B46" s="21"/>
      <c r="C46" s="21"/>
      <c r="D46" s="21"/>
      <c r="E46" s="21"/>
      <c r="F46" s="36"/>
      <c r="G46" s="3"/>
      <c r="H46" s="10"/>
      <c r="I46" s="43"/>
      <c r="J46" s="3"/>
      <c r="K46" s="3"/>
      <c r="M46" s="3"/>
      <c r="N46" s="3"/>
      <c r="P46" s="3"/>
      <c r="Q46" s="3"/>
    </row>
    <row r="47" spans="1:17" ht="15.75">
      <c r="A47" s="2"/>
      <c r="B47" s="21"/>
      <c r="C47" s="21"/>
      <c r="D47" s="21"/>
      <c r="E47" s="21"/>
      <c r="F47" s="36"/>
      <c r="G47" s="3"/>
      <c r="H47" s="10"/>
      <c r="I47" s="43"/>
      <c r="J47" s="3"/>
      <c r="K47" s="3"/>
      <c r="M47" s="3"/>
      <c r="N47" s="3"/>
      <c r="P47" s="3"/>
      <c r="Q47" s="3"/>
    </row>
    <row r="48" spans="1:17" ht="15.75">
      <c r="A48" s="2" t="s">
        <v>97</v>
      </c>
      <c r="B48" s="21"/>
      <c r="C48" s="21"/>
      <c r="D48" s="21"/>
      <c r="E48" s="36" t="s">
        <v>38</v>
      </c>
      <c r="F48" s="36"/>
      <c r="G48" s="45">
        <f>G45/44800*100</f>
        <v>1.9129464285714284</v>
      </c>
      <c r="H48" s="46">
        <v>8</v>
      </c>
      <c r="I48" s="43"/>
      <c r="J48" s="45">
        <f>J45/44800*100</f>
        <v>3.390625</v>
      </c>
      <c r="K48" s="45">
        <v>11.4</v>
      </c>
      <c r="M48" s="13">
        <f>M45/44800*100</f>
        <v>2.2368187500000003</v>
      </c>
      <c r="N48" s="13">
        <f>(N45/44800)*100</f>
        <v>0.6540178571428572</v>
      </c>
      <c r="P48" s="13">
        <f>P45/44800*100</f>
        <v>2.5736607142857144</v>
      </c>
      <c r="Q48" s="13">
        <f>(Q45/44800)*100</f>
        <v>1.6473214285714286</v>
      </c>
    </row>
    <row r="49" spans="1:17" ht="15.75">
      <c r="A49" s="2"/>
      <c r="B49" s="21"/>
      <c r="C49" s="21"/>
      <c r="D49" s="21"/>
      <c r="E49" s="21"/>
      <c r="F49" s="36"/>
      <c r="G49" s="10"/>
      <c r="H49" s="10"/>
      <c r="I49" s="43"/>
      <c r="J49" s="3"/>
      <c r="K49" s="3"/>
      <c r="M49" s="3"/>
      <c r="N49" s="3"/>
      <c r="P49" s="3"/>
      <c r="Q49" s="3"/>
    </row>
    <row r="50" spans="1:17" ht="15.75">
      <c r="A50" s="2" t="s">
        <v>39</v>
      </c>
      <c r="B50" s="21"/>
      <c r="C50" s="21"/>
      <c r="D50" s="21"/>
      <c r="E50" s="21"/>
      <c r="F50" s="36"/>
      <c r="G50" s="14" t="s">
        <v>40</v>
      </c>
      <c r="H50" s="14" t="s">
        <v>40</v>
      </c>
      <c r="I50" s="43"/>
      <c r="J50" s="14" t="s">
        <v>40</v>
      </c>
      <c r="K50" s="14" t="s">
        <v>40</v>
      </c>
      <c r="M50" s="14" t="s">
        <v>40</v>
      </c>
      <c r="N50" s="14" t="s">
        <v>40</v>
      </c>
      <c r="P50" s="14" t="s">
        <v>40</v>
      </c>
      <c r="Q50" s="14" t="s">
        <v>40</v>
      </c>
    </row>
    <row r="51" spans="1:17" ht="15.75">
      <c r="A51" s="2"/>
      <c r="B51" s="21"/>
      <c r="C51" s="21"/>
      <c r="D51" s="21"/>
      <c r="E51" s="21"/>
      <c r="F51" s="36"/>
      <c r="G51" s="10"/>
      <c r="H51" s="8"/>
      <c r="I51" s="43"/>
      <c r="J51" s="3"/>
      <c r="K51" s="8"/>
      <c r="M51" s="3"/>
      <c r="N51" s="8"/>
      <c r="P51" s="3"/>
      <c r="Q51" s="8"/>
    </row>
    <row r="52" spans="1:17" ht="15.75">
      <c r="A52" s="2" t="s">
        <v>75</v>
      </c>
      <c r="B52" s="21"/>
      <c r="C52" s="21"/>
      <c r="D52" s="21"/>
      <c r="E52" s="21"/>
      <c r="F52" s="36"/>
      <c r="G52" s="10"/>
      <c r="H52" s="8"/>
      <c r="I52" s="43"/>
      <c r="J52" s="3"/>
      <c r="K52" s="8"/>
      <c r="M52" s="3"/>
      <c r="N52" s="8"/>
      <c r="P52" s="3"/>
      <c r="Q52" s="8"/>
    </row>
    <row r="53" spans="1:17" ht="15.75">
      <c r="A53" s="2"/>
      <c r="B53" s="21"/>
      <c r="C53" s="21"/>
      <c r="D53" s="21"/>
      <c r="E53" s="47"/>
      <c r="F53" s="36"/>
      <c r="G53" s="10"/>
      <c r="H53" s="8"/>
      <c r="I53" s="43"/>
      <c r="J53" s="3"/>
      <c r="K53" s="8"/>
      <c r="M53" s="3"/>
      <c r="N53" s="8"/>
      <c r="P53" s="3"/>
      <c r="Q53" s="8"/>
    </row>
    <row r="54" spans="1:17" ht="15.75">
      <c r="A54" s="48" t="s">
        <v>129</v>
      </c>
      <c r="B54" s="49"/>
      <c r="C54" s="49"/>
      <c r="D54" s="49"/>
      <c r="E54" s="49"/>
      <c r="F54" s="50"/>
      <c r="G54" s="51"/>
      <c r="H54" s="24"/>
      <c r="I54" s="52"/>
      <c r="J54" s="53"/>
      <c r="K54" s="24"/>
      <c r="L54" s="35"/>
      <c r="M54" s="53"/>
      <c r="N54" s="24"/>
      <c r="O54" s="35"/>
      <c r="P54" s="53"/>
      <c r="Q54" s="24"/>
    </row>
    <row r="55" spans="1:17" ht="15.75">
      <c r="A55" s="48"/>
      <c r="B55" s="49"/>
      <c r="C55" s="49"/>
      <c r="D55" s="49"/>
      <c r="E55" s="54"/>
      <c r="F55" s="50"/>
      <c r="G55" s="51"/>
      <c r="H55" s="24"/>
      <c r="I55" s="52"/>
      <c r="J55" s="53"/>
      <c r="K55" s="24"/>
      <c r="L55" s="35"/>
      <c r="M55" s="53"/>
      <c r="N55" s="24"/>
      <c r="O55" s="35"/>
      <c r="P55" s="53"/>
      <c r="Q55" s="24"/>
    </row>
    <row r="56" spans="1:17" ht="15.75">
      <c r="A56" s="48"/>
      <c r="B56" s="49"/>
      <c r="C56" s="49"/>
      <c r="D56" s="49"/>
      <c r="E56" s="55"/>
      <c r="F56" s="50"/>
      <c r="G56" s="51"/>
      <c r="H56" s="24"/>
      <c r="I56" s="52"/>
      <c r="J56" s="53"/>
      <c r="K56" s="24"/>
      <c r="L56" s="35"/>
      <c r="M56" s="53"/>
      <c r="N56" s="24"/>
      <c r="O56" s="35"/>
      <c r="P56" s="53"/>
      <c r="Q56" s="24"/>
    </row>
    <row r="57" spans="1:17" ht="15.75">
      <c r="A57" s="48"/>
      <c r="B57" s="49"/>
      <c r="C57" s="49"/>
      <c r="D57" s="49"/>
      <c r="E57" s="54"/>
      <c r="F57" s="50"/>
      <c r="G57" s="51"/>
      <c r="H57" s="24"/>
      <c r="I57" s="52"/>
      <c r="J57" s="53"/>
      <c r="K57" s="24"/>
      <c r="L57" s="35"/>
      <c r="M57" s="56"/>
      <c r="N57" s="24"/>
      <c r="O57" s="35"/>
      <c r="P57" s="56"/>
      <c r="Q57" s="24"/>
    </row>
    <row r="58" spans="1:17" ht="15.75">
      <c r="A58" s="2"/>
      <c r="B58" s="21"/>
      <c r="C58" s="21"/>
      <c r="D58" s="21"/>
      <c r="E58" s="21"/>
      <c r="F58" s="36"/>
      <c r="G58" s="10"/>
      <c r="H58" s="8"/>
      <c r="I58" s="43"/>
      <c r="J58" s="3"/>
      <c r="K58" s="8"/>
      <c r="M58" s="3"/>
      <c r="N58" s="8"/>
      <c r="P58" s="3"/>
      <c r="Q58" s="8"/>
    </row>
    <row r="59" spans="1:17" ht="15.75">
      <c r="A59" s="2"/>
      <c r="B59" s="21"/>
      <c r="C59" s="21"/>
      <c r="D59" s="21"/>
      <c r="E59" s="21"/>
      <c r="F59" s="36"/>
      <c r="G59" s="10"/>
      <c r="H59" s="8"/>
      <c r="I59" s="43"/>
      <c r="J59" s="3"/>
      <c r="K59" s="8"/>
      <c r="M59" s="3"/>
      <c r="N59" s="8"/>
      <c r="P59" s="3"/>
      <c r="Q59" s="8"/>
    </row>
    <row r="60" spans="1:17" ht="15.75">
      <c r="A60" s="2"/>
      <c r="B60" s="21"/>
      <c r="C60" s="21"/>
      <c r="D60" s="21"/>
      <c r="E60" s="21"/>
      <c r="F60" s="36"/>
      <c r="G60" s="10"/>
      <c r="H60" s="8"/>
      <c r="I60" s="43"/>
      <c r="J60" s="3"/>
      <c r="K60" s="8"/>
      <c r="M60" s="3"/>
      <c r="N60" s="8"/>
      <c r="P60" s="3"/>
      <c r="Q60" s="8"/>
    </row>
    <row r="61" spans="1:17" ht="15.75">
      <c r="A61" s="2"/>
      <c r="B61" s="21"/>
      <c r="C61" s="21"/>
      <c r="D61" s="21"/>
      <c r="E61" s="21"/>
      <c r="F61" s="36"/>
      <c r="G61" s="10"/>
      <c r="H61" s="8"/>
      <c r="I61" s="43"/>
      <c r="J61" s="3"/>
      <c r="K61" s="8"/>
      <c r="M61" s="3"/>
      <c r="N61" s="8"/>
      <c r="P61" s="3"/>
      <c r="Q61" s="8"/>
    </row>
    <row r="62" spans="1:17" ht="15.75">
      <c r="A62" s="2"/>
      <c r="B62" s="21"/>
      <c r="C62" s="21"/>
      <c r="D62" s="21"/>
      <c r="E62" s="21"/>
      <c r="F62" s="36"/>
      <c r="G62" s="10"/>
      <c r="H62" s="8"/>
      <c r="I62" s="43"/>
      <c r="J62" s="3"/>
      <c r="K62" s="8"/>
      <c r="M62" s="3"/>
      <c r="N62" s="8"/>
      <c r="P62" s="3"/>
      <c r="Q62" s="8"/>
    </row>
    <row r="63" spans="1:17" ht="15.75">
      <c r="A63" s="2" t="s">
        <v>83</v>
      </c>
      <c r="B63" s="2"/>
      <c r="C63" s="2"/>
      <c r="D63" s="2"/>
      <c r="E63" s="2"/>
      <c r="F63" s="57"/>
      <c r="G63" s="2"/>
      <c r="H63" s="2"/>
      <c r="I63" s="2"/>
      <c r="J63" s="3"/>
      <c r="K63" s="8"/>
      <c r="M63" s="3"/>
      <c r="N63" s="8"/>
      <c r="P63" s="3"/>
      <c r="Q63" s="8"/>
    </row>
    <row r="64" spans="1:17" ht="15.75">
      <c r="A64" s="2"/>
      <c r="B64" s="2"/>
      <c r="C64" s="2"/>
      <c r="D64" s="2"/>
      <c r="E64" s="2"/>
      <c r="F64" s="57"/>
      <c r="G64" s="2"/>
      <c r="H64" s="2"/>
      <c r="I64" s="2"/>
      <c r="J64" s="3"/>
      <c r="K64" s="8"/>
      <c r="M64" s="3"/>
      <c r="N64" s="8"/>
      <c r="P64" s="3"/>
      <c r="Q64" s="8"/>
    </row>
    <row r="65" spans="1:17" ht="15.75">
      <c r="A65" s="2"/>
      <c r="B65" s="2"/>
      <c r="C65" s="2"/>
      <c r="D65" s="2"/>
      <c r="E65" s="2"/>
      <c r="F65" s="57"/>
      <c r="G65" s="2"/>
      <c r="H65" s="2"/>
      <c r="I65" s="2"/>
      <c r="J65" s="3"/>
      <c r="K65" s="8"/>
      <c r="M65" s="3"/>
      <c r="N65" s="8"/>
      <c r="P65" s="3"/>
      <c r="Q65" s="8"/>
    </row>
    <row r="66" spans="1:17" ht="15.75">
      <c r="A66" s="2"/>
      <c r="B66" s="2"/>
      <c r="C66" s="2"/>
      <c r="D66" s="2"/>
      <c r="E66" s="2"/>
      <c r="F66" s="57"/>
      <c r="G66" s="2"/>
      <c r="H66" s="2"/>
      <c r="I66" s="2"/>
      <c r="J66" s="3"/>
      <c r="K66" s="8"/>
      <c r="M66" s="3"/>
      <c r="N66" s="8"/>
      <c r="P66" s="3"/>
      <c r="Q66" s="8"/>
    </row>
    <row r="67" spans="1:17" ht="15.75">
      <c r="A67" s="2"/>
      <c r="B67" s="2"/>
      <c r="C67" s="2"/>
      <c r="D67" s="2"/>
      <c r="E67" s="2"/>
      <c r="F67" s="57"/>
      <c r="G67" s="2"/>
      <c r="H67" s="2"/>
      <c r="I67" s="2"/>
      <c r="J67" s="3"/>
      <c r="K67" s="8"/>
      <c r="M67" s="3"/>
      <c r="N67" s="8"/>
      <c r="P67" s="3"/>
      <c r="Q67" s="8"/>
    </row>
    <row r="68" spans="1:16" ht="15.75">
      <c r="A68" s="2"/>
      <c r="B68" s="2"/>
      <c r="C68" s="2"/>
      <c r="D68" s="2"/>
      <c r="E68" s="2"/>
      <c r="F68" s="57"/>
      <c r="G68" s="2"/>
      <c r="H68" s="2"/>
      <c r="I68" s="58"/>
      <c r="J68" s="3"/>
      <c r="K68" s="15" t="s">
        <v>41</v>
      </c>
      <c r="M68" s="3"/>
      <c r="N68" s="15"/>
      <c r="P68" s="3"/>
    </row>
    <row r="69" spans="1:17" ht="15.75">
      <c r="A69" s="2"/>
      <c r="B69" s="21"/>
      <c r="C69" s="21"/>
      <c r="D69" s="21"/>
      <c r="E69" s="21"/>
      <c r="F69" s="36"/>
      <c r="G69" s="10"/>
      <c r="H69" s="8"/>
      <c r="I69" s="43"/>
      <c r="J69" s="3"/>
      <c r="K69" s="8"/>
      <c r="M69" s="3"/>
      <c r="N69" s="8"/>
      <c r="P69" s="3"/>
      <c r="Q69" s="8"/>
    </row>
    <row r="70" spans="1:17" ht="15.75">
      <c r="A70" s="2"/>
      <c r="B70" s="21"/>
      <c r="C70" s="21"/>
      <c r="D70" s="21"/>
      <c r="E70" s="21"/>
      <c r="F70" s="36"/>
      <c r="G70" s="10"/>
      <c r="H70" s="8"/>
      <c r="I70" s="43"/>
      <c r="J70" s="59"/>
      <c r="K70" s="8"/>
      <c r="M70" s="59"/>
      <c r="N70" s="8"/>
      <c r="P70" s="59"/>
      <c r="Q70" s="8"/>
    </row>
    <row r="71" spans="1:17" ht="15.75">
      <c r="A71" s="29"/>
      <c r="G71" s="60"/>
      <c r="H71" s="16"/>
      <c r="I71" s="61"/>
      <c r="J71" s="62"/>
      <c r="K71" s="16"/>
      <c r="M71" s="62"/>
      <c r="N71" s="16"/>
      <c r="P71" s="62"/>
      <c r="Q71" s="16"/>
    </row>
    <row r="72" spans="1:17" ht="15.75">
      <c r="A72" s="29"/>
      <c r="G72" s="60"/>
      <c r="H72" s="16"/>
      <c r="I72" s="61"/>
      <c r="J72" s="62"/>
      <c r="K72" s="16"/>
      <c r="M72" s="62"/>
      <c r="N72" s="16"/>
      <c r="P72" s="62"/>
      <c r="Q72" s="16"/>
    </row>
    <row r="73" spans="1:17" ht="15.75">
      <c r="A73" s="29"/>
      <c r="G73" s="60"/>
      <c r="H73" s="16"/>
      <c r="I73" s="61"/>
      <c r="J73" s="62"/>
      <c r="K73" s="16"/>
      <c r="M73" s="62"/>
      <c r="N73" s="16"/>
      <c r="P73" s="62"/>
      <c r="Q73" s="16"/>
    </row>
    <row r="74" spans="1:17" ht="15.75">
      <c r="A74" s="29"/>
      <c r="G74" s="60"/>
      <c r="H74" s="16"/>
      <c r="I74" s="61"/>
      <c r="J74" s="62"/>
      <c r="K74" s="16"/>
      <c r="M74" s="62"/>
      <c r="N74" s="16"/>
      <c r="P74" s="62"/>
      <c r="Q74" s="16"/>
    </row>
    <row r="75" spans="1:17" ht="15.75">
      <c r="A75" s="29"/>
      <c r="G75" s="60"/>
      <c r="H75" s="16"/>
      <c r="I75" s="61"/>
      <c r="J75" s="62"/>
      <c r="K75" s="16"/>
      <c r="M75" s="62"/>
      <c r="N75" s="16"/>
      <c r="P75" s="62"/>
      <c r="Q75" s="16"/>
    </row>
    <row r="76" spans="1:16" ht="15.75">
      <c r="A76" s="29"/>
      <c r="G76" s="60"/>
      <c r="H76" s="16"/>
      <c r="I76" s="61"/>
      <c r="J76" s="62"/>
      <c r="K76" s="16"/>
      <c r="M76" s="62"/>
      <c r="N76" s="16"/>
      <c r="P76" s="62"/>
    </row>
    <row r="77" spans="1:17" ht="15.75">
      <c r="A77" s="29"/>
      <c r="H77" s="17"/>
      <c r="K77" s="17"/>
      <c r="M77" s="28"/>
      <c r="N77" s="17"/>
      <c r="P77" s="28"/>
      <c r="Q77" s="17"/>
    </row>
    <row r="78" spans="1:17" ht="15.75">
      <c r="A78" s="29"/>
      <c r="H78" s="17"/>
      <c r="K78" s="17"/>
      <c r="M78" s="28"/>
      <c r="N78" s="17"/>
      <c r="P78" s="28"/>
      <c r="Q78" s="63">
        <v>2</v>
      </c>
    </row>
    <row r="79" spans="1:17" ht="15.75">
      <c r="A79" s="29"/>
      <c r="H79" s="17"/>
      <c r="K79" s="17"/>
      <c r="M79" s="28"/>
      <c r="N79" s="17"/>
      <c r="P79" s="28"/>
      <c r="Q79" s="17"/>
    </row>
    <row r="80" spans="1:17" ht="15.75">
      <c r="A80" s="29"/>
      <c r="H80" s="17"/>
      <c r="K80" s="17"/>
      <c r="M80" s="28"/>
      <c r="N80" s="17"/>
      <c r="P80" s="28"/>
      <c r="Q80" s="17"/>
    </row>
    <row r="81" spans="1:17" ht="15.75">
      <c r="A81" s="29"/>
      <c r="H81" s="17"/>
      <c r="K81" s="17"/>
      <c r="M81" s="28"/>
      <c r="N81" s="17"/>
      <c r="P81" s="28"/>
      <c r="Q81" s="17"/>
    </row>
    <row r="82" spans="1:17" ht="15.75">
      <c r="A82" s="29"/>
      <c r="H82" s="17"/>
      <c r="K82" s="17"/>
      <c r="M82" s="28"/>
      <c r="N82" s="17"/>
      <c r="P82" s="28"/>
      <c r="Q82" s="17"/>
    </row>
    <row r="83" spans="1:17" ht="15.75">
      <c r="A83" s="29"/>
      <c r="H83" s="17"/>
      <c r="K83" s="17"/>
      <c r="M83" s="28"/>
      <c r="N83" s="17"/>
      <c r="P83" s="28"/>
      <c r="Q83" s="17"/>
    </row>
    <row r="84" spans="1:17" ht="15.75">
      <c r="A84" s="29"/>
      <c r="H84" s="17"/>
      <c r="K84" s="17"/>
      <c r="M84" s="28"/>
      <c r="N84" s="17"/>
      <c r="P84" s="28"/>
      <c r="Q84" s="17"/>
    </row>
    <row r="85" spans="1:14" ht="15.75">
      <c r="A85" s="29"/>
      <c r="H85" s="17"/>
      <c r="K85" s="17"/>
      <c r="M85" s="28"/>
      <c r="N85" s="17"/>
    </row>
    <row r="86" spans="1:14" ht="15.75">
      <c r="A86" s="29"/>
      <c r="H86" s="17"/>
      <c r="K86" s="17"/>
      <c r="M86" s="28"/>
      <c r="N86" s="17"/>
    </row>
    <row r="87" spans="1:14" ht="15.75">
      <c r="A87" s="29"/>
      <c r="H87" s="17"/>
      <c r="K87" s="17"/>
      <c r="M87" s="28"/>
      <c r="N87" s="17"/>
    </row>
    <row r="88" spans="1:14" ht="15.75">
      <c r="A88" s="29"/>
      <c r="H88" s="17"/>
      <c r="K88" s="17"/>
      <c r="M88" s="28"/>
      <c r="N88" s="17"/>
    </row>
    <row r="89" spans="1:14" ht="15.75">
      <c r="A89" s="29"/>
      <c r="H89" s="17"/>
      <c r="K89" s="17"/>
      <c r="M89" s="28"/>
      <c r="N89" s="17"/>
    </row>
    <row r="90" spans="1:14" ht="15.75">
      <c r="A90" s="29"/>
      <c r="H90" s="17"/>
      <c r="K90" s="17"/>
      <c r="M90" s="28"/>
      <c r="N90" s="17"/>
    </row>
    <row r="91" spans="1:14" ht="15.75">
      <c r="A91" s="29"/>
      <c r="H91" s="17"/>
      <c r="K91" s="17"/>
      <c r="M91" s="28"/>
      <c r="N91" s="17"/>
    </row>
    <row r="92" spans="1:14" ht="15.75">
      <c r="A92" s="29"/>
      <c r="H92" s="17"/>
      <c r="K92" s="17"/>
      <c r="M92" s="28"/>
      <c r="N92" s="17"/>
    </row>
    <row r="93" spans="1:14" ht="15.75">
      <c r="A93" s="29"/>
      <c r="H93" s="17"/>
      <c r="K93" s="17"/>
      <c r="M93" s="28"/>
      <c r="N93" s="17"/>
    </row>
    <row r="94" spans="1:14" ht="15.75">
      <c r="A94" s="29"/>
      <c r="H94" s="17"/>
      <c r="K94" s="17"/>
      <c r="M94" s="28"/>
      <c r="N94" s="17"/>
    </row>
    <row r="95" spans="1:14" ht="15.75">
      <c r="A95" s="29"/>
      <c r="H95" s="17"/>
      <c r="K95" s="17"/>
      <c r="M95" s="28"/>
      <c r="N95" s="17"/>
    </row>
    <row r="96" spans="1:14" ht="15.75">
      <c r="A96" s="29"/>
      <c r="H96" s="17"/>
      <c r="K96" s="17"/>
      <c r="M96" s="28"/>
      <c r="N96" s="17"/>
    </row>
    <row r="97" spans="1:14" ht="15.75">
      <c r="A97" s="29"/>
      <c r="H97" s="17"/>
      <c r="K97" s="17"/>
      <c r="M97" s="28"/>
      <c r="N97" s="17"/>
    </row>
    <row r="98" spans="1:14" ht="15.75">
      <c r="A98" s="29"/>
      <c r="H98" s="17"/>
      <c r="K98" s="17"/>
      <c r="M98" s="28"/>
      <c r="N98" s="17"/>
    </row>
    <row r="99" spans="1:14" ht="15.75">
      <c r="A99" s="29"/>
      <c r="H99" s="17"/>
      <c r="K99" s="17"/>
      <c r="M99" s="28"/>
      <c r="N99" s="17"/>
    </row>
    <row r="100" spans="1:14" ht="15.75">
      <c r="A100" s="29"/>
      <c r="H100" s="17"/>
      <c r="K100" s="17"/>
      <c r="M100" s="28"/>
      <c r="N100" s="17"/>
    </row>
    <row r="101" spans="1:14" ht="15.75">
      <c r="A101" s="29"/>
      <c r="H101" s="17"/>
      <c r="K101" s="17"/>
      <c r="M101" s="28"/>
      <c r="N101" s="17"/>
    </row>
    <row r="102" spans="1:14" ht="15.75">
      <c r="A102" s="29"/>
      <c r="K102" s="17"/>
      <c r="M102" s="28"/>
      <c r="N102" s="17"/>
    </row>
    <row r="103" spans="11:14" ht="15.75">
      <c r="K103" s="17"/>
      <c r="M103" s="28"/>
      <c r="N103" s="17"/>
    </row>
    <row r="104" spans="11:14" ht="15.75">
      <c r="K104" s="17"/>
      <c r="M104" s="28"/>
      <c r="N104" s="17"/>
    </row>
    <row r="105" spans="11:14" ht="15.75">
      <c r="K105" s="17"/>
      <c r="M105" s="28"/>
      <c r="N105" s="17"/>
    </row>
    <row r="106" spans="11:14" ht="15.75">
      <c r="K106" s="17"/>
      <c r="M106" s="28"/>
      <c r="N106" s="17"/>
    </row>
    <row r="107" spans="11:14" ht="15.75">
      <c r="K107" s="17"/>
      <c r="M107" s="28"/>
      <c r="N107" s="17"/>
    </row>
    <row r="108" spans="11:14" ht="15.75">
      <c r="K108" s="17"/>
      <c r="M108" s="28"/>
      <c r="N108" s="17"/>
    </row>
    <row r="109" spans="11:14" ht="15.75">
      <c r="K109" s="17"/>
      <c r="M109" s="28"/>
      <c r="N109" s="17"/>
    </row>
    <row r="110" spans="11:14" ht="15.75">
      <c r="K110" s="17"/>
      <c r="M110" s="28"/>
      <c r="N110" s="17"/>
    </row>
    <row r="111" spans="11:14" ht="15.75">
      <c r="K111" s="17"/>
      <c r="M111" s="28"/>
      <c r="N111" s="17"/>
    </row>
    <row r="112" spans="11:14" ht="15.75">
      <c r="K112" s="17"/>
      <c r="M112" s="28"/>
      <c r="N112" s="17"/>
    </row>
    <row r="113" spans="11:14" ht="15.75">
      <c r="K113" s="17"/>
      <c r="M113" s="28"/>
      <c r="N113" s="17"/>
    </row>
    <row r="114" spans="11:14" ht="15.75">
      <c r="K114" s="17"/>
      <c r="M114" s="28"/>
      <c r="N114" s="17"/>
    </row>
    <row r="115" spans="11:14" ht="15.75">
      <c r="K115" s="17"/>
      <c r="M115" s="28"/>
      <c r="N115" s="17"/>
    </row>
    <row r="116" spans="11:14" ht="15.75">
      <c r="K116" s="17"/>
      <c r="M116" s="28"/>
      <c r="N116" s="17"/>
    </row>
    <row r="117" spans="11:14" ht="15.75">
      <c r="K117" s="17"/>
      <c r="M117" s="28"/>
      <c r="N117" s="17"/>
    </row>
    <row r="118" spans="11:14" ht="15.75">
      <c r="K118" s="17"/>
      <c r="M118" s="28"/>
      <c r="N118" s="17"/>
    </row>
    <row r="119" spans="11:14" ht="15.75">
      <c r="K119" s="17"/>
      <c r="M119" s="28"/>
      <c r="N119" s="17"/>
    </row>
    <row r="120" spans="11:14" ht="15.75">
      <c r="K120" s="17"/>
      <c r="M120" s="28"/>
      <c r="N120" s="17"/>
    </row>
    <row r="121" spans="11:14" ht="15.75">
      <c r="K121" s="17"/>
      <c r="M121" s="28"/>
      <c r="N121" s="17"/>
    </row>
    <row r="122" spans="11:14" ht="15.75">
      <c r="K122" s="17"/>
      <c r="M122" s="28"/>
      <c r="N122" s="17"/>
    </row>
    <row r="123" spans="11:14" ht="15.75">
      <c r="K123" s="17"/>
      <c r="M123" s="28"/>
      <c r="N123" s="17"/>
    </row>
    <row r="124" spans="11:14" ht="15.75">
      <c r="K124" s="17"/>
      <c r="M124" s="28"/>
      <c r="N124" s="17"/>
    </row>
    <row r="125" spans="11:14" ht="15.75">
      <c r="K125" s="17"/>
      <c r="M125" s="28"/>
      <c r="N125" s="17"/>
    </row>
    <row r="126" spans="11:14" ht="15.75">
      <c r="K126" s="17"/>
      <c r="M126" s="28"/>
      <c r="N126" s="17"/>
    </row>
    <row r="127" spans="13:14" ht="15.75">
      <c r="M127" s="28"/>
      <c r="N127" s="18"/>
    </row>
    <row r="128" spans="13:14" ht="15.75">
      <c r="M128" s="28"/>
      <c r="N128" s="18"/>
    </row>
    <row r="129" spans="13:14" ht="15.75">
      <c r="M129" s="28"/>
      <c r="N129" s="18"/>
    </row>
    <row r="130" spans="13:14" ht="15.75">
      <c r="M130" s="28"/>
      <c r="N130" s="18"/>
    </row>
    <row r="131" spans="13:14" ht="15.75">
      <c r="M131" s="28"/>
      <c r="N131" s="18"/>
    </row>
    <row r="132" spans="13:14" ht="15.75">
      <c r="M132" s="28"/>
      <c r="N132" s="18"/>
    </row>
    <row r="133" spans="13:14" ht="15.75">
      <c r="M133" s="28"/>
      <c r="N133" s="18"/>
    </row>
    <row r="134" spans="13:14" ht="15.75">
      <c r="M134" s="28"/>
      <c r="N134" s="18"/>
    </row>
    <row r="135" spans="13:14" ht="15.75">
      <c r="M135" s="28"/>
      <c r="N135" s="18"/>
    </row>
    <row r="136" spans="13:14" ht="15.75">
      <c r="M136" s="28"/>
      <c r="N136" s="18"/>
    </row>
    <row r="137" spans="13:14" ht="15.75">
      <c r="M137" s="28"/>
      <c r="N137" s="18"/>
    </row>
    <row r="138" spans="13:14" ht="15.75">
      <c r="M138" s="28"/>
      <c r="N138" s="18"/>
    </row>
    <row r="139" spans="13:14" ht="15.75">
      <c r="M139" s="28"/>
      <c r="N139" s="18"/>
    </row>
    <row r="140" spans="13:14" ht="15.75">
      <c r="M140" s="28"/>
      <c r="N140" s="18"/>
    </row>
    <row r="141" spans="13:14" ht="15.75">
      <c r="M141" s="28"/>
      <c r="N141" s="18"/>
    </row>
    <row r="142" spans="13:14" ht="15.75">
      <c r="M142" s="28"/>
      <c r="N142" s="18"/>
    </row>
    <row r="143" spans="13:14" ht="15.75">
      <c r="M143" s="28"/>
      <c r="N143" s="18"/>
    </row>
    <row r="144" spans="13:14" ht="15.75">
      <c r="M144" s="28"/>
      <c r="N144" s="18"/>
    </row>
    <row r="145" spans="13:14" ht="15.75">
      <c r="M145" s="28"/>
      <c r="N145" s="18"/>
    </row>
    <row r="146" spans="13:14" ht="15.75">
      <c r="M146" s="28"/>
      <c r="N146" s="18"/>
    </row>
    <row r="147" spans="13:14" ht="15.75">
      <c r="M147" s="28"/>
      <c r="N147" s="18"/>
    </row>
    <row r="148" spans="13:14" ht="15.75">
      <c r="M148" s="28"/>
      <c r="N148" s="18"/>
    </row>
    <row r="149" spans="13:14" ht="15.75">
      <c r="M149" s="28"/>
      <c r="N149" s="18"/>
    </row>
    <row r="150" spans="13:14" ht="15.75">
      <c r="M150" s="28"/>
      <c r="N150" s="18"/>
    </row>
    <row r="151" spans="13:14" ht="15.75">
      <c r="M151" s="28"/>
      <c r="N151" s="18"/>
    </row>
    <row r="152" spans="13:14" ht="15.75">
      <c r="M152" s="28"/>
      <c r="N152" s="18"/>
    </row>
    <row r="153" spans="13:14" ht="15.75">
      <c r="M153" s="28"/>
      <c r="N153" s="18"/>
    </row>
    <row r="154" spans="13:14" ht="15.75">
      <c r="M154" s="28"/>
      <c r="N154" s="18"/>
    </row>
    <row r="155" spans="13:14" ht="15.75">
      <c r="M155" s="28"/>
      <c r="N155" s="18"/>
    </row>
    <row r="156" spans="13:14" ht="15.75">
      <c r="M156" s="28"/>
      <c r="N156" s="18"/>
    </row>
    <row r="157" spans="13:14" ht="15.75">
      <c r="M157" s="28"/>
      <c r="N157" s="18"/>
    </row>
    <row r="158" spans="13:14" ht="15.75">
      <c r="M158" s="28"/>
      <c r="N158" s="18"/>
    </row>
    <row r="159" spans="13:14" ht="15.75">
      <c r="M159" s="28"/>
      <c r="N159" s="18"/>
    </row>
    <row r="160" spans="13:14" ht="15.75">
      <c r="M160" s="28"/>
      <c r="N160" s="18"/>
    </row>
    <row r="161" spans="13:14" ht="15.75">
      <c r="M161" s="28"/>
      <c r="N161" s="18"/>
    </row>
    <row r="162" spans="13:14" ht="15.75">
      <c r="M162" s="28"/>
      <c r="N162" s="18"/>
    </row>
    <row r="163" spans="13:14" ht="15.75">
      <c r="M163" s="28"/>
      <c r="N163" s="18"/>
    </row>
    <row r="164" spans="13:14" ht="15.75">
      <c r="M164" s="28"/>
      <c r="N164" s="18"/>
    </row>
    <row r="165" spans="13:14" ht="15.75">
      <c r="M165" s="28"/>
      <c r="N165" s="18"/>
    </row>
    <row r="166" spans="13:14" ht="15.75">
      <c r="M166" s="28"/>
      <c r="N166" s="18"/>
    </row>
    <row r="167" spans="13:14" ht="15.75">
      <c r="M167" s="28"/>
      <c r="N167" s="18"/>
    </row>
    <row r="168" spans="13:14" ht="15.75">
      <c r="M168" s="28"/>
      <c r="N168" s="18"/>
    </row>
    <row r="169" spans="13:14" ht="15.75">
      <c r="M169" s="28"/>
      <c r="N169" s="18"/>
    </row>
    <row r="170" spans="13:14" ht="15.75">
      <c r="M170" s="28"/>
      <c r="N170" s="18"/>
    </row>
    <row r="171" spans="13:14" ht="15.75">
      <c r="M171" s="28"/>
      <c r="N171" s="18"/>
    </row>
    <row r="172" spans="13:14" ht="15.75">
      <c r="M172" s="28"/>
      <c r="N172" s="18"/>
    </row>
    <row r="173" spans="13:14" ht="15.75">
      <c r="M173" s="28"/>
      <c r="N173" s="18"/>
    </row>
    <row r="174" spans="13:14" ht="15.75">
      <c r="M174" s="28"/>
      <c r="N174" s="18"/>
    </row>
    <row r="175" spans="13:14" ht="15.75">
      <c r="M175" s="28"/>
      <c r="N175" s="18"/>
    </row>
    <row r="176" spans="13:14" ht="15.75">
      <c r="M176" s="28"/>
      <c r="N176" s="18"/>
    </row>
    <row r="177" spans="13:14" ht="15.75">
      <c r="M177" s="28"/>
      <c r="N177" s="18"/>
    </row>
    <row r="178" spans="13:14" ht="15.75">
      <c r="M178" s="28"/>
      <c r="N178" s="18"/>
    </row>
    <row r="179" spans="13:14" ht="15.75">
      <c r="M179" s="28"/>
      <c r="N179" s="18"/>
    </row>
    <row r="180" spans="13:14" ht="15.75">
      <c r="M180" s="28"/>
      <c r="N180" s="18"/>
    </row>
    <row r="181" spans="13:14" ht="15.75">
      <c r="M181" s="28"/>
      <c r="N181" s="18"/>
    </row>
    <row r="182" spans="13:14" ht="15.75">
      <c r="M182" s="28"/>
      <c r="N182" s="18"/>
    </row>
    <row r="183" spans="13:14" ht="15.75">
      <c r="M183" s="28"/>
      <c r="N183" s="18"/>
    </row>
    <row r="184" spans="13:14" ht="15.75">
      <c r="M184" s="28"/>
      <c r="N184" s="18"/>
    </row>
    <row r="185" spans="13:14" ht="15.75">
      <c r="M185" s="28"/>
      <c r="N185" s="18"/>
    </row>
    <row r="186" spans="13:14" ht="15.75">
      <c r="M186" s="28"/>
      <c r="N186" s="18"/>
    </row>
    <row r="187" spans="13:14" ht="15.75">
      <c r="M187" s="28"/>
      <c r="N187" s="18"/>
    </row>
    <row r="188" spans="13:14" ht="15.75">
      <c r="M188" s="28"/>
      <c r="N188" s="18"/>
    </row>
    <row r="189" spans="13:14" ht="15.75">
      <c r="M189" s="28"/>
      <c r="N189" s="18"/>
    </row>
    <row r="190" spans="13:14" ht="15.75">
      <c r="M190" s="28"/>
      <c r="N190" s="18"/>
    </row>
    <row r="191" spans="13:14" ht="15.75">
      <c r="M191" s="28"/>
      <c r="N191" s="18"/>
    </row>
    <row r="192" spans="13:14" ht="15.75">
      <c r="M192" s="28"/>
      <c r="N192" s="18"/>
    </row>
    <row r="193" spans="13:14" ht="15.75">
      <c r="M193" s="28"/>
      <c r="N193" s="18"/>
    </row>
    <row r="194" spans="13:14" ht="15.75">
      <c r="M194" s="28"/>
      <c r="N194" s="18"/>
    </row>
    <row r="195" spans="13:14" ht="15.75">
      <c r="M195" s="28"/>
      <c r="N195" s="18"/>
    </row>
    <row r="196" spans="13:14" ht="15.75">
      <c r="M196" s="28"/>
      <c r="N196" s="18"/>
    </row>
    <row r="197" spans="13:14" ht="15.75">
      <c r="M197" s="28"/>
      <c r="N197" s="18"/>
    </row>
    <row r="198" spans="13:14" ht="15.75">
      <c r="M198" s="28"/>
      <c r="N198" s="18"/>
    </row>
    <row r="199" spans="13:14" ht="15.75">
      <c r="M199" s="28"/>
      <c r="N199" s="18"/>
    </row>
    <row r="200" spans="13:14" ht="15.75">
      <c r="M200" s="28"/>
      <c r="N200" s="18"/>
    </row>
    <row r="201" spans="13:14" ht="15.75">
      <c r="M201" s="28"/>
      <c r="N201" s="18"/>
    </row>
    <row r="202" spans="13:14" ht="15.75">
      <c r="M202" s="28"/>
      <c r="N202" s="18"/>
    </row>
    <row r="203" spans="13:14" ht="15.75">
      <c r="M203" s="28"/>
      <c r="N203" s="18"/>
    </row>
    <row r="204" spans="13:14" ht="15.75">
      <c r="M204" s="28"/>
      <c r="N204" s="18"/>
    </row>
    <row r="205" spans="13:14" ht="15.75">
      <c r="M205" s="28"/>
      <c r="N205" s="18"/>
    </row>
    <row r="206" spans="13:14" ht="15.75">
      <c r="M206" s="28"/>
      <c r="N206" s="18"/>
    </row>
    <row r="207" spans="13:14" ht="15.75">
      <c r="M207" s="28"/>
      <c r="N207" s="18"/>
    </row>
    <row r="208" spans="13:14" ht="15.75">
      <c r="M208" s="28"/>
      <c r="N208" s="18"/>
    </row>
    <row r="209" spans="13:14" ht="15.75">
      <c r="M209" s="28"/>
      <c r="N209" s="18"/>
    </row>
    <row r="210" spans="13:14" ht="15.75">
      <c r="M210" s="28"/>
      <c r="N210" s="18"/>
    </row>
    <row r="211" spans="13:14" ht="15.75">
      <c r="M211" s="28"/>
      <c r="N211" s="18"/>
    </row>
    <row r="212" spans="13:14" ht="15.75">
      <c r="M212" s="28"/>
      <c r="N212" s="18"/>
    </row>
    <row r="213" spans="13:14" ht="15.75">
      <c r="M213" s="28"/>
      <c r="N213" s="18"/>
    </row>
    <row r="214" spans="13:14" ht="15.75">
      <c r="M214" s="28"/>
      <c r="N214" s="18"/>
    </row>
    <row r="215" spans="13:14" ht="15.75">
      <c r="M215" s="28"/>
      <c r="N215" s="18"/>
    </row>
    <row r="216" spans="13:14" ht="15.75">
      <c r="M216" s="28"/>
      <c r="N216" s="18"/>
    </row>
    <row r="217" spans="13:14" ht="15.75">
      <c r="M217" s="28"/>
      <c r="N217" s="18"/>
    </row>
    <row r="218" spans="13:14" ht="15.75">
      <c r="M218" s="28"/>
      <c r="N218" s="18"/>
    </row>
    <row r="219" spans="13:14" ht="15.75">
      <c r="M219" s="28"/>
      <c r="N219" s="18"/>
    </row>
    <row r="220" spans="13:14" ht="15.75">
      <c r="M220" s="28"/>
      <c r="N220" s="18"/>
    </row>
    <row r="221" spans="13:14" ht="15.75">
      <c r="M221" s="28"/>
      <c r="N221" s="18"/>
    </row>
    <row r="222" spans="13:14" ht="15.75">
      <c r="M222" s="28"/>
      <c r="N222" s="18"/>
    </row>
    <row r="223" spans="13:14" ht="15.75">
      <c r="M223" s="28"/>
      <c r="N223" s="18"/>
    </row>
    <row r="224" spans="13:14" ht="15.75">
      <c r="M224" s="28"/>
      <c r="N224" s="18"/>
    </row>
    <row r="225" spans="13:14" ht="15.75">
      <c r="M225" s="28"/>
      <c r="N225" s="18"/>
    </row>
    <row r="226" spans="13:14" ht="15.75">
      <c r="M226" s="28"/>
      <c r="N226" s="18"/>
    </row>
    <row r="227" spans="13:14" ht="15.75">
      <c r="M227" s="28"/>
      <c r="N227" s="18"/>
    </row>
    <row r="228" spans="13:14" ht="15.75">
      <c r="M228" s="28"/>
      <c r="N228" s="18"/>
    </row>
    <row r="229" spans="13:14" ht="15.75">
      <c r="M229" s="28"/>
      <c r="N229" s="18"/>
    </row>
    <row r="230" spans="13:14" ht="15.75">
      <c r="M230" s="28"/>
      <c r="N230" s="18"/>
    </row>
    <row r="231" spans="13:14" ht="15.75">
      <c r="M231" s="28"/>
      <c r="N231" s="18"/>
    </row>
    <row r="232" spans="13:14" ht="15.75">
      <c r="M232" s="28"/>
      <c r="N232" s="18"/>
    </row>
    <row r="233" spans="13:14" ht="15.75">
      <c r="M233" s="28"/>
      <c r="N233" s="18"/>
    </row>
    <row r="234" spans="13:14" ht="15.75">
      <c r="M234" s="28"/>
      <c r="N234" s="18"/>
    </row>
    <row r="235" spans="13:14" ht="15.75">
      <c r="M235" s="28"/>
      <c r="N235" s="18"/>
    </row>
    <row r="236" spans="13:14" ht="15.75">
      <c r="M236" s="28"/>
      <c r="N236" s="18"/>
    </row>
    <row r="237" spans="13:14" ht="15.75">
      <c r="M237" s="28"/>
      <c r="N237" s="18"/>
    </row>
    <row r="238" spans="13:14" ht="15.75">
      <c r="M238" s="28"/>
      <c r="N238" s="18"/>
    </row>
    <row r="239" spans="13:14" ht="15.75">
      <c r="M239" s="28"/>
      <c r="N239" s="18"/>
    </row>
    <row r="240" spans="13:14" ht="15.75">
      <c r="M240" s="28"/>
      <c r="N240" s="18"/>
    </row>
    <row r="241" spans="13:14" ht="15.75">
      <c r="M241" s="28"/>
      <c r="N241" s="18"/>
    </row>
    <row r="242" spans="13:14" ht="15.75">
      <c r="M242" s="28"/>
      <c r="N242" s="18"/>
    </row>
    <row r="243" spans="13:14" ht="15.75">
      <c r="M243" s="28"/>
      <c r="N243" s="18"/>
    </row>
    <row r="244" spans="13:14" ht="15.75">
      <c r="M244" s="28"/>
      <c r="N244" s="18"/>
    </row>
    <row r="245" spans="13:14" ht="15.75">
      <c r="M245" s="28"/>
      <c r="N245" s="18"/>
    </row>
    <row r="246" spans="13:14" ht="15.75">
      <c r="M246" s="28"/>
      <c r="N246" s="18"/>
    </row>
    <row r="247" spans="13:14" ht="15.75">
      <c r="M247" s="28"/>
      <c r="N247" s="18"/>
    </row>
    <row r="248" spans="13:14" ht="15.75">
      <c r="M248" s="28"/>
      <c r="N248" s="18"/>
    </row>
    <row r="249" spans="13:14" ht="15.75">
      <c r="M249" s="28"/>
      <c r="N249" s="18"/>
    </row>
    <row r="250" spans="13:14" ht="15.75">
      <c r="M250" s="28"/>
      <c r="N250" s="18"/>
    </row>
    <row r="251" spans="13:14" ht="15.75">
      <c r="M251" s="28"/>
      <c r="N251" s="18"/>
    </row>
  </sheetData>
  <mergeCells count="5">
    <mergeCell ref="O2:Q3"/>
    <mergeCell ref="G15:H15"/>
    <mergeCell ref="J15:K15"/>
    <mergeCell ref="M15:N15"/>
    <mergeCell ref="P15:Q15"/>
  </mergeCells>
  <printOptions/>
  <pageMargins left="0.75" right="0.75" top="0.48" bottom="0.48"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N114"/>
  <sheetViews>
    <sheetView zoomScaleSheetLayoutView="100" workbookViewId="0" topLeftCell="A1">
      <selection activeCell="M5" sqref="M5"/>
    </sheetView>
  </sheetViews>
  <sheetFormatPr defaultColWidth="9.140625" defaultRowHeight="12.75"/>
  <cols>
    <col min="1" max="1" width="4.00390625" style="64" customWidth="1"/>
    <col min="2" max="2" width="3.421875" style="64" customWidth="1"/>
    <col min="3" max="3" width="15.57421875" style="64" customWidth="1"/>
    <col min="4" max="4" width="24.421875" style="64" customWidth="1"/>
    <col min="5" max="5" width="3.57421875" style="64" customWidth="1"/>
    <col min="6" max="6" width="14.7109375" style="64" customWidth="1"/>
    <col min="7" max="7" width="1.57421875" style="64" customWidth="1"/>
    <col min="8" max="8" width="13.7109375" style="64" bestFit="1" customWidth="1"/>
    <col min="9" max="9" width="1.57421875" style="64" customWidth="1"/>
    <col min="10" max="10" width="14.57421875" style="64" bestFit="1" customWidth="1"/>
    <col min="11" max="11" width="1.57421875" style="64" customWidth="1"/>
    <col min="12" max="12" width="12.57421875" style="64" customWidth="1"/>
    <col min="13" max="13" width="1.57421875" style="64" customWidth="1"/>
    <col min="14" max="16384" width="9.00390625" style="64" customWidth="1"/>
  </cols>
  <sheetData>
    <row r="1" spans="1:10" ht="10.5" customHeight="1">
      <c r="A1" s="2"/>
      <c r="B1" s="2"/>
      <c r="C1" s="2"/>
      <c r="D1" s="2"/>
      <c r="E1" s="2"/>
      <c r="F1" s="2"/>
      <c r="G1" s="2"/>
      <c r="H1" s="2"/>
      <c r="I1" s="2"/>
      <c r="J1" s="2"/>
    </row>
    <row r="2" spans="1:13" ht="14.25">
      <c r="A2" s="2"/>
      <c r="B2" s="2"/>
      <c r="C2" s="2"/>
      <c r="D2" s="2"/>
      <c r="E2" s="2"/>
      <c r="F2" s="2"/>
      <c r="G2" s="2"/>
      <c r="H2" s="2"/>
      <c r="I2" s="2"/>
      <c r="J2" s="2"/>
      <c r="L2" s="2"/>
      <c r="M2" s="118" t="s">
        <v>130</v>
      </c>
    </row>
    <row r="3" spans="1:13" ht="18" customHeight="1">
      <c r="A3" s="25" t="s">
        <v>0</v>
      </c>
      <c r="B3" s="2"/>
      <c r="C3" s="2"/>
      <c r="D3" s="2"/>
      <c r="E3" s="2"/>
      <c r="F3" s="2"/>
      <c r="G3" s="2"/>
      <c r="H3" s="122"/>
      <c r="I3" s="122"/>
      <c r="J3" s="122"/>
      <c r="K3" s="122"/>
      <c r="L3" s="122"/>
      <c r="M3" s="122"/>
    </row>
    <row r="4" spans="1:13" s="4" customFormat="1" ht="18">
      <c r="A4" s="25" t="s">
        <v>1</v>
      </c>
      <c r="H4" s="122"/>
      <c r="I4" s="122"/>
      <c r="J4" s="122"/>
      <c r="K4" s="122"/>
      <c r="L4" s="122"/>
      <c r="M4" s="122"/>
    </row>
    <row r="5" spans="1:12" s="4" customFormat="1" ht="15.75">
      <c r="A5" s="29" t="s">
        <v>2</v>
      </c>
      <c r="H5" s="27"/>
      <c r="I5" s="18"/>
      <c r="J5" s="18"/>
      <c r="K5" s="28"/>
      <c r="L5" s="18"/>
    </row>
    <row r="6" spans="1:12" s="4" customFormat="1" ht="15.75">
      <c r="A6" s="29" t="s">
        <v>3</v>
      </c>
      <c r="H6" s="27"/>
      <c r="I6" s="18"/>
      <c r="J6" s="18"/>
      <c r="K6" s="28"/>
      <c r="L6" s="18"/>
    </row>
    <row r="7" spans="1:12" s="4" customFormat="1" ht="15.75">
      <c r="A7" s="4" t="s">
        <v>4</v>
      </c>
      <c r="H7" s="27"/>
      <c r="I7" s="18"/>
      <c r="J7" s="18"/>
      <c r="K7" s="28"/>
      <c r="L7" s="18"/>
    </row>
    <row r="8" spans="1:14" ht="6.75" customHeight="1" thickBot="1">
      <c r="A8" s="65"/>
      <c r="B8" s="66"/>
      <c r="C8" s="66"/>
      <c r="D8" s="66"/>
      <c r="E8" s="66"/>
      <c r="F8" s="66"/>
      <c r="G8" s="66"/>
      <c r="H8" s="66"/>
      <c r="I8" s="66"/>
      <c r="J8" s="66"/>
      <c r="K8" s="80"/>
      <c r="L8" s="80"/>
      <c r="M8" s="80"/>
      <c r="N8" s="70"/>
    </row>
    <row r="9" spans="1:14" ht="11.25" customHeight="1">
      <c r="A9" s="21"/>
      <c r="B9" s="2"/>
      <c r="C9" s="2"/>
      <c r="D9" s="2"/>
      <c r="E9" s="2"/>
      <c r="F9" s="2"/>
      <c r="G9" s="2"/>
      <c r="H9" s="2"/>
      <c r="I9" s="2"/>
      <c r="J9" s="2"/>
      <c r="L9" s="70"/>
      <c r="M9" s="70"/>
      <c r="N9" s="70"/>
    </row>
    <row r="10" spans="1:14" ht="7.5" customHeight="1">
      <c r="A10" s="21"/>
      <c r="B10" s="2"/>
      <c r="C10" s="2"/>
      <c r="D10" s="2"/>
      <c r="E10" s="2"/>
      <c r="F10" s="2"/>
      <c r="G10" s="2"/>
      <c r="H10" s="2"/>
      <c r="I10" s="2"/>
      <c r="J10" s="2"/>
      <c r="L10" s="70"/>
      <c r="M10" s="70"/>
      <c r="N10" s="70"/>
    </row>
    <row r="11" spans="1:14" ht="14.25">
      <c r="A11" s="21" t="s">
        <v>111</v>
      </c>
      <c r="B11" s="21"/>
      <c r="C11" s="21"/>
      <c r="D11" s="21"/>
      <c r="E11" s="21"/>
      <c r="F11" s="21"/>
      <c r="G11" s="21"/>
      <c r="H11" s="37"/>
      <c r="I11" s="37"/>
      <c r="J11" s="7"/>
      <c r="K11" s="2"/>
      <c r="L11" s="48"/>
      <c r="M11" s="70"/>
      <c r="N11" s="70"/>
    </row>
    <row r="12" spans="1:12" ht="14.25">
      <c r="A12" s="21" t="s">
        <v>77</v>
      </c>
      <c r="B12" s="2"/>
      <c r="C12" s="2"/>
      <c r="D12" s="2"/>
      <c r="E12" s="2"/>
      <c r="F12" s="2"/>
      <c r="G12" s="2"/>
      <c r="H12" s="2"/>
      <c r="I12" s="2"/>
      <c r="J12" s="2"/>
      <c r="K12" s="2"/>
      <c r="L12" s="2"/>
    </row>
    <row r="13" spans="1:12" ht="14.25">
      <c r="A13" s="39"/>
      <c r="B13" s="2"/>
      <c r="C13" s="2"/>
      <c r="D13" s="2"/>
      <c r="E13" s="2"/>
      <c r="F13" s="2"/>
      <c r="G13" s="2"/>
      <c r="H13" s="2"/>
      <c r="I13" s="2"/>
      <c r="J13" s="2"/>
      <c r="K13" s="2"/>
      <c r="L13" s="2"/>
    </row>
    <row r="14" spans="1:12" ht="14.25">
      <c r="A14" s="2"/>
      <c r="B14" s="2"/>
      <c r="C14" s="2"/>
      <c r="D14" s="2"/>
      <c r="E14" s="2"/>
      <c r="F14" s="81"/>
      <c r="G14" s="2"/>
      <c r="H14" s="81" t="s">
        <v>42</v>
      </c>
      <c r="I14" s="36"/>
      <c r="J14" s="81"/>
      <c r="K14" s="36"/>
      <c r="L14" s="81"/>
    </row>
    <row r="15" spans="1:12" ht="14.25">
      <c r="A15" s="2"/>
      <c r="B15" s="2"/>
      <c r="C15" s="2"/>
      <c r="D15" s="2"/>
      <c r="E15" s="2"/>
      <c r="F15" s="82"/>
      <c r="G15" s="2"/>
      <c r="H15" s="82" t="s">
        <v>43</v>
      </c>
      <c r="I15" s="36"/>
      <c r="J15" s="82" t="s">
        <v>44</v>
      </c>
      <c r="K15" s="36"/>
      <c r="L15" s="82" t="s">
        <v>45</v>
      </c>
    </row>
    <row r="16" spans="1:12" ht="14.25">
      <c r="A16" s="2"/>
      <c r="B16" s="2"/>
      <c r="C16" s="2"/>
      <c r="D16" s="2"/>
      <c r="E16" s="2"/>
      <c r="F16" s="83" t="s">
        <v>22</v>
      </c>
      <c r="G16" s="2"/>
      <c r="H16" s="83" t="s">
        <v>46</v>
      </c>
      <c r="I16" s="36"/>
      <c r="J16" s="83" t="s">
        <v>76</v>
      </c>
      <c r="K16" s="36"/>
      <c r="L16" s="82"/>
    </row>
    <row r="17" spans="1:12" ht="14.25">
      <c r="A17" s="2"/>
      <c r="B17" s="2"/>
      <c r="C17" s="2"/>
      <c r="D17" s="2"/>
      <c r="E17" s="2"/>
      <c r="F17" s="82" t="s">
        <v>6</v>
      </c>
      <c r="G17" s="2"/>
      <c r="H17" s="82" t="s">
        <v>6</v>
      </c>
      <c r="I17" s="36"/>
      <c r="J17" s="82" t="s">
        <v>6</v>
      </c>
      <c r="K17" s="36"/>
      <c r="L17" s="82" t="s">
        <v>6</v>
      </c>
    </row>
    <row r="18" spans="1:12" ht="14.25">
      <c r="A18" s="2"/>
      <c r="B18" s="2"/>
      <c r="C18" s="2"/>
      <c r="D18" s="2"/>
      <c r="E18" s="2"/>
      <c r="F18" s="84"/>
      <c r="G18" s="2"/>
      <c r="H18" s="84"/>
      <c r="I18" s="2"/>
      <c r="J18" s="84"/>
      <c r="K18" s="2"/>
      <c r="L18" s="85"/>
    </row>
    <row r="19" spans="1:12" ht="14.25">
      <c r="A19" s="2"/>
      <c r="B19" s="2"/>
      <c r="C19" s="2"/>
      <c r="D19" s="2"/>
      <c r="E19" s="2"/>
      <c r="F19" s="86"/>
      <c r="G19" s="2"/>
      <c r="H19" s="86"/>
      <c r="I19" s="2"/>
      <c r="J19" s="86"/>
      <c r="K19" s="2"/>
      <c r="L19" s="48"/>
    </row>
    <row r="20" spans="1:12" ht="14.25" hidden="1">
      <c r="A20" s="21" t="s">
        <v>47</v>
      </c>
      <c r="B20" s="2"/>
      <c r="C20" s="2"/>
      <c r="D20" s="2"/>
      <c r="E20" s="2"/>
      <c r="F20" s="2"/>
      <c r="G20" s="2"/>
      <c r="H20" s="2"/>
      <c r="I20" s="2"/>
      <c r="J20" s="2"/>
      <c r="K20" s="2"/>
      <c r="L20" s="2"/>
    </row>
    <row r="21" spans="1:12" ht="14.25" hidden="1">
      <c r="A21" s="68" t="s">
        <v>78</v>
      </c>
      <c r="B21" s="2"/>
      <c r="C21" s="2"/>
      <c r="D21" s="2"/>
      <c r="E21" s="2"/>
      <c r="F21" s="3">
        <v>10</v>
      </c>
      <c r="G21" s="2"/>
      <c r="H21" s="3">
        <v>0</v>
      </c>
      <c r="I21" s="3"/>
      <c r="J21" s="3">
        <f>-3</f>
        <v>-3</v>
      </c>
      <c r="K21" s="2"/>
      <c r="L21" s="87">
        <f>SUM(F21:J21)</f>
        <v>7</v>
      </c>
    </row>
    <row r="22" spans="1:12" ht="14.25" hidden="1">
      <c r="A22" s="21"/>
      <c r="B22" s="2"/>
      <c r="C22" s="2"/>
      <c r="D22" s="2"/>
      <c r="E22" s="2"/>
      <c r="F22" s="3"/>
      <c r="G22" s="2"/>
      <c r="H22" s="3"/>
      <c r="I22" s="3"/>
      <c r="J22" s="3"/>
      <c r="K22" s="2"/>
      <c r="L22" s="87"/>
    </row>
    <row r="23" spans="1:12" ht="14.25" hidden="1">
      <c r="A23" s="2" t="s">
        <v>68</v>
      </c>
      <c r="B23" s="2"/>
      <c r="C23" s="2"/>
      <c r="D23" s="2"/>
      <c r="E23" s="2"/>
      <c r="F23" s="3">
        <v>0</v>
      </c>
      <c r="G23" s="2"/>
      <c r="H23" s="3">
        <v>0</v>
      </c>
      <c r="I23" s="3"/>
      <c r="J23" s="3">
        <v>817</v>
      </c>
      <c r="K23" s="2"/>
      <c r="L23" s="87">
        <f>SUM(F23:J23)</f>
        <v>817</v>
      </c>
    </row>
    <row r="24" spans="1:12" ht="14.25" hidden="1">
      <c r="A24" s="2"/>
      <c r="B24" s="2"/>
      <c r="C24" s="2"/>
      <c r="D24" s="2"/>
      <c r="E24" s="2"/>
      <c r="F24" s="11"/>
      <c r="G24" s="2"/>
      <c r="H24" s="11"/>
      <c r="I24" s="3"/>
      <c r="J24" s="11"/>
      <c r="K24" s="2"/>
      <c r="L24" s="88"/>
    </row>
    <row r="25" spans="1:12" ht="14.25" hidden="1">
      <c r="A25" s="21" t="s">
        <v>69</v>
      </c>
      <c r="B25" s="2"/>
      <c r="C25" s="2"/>
      <c r="D25" s="2"/>
      <c r="E25" s="2"/>
      <c r="F25" s="3">
        <f>SUM(F21:F23)</f>
        <v>10</v>
      </c>
      <c r="G25" s="2"/>
      <c r="H25" s="3">
        <f>SUM(H21:H23)</f>
        <v>0</v>
      </c>
      <c r="I25" s="3"/>
      <c r="J25" s="3">
        <f>SUM(J21:J23)</f>
        <v>814</v>
      </c>
      <c r="K25" s="2"/>
      <c r="L25" s="3">
        <f>SUM(L21:L23)</f>
        <v>824</v>
      </c>
    </row>
    <row r="26" spans="1:12" ht="14.25" hidden="1">
      <c r="A26" s="21"/>
      <c r="B26" s="2"/>
      <c r="C26" s="2"/>
      <c r="D26" s="2"/>
      <c r="E26" s="2"/>
      <c r="F26" s="3"/>
      <c r="G26" s="2"/>
      <c r="H26" s="3"/>
      <c r="I26" s="3"/>
      <c r="J26" s="3"/>
      <c r="K26" s="2"/>
      <c r="L26" s="87"/>
    </row>
    <row r="27" spans="1:12" ht="14.25" hidden="1">
      <c r="A27" s="2" t="s">
        <v>70</v>
      </c>
      <c r="B27" s="2"/>
      <c r="C27" s="2"/>
      <c r="D27" s="2"/>
      <c r="E27" s="2"/>
      <c r="F27" s="3"/>
      <c r="G27" s="2"/>
      <c r="H27" s="3"/>
      <c r="I27" s="3"/>
      <c r="J27" s="3"/>
      <c r="K27" s="3"/>
      <c r="L27" s="87"/>
    </row>
    <row r="28" spans="1:12" ht="14.25" hidden="1">
      <c r="A28" s="2" t="s">
        <v>71</v>
      </c>
      <c r="B28" s="2"/>
      <c r="C28" s="2"/>
      <c r="D28" s="2"/>
      <c r="E28" s="2"/>
      <c r="F28" s="3">
        <v>37430</v>
      </c>
      <c r="G28" s="2"/>
      <c r="H28" s="3">
        <v>5998</v>
      </c>
      <c r="I28" s="3"/>
      <c r="J28" s="3">
        <v>0</v>
      </c>
      <c r="K28" s="3"/>
      <c r="L28" s="87">
        <f>SUM(F28:J28)</f>
        <v>43428</v>
      </c>
    </row>
    <row r="29" spans="1:12" ht="14.25" hidden="1">
      <c r="A29" s="2"/>
      <c r="B29" s="2"/>
      <c r="C29" s="2"/>
      <c r="D29" s="2"/>
      <c r="E29" s="2"/>
      <c r="F29" s="3"/>
      <c r="G29" s="2"/>
      <c r="H29" s="3"/>
      <c r="I29" s="3"/>
      <c r="J29" s="3"/>
      <c r="K29" s="3"/>
      <c r="L29" s="87"/>
    </row>
    <row r="30" spans="1:12" ht="14.25" hidden="1">
      <c r="A30" s="2" t="s">
        <v>72</v>
      </c>
      <c r="B30" s="2"/>
      <c r="C30" s="2"/>
      <c r="D30" s="2"/>
      <c r="E30" s="2"/>
      <c r="F30" s="3">
        <v>7360</v>
      </c>
      <c r="G30" s="2"/>
      <c r="H30" s="3">
        <v>1104</v>
      </c>
      <c r="I30" s="3"/>
      <c r="J30" s="3">
        <v>0</v>
      </c>
      <c r="K30" s="3"/>
      <c r="L30" s="87">
        <f>SUM(F30:J30)</f>
        <v>8464</v>
      </c>
    </row>
    <row r="31" spans="1:12" ht="14.25" hidden="1">
      <c r="A31" s="2"/>
      <c r="B31" s="2"/>
      <c r="C31" s="2"/>
      <c r="D31" s="2"/>
      <c r="E31" s="2"/>
      <c r="F31" s="3"/>
      <c r="G31" s="2"/>
      <c r="H31" s="3"/>
      <c r="I31" s="3"/>
      <c r="J31" s="3"/>
      <c r="K31" s="3"/>
      <c r="L31" s="87"/>
    </row>
    <row r="32" spans="1:12" ht="14.25" hidden="1">
      <c r="A32" s="2"/>
      <c r="B32" s="2"/>
      <c r="C32" s="2"/>
      <c r="D32" s="2"/>
      <c r="E32" s="2"/>
      <c r="F32" s="89"/>
      <c r="G32" s="90"/>
      <c r="H32" s="91"/>
      <c r="I32" s="91"/>
      <c r="J32" s="91"/>
      <c r="K32" s="91"/>
      <c r="L32" s="92"/>
    </row>
    <row r="33" spans="1:12" ht="14.25" hidden="1">
      <c r="A33" s="2" t="s">
        <v>73</v>
      </c>
      <c r="B33" s="2"/>
      <c r="C33" s="2"/>
      <c r="D33" s="2"/>
      <c r="E33" s="2"/>
      <c r="F33" s="93">
        <v>0</v>
      </c>
      <c r="G33" s="48"/>
      <c r="H33" s="53">
        <v>-2211</v>
      </c>
      <c r="I33" s="53"/>
      <c r="J33" s="53">
        <v>0</v>
      </c>
      <c r="K33" s="53"/>
      <c r="L33" s="94">
        <f>SUM(F33:J33)</f>
        <v>-2211</v>
      </c>
    </row>
    <row r="34" spans="1:12" ht="14.25" hidden="1">
      <c r="A34" s="2"/>
      <c r="B34" s="2"/>
      <c r="C34" s="2"/>
      <c r="D34" s="2"/>
      <c r="E34" s="2"/>
      <c r="F34" s="95"/>
      <c r="G34" s="96"/>
      <c r="H34" s="11"/>
      <c r="I34" s="11"/>
      <c r="J34" s="11"/>
      <c r="K34" s="11"/>
      <c r="L34" s="97"/>
    </row>
    <row r="35" spans="1:12" ht="14.25" hidden="1">
      <c r="A35" s="2"/>
      <c r="B35" s="2"/>
      <c r="C35" s="2"/>
      <c r="D35" s="2"/>
      <c r="E35" s="2"/>
      <c r="F35" s="53"/>
      <c r="G35" s="48"/>
      <c r="H35" s="53"/>
      <c r="I35" s="53"/>
      <c r="J35" s="53"/>
      <c r="K35" s="53"/>
      <c r="L35" s="98"/>
    </row>
    <row r="36" spans="1:12" ht="14.25" hidden="1">
      <c r="A36" s="2" t="s">
        <v>74</v>
      </c>
      <c r="B36" s="2"/>
      <c r="C36" s="2"/>
      <c r="D36" s="2"/>
      <c r="E36" s="2"/>
      <c r="F36" s="53">
        <v>0</v>
      </c>
      <c r="G36" s="48"/>
      <c r="H36" s="53">
        <v>-2211</v>
      </c>
      <c r="I36" s="53"/>
      <c r="J36" s="53">
        <v>0</v>
      </c>
      <c r="K36" s="53"/>
      <c r="L36" s="98">
        <f>SUM(F36:J36)</f>
        <v>-2211</v>
      </c>
    </row>
    <row r="37" spans="1:12" ht="14.25" hidden="1">
      <c r="A37" s="2"/>
      <c r="B37" s="2"/>
      <c r="C37" s="2"/>
      <c r="D37" s="2"/>
      <c r="E37" s="2"/>
      <c r="F37" s="53"/>
      <c r="G37" s="48"/>
      <c r="H37" s="53"/>
      <c r="I37" s="53"/>
      <c r="J37" s="53"/>
      <c r="K37" s="53"/>
      <c r="L37" s="98"/>
    </row>
    <row r="38" spans="1:12" ht="14.25" hidden="1">
      <c r="A38" s="2"/>
      <c r="B38" s="2"/>
      <c r="C38" s="2"/>
      <c r="D38" s="2"/>
      <c r="E38" s="2"/>
      <c r="F38" s="89"/>
      <c r="G38" s="90"/>
      <c r="H38" s="91"/>
      <c r="I38" s="91"/>
      <c r="J38" s="91"/>
      <c r="K38" s="91"/>
      <c r="L38" s="92"/>
    </row>
    <row r="39" spans="1:12" ht="14.25" hidden="1">
      <c r="A39" s="2" t="s">
        <v>48</v>
      </c>
      <c r="B39" s="2"/>
      <c r="C39" s="2"/>
      <c r="D39" s="2"/>
      <c r="E39" s="2"/>
      <c r="F39" s="93"/>
      <c r="G39" s="48"/>
      <c r="H39" s="53"/>
      <c r="I39" s="53"/>
      <c r="J39" s="53"/>
      <c r="K39" s="53"/>
      <c r="L39" s="94"/>
    </row>
    <row r="40" spans="1:12" ht="14.25" hidden="1">
      <c r="A40" s="68" t="s">
        <v>78</v>
      </c>
      <c r="B40" s="2"/>
      <c r="C40" s="2"/>
      <c r="D40" s="2"/>
      <c r="E40" s="2"/>
      <c r="F40" s="93">
        <v>0</v>
      </c>
      <c r="G40" s="48"/>
      <c r="H40" s="53">
        <v>0</v>
      </c>
      <c r="I40" s="53"/>
      <c r="J40" s="53">
        <v>8967</v>
      </c>
      <c r="K40" s="53"/>
      <c r="L40" s="94">
        <f>SUM(F40:J40)</f>
        <v>8967</v>
      </c>
    </row>
    <row r="41" spans="1:12" ht="14.25" hidden="1">
      <c r="A41" s="2"/>
      <c r="B41" s="2"/>
      <c r="C41" s="2"/>
      <c r="D41" s="2"/>
      <c r="E41" s="2"/>
      <c r="F41" s="93"/>
      <c r="G41" s="48"/>
      <c r="H41" s="53"/>
      <c r="I41" s="53"/>
      <c r="J41" s="53"/>
      <c r="K41" s="53"/>
      <c r="L41" s="94"/>
    </row>
    <row r="42" spans="1:12" ht="14.25" hidden="1">
      <c r="A42" s="2" t="s">
        <v>68</v>
      </c>
      <c r="B42" s="2"/>
      <c r="C42" s="2"/>
      <c r="D42" s="2"/>
      <c r="E42" s="2"/>
      <c r="F42" s="93">
        <v>0</v>
      </c>
      <c r="G42" s="48"/>
      <c r="H42" s="53">
        <v>0</v>
      </c>
      <c r="I42" s="53"/>
      <c r="J42" s="53">
        <v>-7</v>
      </c>
      <c r="K42" s="53"/>
      <c r="L42" s="94">
        <f>SUM(F42:J42)</f>
        <v>-7</v>
      </c>
    </row>
    <row r="43" spans="1:12" ht="14.25" hidden="1">
      <c r="A43" s="2"/>
      <c r="B43" s="2"/>
      <c r="C43" s="2"/>
      <c r="D43" s="2"/>
      <c r="E43" s="2"/>
      <c r="F43" s="95"/>
      <c r="G43" s="96"/>
      <c r="H43" s="11"/>
      <c r="I43" s="11"/>
      <c r="J43" s="11"/>
      <c r="K43" s="11"/>
      <c r="L43" s="97"/>
    </row>
    <row r="44" spans="1:12" ht="14.25" hidden="1">
      <c r="A44" s="2"/>
      <c r="B44" s="2"/>
      <c r="C44" s="2"/>
      <c r="D44" s="2"/>
      <c r="E44" s="2"/>
      <c r="F44" s="3"/>
      <c r="G44" s="2"/>
      <c r="H44" s="3"/>
      <c r="I44" s="3"/>
      <c r="J44" s="3"/>
      <c r="K44" s="3"/>
      <c r="L44" s="87"/>
    </row>
    <row r="45" spans="1:12" ht="14.25" hidden="1">
      <c r="A45" s="21" t="s">
        <v>69</v>
      </c>
      <c r="B45" s="2"/>
      <c r="C45" s="2"/>
      <c r="D45" s="2"/>
      <c r="E45" s="2"/>
      <c r="F45" s="3">
        <f>SUM(F40:F42)</f>
        <v>0</v>
      </c>
      <c r="G45" s="2"/>
      <c r="H45" s="3">
        <f>SUM(H40:H42)</f>
        <v>0</v>
      </c>
      <c r="I45" s="3"/>
      <c r="J45" s="3">
        <f>SUM(J40:J42)</f>
        <v>8960</v>
      </c>
      <c r="K45" s="3"/>
      <c r="L45" s="3">
        <f>SUM(L40:L42)</f>
        <v>8960</v>
      </c>
    </row>
    <row r="46" spans="2:12" ht="14.25" hidden="1">
      <c r="B46" s="2"/>
      <c r="C46" s="2"/>
      <c r="D46" s="2"/>
      <c r="E46" s="2"/>
      <c r="F46" s="11"/>
      <c r="G46" s="2"/>
      <c r="H46" s="11"/>
      <c r="I46" s="3"/>
      <c r="J46" s="11"/>
      <c r="K46" s="3"/>
      <c r="L46" s="11"/>
    </row>
    <row r="47" spans="1:12" ht="14.25">
      <c r="A47" s="21" t="s">
        <v>95</v>
      </c>
      <c r="B47" s="2"/>
      <c r="C47" s="2"/>
      <c r="D47" s="2"/>
      <c r="E47" s="2"/>
      <c r="F47" s="53">
        <v>44800</v>
      </c>
      <c r="G47" s="48"/>
      <c r="H47" s="53">
        <v>4891</v>
      </c>
      <c r="I47" s="53"/>
      <c r="J47" s="53">
        <v>10630</v>
      </c>
      <c r="K47" s="53"/>
      <c r="L47" s="53">
        <f>SUM(F47:J47)</f>
        <v>60321</v>
      </c>
    </row>
    <row r="48" spans="1:12" ht="14.25">
      <c r="A48" s="2"/>
      <c r="B48" s="2"/>
      <c r="C48" s="2"/>
      <c r="D48" s="2"/>
      <c r="E48" s="2"/>
      <c r="F48" s="2"/>
      <c r="G48" s="2"/>
      <c r="H48" s="3"/>
      <c r="I48" s="3"/>
      <c r="J48" s="3"/>
      <c r="K48" s="3"/>
      <c r="L48" s="53"/>
    </row>
    <row r="49" spans="1:12" ht="14.25">
      <c r="A49" s="2" t="s">
        <v>96</v>
      </c>
      <c r="B49" s="2"/>
      <c r="C49" s="2"/>
      <c r="D49" s="2"/>
      <c r="E49" s="2"/>
      <c r="F49" s="43">
        <v>0</v>
      </c>
      <c r="G49" s="2"/>
      <c r="H49" s="3">
        <v>0</v>
      </c>
      <c r="I49" s="3"/>
      <c r="J49" s="3">
        <f>'Consol.IS'!P45</f>
        <v>1153</v>
      </c>
      <c r="K49" s="3"/>
      <c r="L49" s="53">
        <f>SUM(F49:J49)</f>
        <v>1153</v>
      </c>
    </row>
    <row r="50" spans="1:12" ht="14.25">
      <c r="A50" s="2"/>
      <c r="B50" s="2"/>
      <c r="C50" s="2"/>
      <c r="D50" s="2"/>
      <c r="E50" s="2"/>
      <c r="F50" s="2"/>
      <c r="G50" s="2"/>
      <c r="H50" s="3"/>
      <c r="I50" s="3"/>
      <c r="J50" s="3"/>
      <c r="K50" s="3"/>
      <c r="L50" s="3"/>
    </row>
    <row r="51" spans="1:12" ht="15" thickBot="1">
      <c r="A51" s="21" t="s">
        <v>113</v>
      </c>
      <c r="B51" s="2"/>
      <c r="C51" s="2"/>
      <c r="D51" s="2"/>
      <c r="E51" s="2"/>
      <c r="F51" s="99">
        <f>SUM(F47:F50)</f>
        <v>44800</v>
      </c>
      <c r="G51" s="2"/>
      <c r="H51" s="99">
        <f>SUM(H47:H50)</f>
        <v>4891</v>
      </c>
      <c r="I51" s="3"/>
      <c r="J51" s="99">
        <f>SUM(J47:J50)</f>
        <v>11783</v>
      </c>
      <c r="K51" s="3"/>
      <c r="L51" s="99">
        <f>SUM(L47:L50)</f>
        <v>61474</v>
      </c>
    </row>
    <row r="52" spans="1:12" ht="15" thickTop="1">
      <c r="A52" s="21"/>
      <c r="B52" s="2"/>
      <c r="C52" s="2"/>
      <c r="D52" s="2"/>
      <c r="E52" s="2"/>
      <c r="F52" s="98"/>
      <c r="G52" s="2"/>
      <c r="H52" s="98"/>
      <c r="I52" s="3"/>
      <c r="J52" s="98"/>
      <c r="K52" s="3"/>
      <c r="L52" s="98"/>
    </row>
    <row r="53" spans="1:12" ht="14.25">
      <c r="A53" s="21"/>
      <c r="B53" s="2"/>
      <c r="C53" s="2"/>
      <c r="D53" s="2"/>
      <c r="E53" s="2"/>
      <c r="F53" s="98"/>
      <c r="G53" s="2"/>
      <c r="H53" s="98"/>
      <c r="I53" s="3"/>
      <c r="J53" s="98"/>
      <c r="K53" s="3"/>
      <c r="L53" s="98"/>
    </row>
    <row r="54" spans="1:12" ht="14.25">
      <c r="A54" s="21" t="s">
        <v>85</v>
      </c>
      <c r="B54" s="2"/>
      <c r="C54" s="2"/>
      <c r="D54" s="2"/>
      <c r="E54" s="2"/>
      <c r="F54" s="53">
        <v>44800</v>
      </c>
      <c r="G54" s="48"/>
      <c r="H54" s="53">
        <v>4891</v>
      </c>
      <c r="I54" s="53"/>
      <c r="J54" s="53">
        <v>10142</v>
      </c>
      <c r="K54" s="53"/>
      <c r="L54" s="53">
        <f>SUM(F54:J54)</f>
        <v>59833</v>
      </c>
    </row>
    <row r="55" spans="1:12" ht="14.25">
      <c r="A55" s="2"/>
      <c r="B55" s="2"/>
      <c r="C55" s="2"/>
      <c r="D55" s="2"/>
      <c r="E55" s="2"/>
      <c r="F55" s="2"/>
      <c r="G55" s="2"/>
      <c r="H55" s="3"/>
      <c r="I55" s="3"/>
      <c r="J55" s="3"/>
      <c r="K55" s="3"/>
      <c r="L55" s="53"/>
    </row>
    <row r="56" spans="1:12" ht="14.25">
      <c r="A56" s="2" t="s">
        <v>96</v>
      </c>
      <c r="B56" s="2"/>
      <c r="C56" s="2"/>
      <c r="D56" s="2"/>
      <c r="E56" s="2"/>
      <c r="F56" s="43">
        <v>0</v>
      </c>
      <c r="G56" s="2"/>
      <c r="H56" s="3">
        <v>0</v>
      </c>
      <c r="I56" s="3"/>
      <c r="J56" s="3">
        <v>738</v>
      </c>
      <c r="K56" s="3"/>
      <c r="L56" s="53">
        <f>SUM(F56:J56)</f>
        <v>738</v>
      </c>
    </row>
    <row r="57" spans="1:12" ht="14.25">
      <c r="A57" s="2"/>
      <c r="B57" s="2"/>
      <c r="C57" s="2"/>
      <c r="D57" s="2"/>
      <c r="E57" s="2"/>
      <c r="F57" s="2"/>
      <c r="G57" s="2"/>
      <c r="H57" s="3"/>
      <c r="I57" s="3"/>
      <c r="J57" s="3"/>
      <c r="K57" s="3"/>
      <c r="L57" s="3"/>
    </row>
    <row r="58" spans="1:12" ht="15" thickBot="1">
      <c r="A58" s="21" t="s">
        <v>112</v>
      </c>
      <c r="B58" s="2"/>
      <c r="C58" s="2"/>
      <c r="D58" s="2"/>
      <c r="E58" s="2"/>
      <c r="F58" s="99">
        <f>SUM(F54:F57)</f>
        <v>44800</v>
      </c>
      <c r="G58" s="2"/>
      <c r="H58" s="99">
        <f>SUM(H54:H57)</f>
        <v>4891</v>
      </c>
      <c r="I58" s="3"/>
      <c r="J58" s="99">
        <f>SUM(J54:J57)</f>
        <v>10880</v>
      </c>
      <c r="K58" s="3"/>
      <c r="L58" s="99">
        <f>SUM(L54:L57)</f>
        <v>60571</v>
      </c>
    </row>
    <row r="59" spans="1:12" ht="15" thickTop="1">
      <c r="A59" s="2"/>
      <c r="B59" s="2"/>
      <c r="C59" s="2"/>
      <c r="D59" s="2"/>
      <c r="E59" s="2"/>
      <c r="F59" s="2"/>
      <c r="G59" s="2"/>
      <c r="H59" s="3"/>
      <c r="I59" s="3"/>
      <c r="J59" s="3"/>
      <c r="K59" s="3"/>
      <c r="L59" s="3"/>
    </row>
    <row r="60" spans="1:12" ht="14.25">
      <c r="A60" s="2"/>
      <c r="B60" s="2"/>
      <c r="C60" s="2"/>
      <c r="D60" s="2"/>
      <c r="E60" s="2"/>
      <c r="F60" s="2"/>
      <c r="G60" s="2"/>
      <c r="H60" s="3"/>
      <c r="I60" s="3"/>
      <c r="J60" s="3"/>
      <c r="K60" s="3"/>
      <c r="L60" s="3"/>
    </row>
    <row r="61" spans="5:12" ht="14.25">
      <c r="E61" s="79"/>
      <c r="F61" s="79"/>
      <c r="G61" s="79"/>
      <c r="K61" s="100"/>
      <c r="L61" s="100"/>
    </row>
    <row r="62" spans="5:12" ht="14.25">
      <c r="E62" s="79"/>
      <c r="F62" s="79"/>
      <c r="G62" s="79"/>
      <c r="K62" s="100"/>
      <c r="L62" s="100"/>
    </row>
    <row r="63" spans="5:12" ht="14.25">
      <c r="E63" s="79"/>
      <c r="F63" s="79"/>
      <c r="G63" s="79"/>
      <c r="K63" s="100"/>
      <c r="L63" s="100"/>
    </row>
    <row r="64" spans="5:12" ht="14.25">
      <c r="E64" s="79"/>
      <c r="F64" s="79"/>
      <c r="G64" s="79"/>
      <c r="K64" s="100"/>
      <c r="L64" s="100"/>
    </row>
    <row r="65" spans="5:12" ht="14.25">
      <c r="E65" s="79"/>
      <c r="F65" s="79"/>
      <c r="G65" s="79"/>
      <c r="K65" s="100"/>
      <c r="L65" s="100"/>
    </row>
    <row r="66" spans="5:12" ht="14.25">
      <c r="E66" s="79"/>
      <c r="F66" s="79"/>
      <c r="G66" s="79"/>
      <c r="K66" s="100"/>
      <c r="L66" s="100"/>
    </row>
    <row r="67" spans="5:12" ht="14.25">
      <c r="E67" s="79"/>
      <c r="F67" s="79"/>
      <c r="G67" s="79"/>
      <c r="K67" s="100"/>
      <c r="L67" s="100"/>
    </row>
    <row r="68" spans="5:12" ht="14.25">
      <c r="E68" s="79"/>
      <c r="F68" s="79"/>
      <c r="G68" s="79"/>
      <c r="K68" s="100"/>
      <c r="L68" s="100"/>
    </row>
    <row r="69" spans="5:12" ht="14.25">
      <c r="E69" s="79"/>
      <c r="F69" s="79"/>
      <c r="G69" s="79"/>
      <c r="K69" s="100"/>
      <c r="L69" s="100"/>
    </row>
    <row r="70" spans="5:12" ht="14.25">
      <c r="E70" s="79"/>
      <c r="F70" s="79"/>
      <c r="G70" s="79"/>
      <c r="K70" s="100"/>
      <c r="L70" s="100"/>
    </row>
    <row r="71" spans="5:12" ht="14.25">
      <c r="E71" s="79"/>
      <c r="F71" s="79"/>
      <c r="G71" s="79"/>
      <c r="K71" s="100"/>
      <c r="L71" s="100"/>
    </row>
    <row r="72" spans="5:12" ht="14.25">
      <c r="E72" s="79"/>
      <c r="F72" s="79"/>
      <c r="G72" s="79"/>
      <c r="K72" s="100"/>
      <c r="L72" s="100"/>
    </row>
    <row r="73" spans="5:12" ht="14.25">
      <c r="E73" s="79"/>
      <c r="F73" s="79"/>
      <c r="G73" s="79"/>
      <c r="K73" s="100"/>
      <c r="L73" s="100"/>
    </row>
    <row r="74" spans="5:12" ht="14.25">
      <c r="E74" s="79"/>
      <c r="F74" s="79"/>
      <c r="G74" s="79"/>
      <c r="K74" s="100"/>
      <c r="L74" s="100"/>
    </row>
    <row r="75" spans="5:12" ht="14.25">
      <c r="E75" s="79"/>
      <c r="F75" s="79"/>
      <c r="G75" s="79"/>
      <c r="K75" s="100"/>
      <c r="L75" s="100"/>
    </row>
    <row r="76" spans="5:12" ht="14.25">
      <c r="E76" s="79"/>
      <c r="F76" s="79"/>
      <c r="G76" s="79"/>
      <c r="K76" s="100"/>
      <c r="L76" s="100"/>
    </row>
    <row r="77" spans="5:12" ht="14.25">
      <c r="E77" s="79"/>
      <c r="F77" s="79"/>
      <c r="G77" s="79"/>
      <c r="K77" s="100"/>
      <c r="L77" s="100"/>
    </row>
    <row r="78" spans="5:12" ht="14.25">
      <c r="E78" s="79"/>
      <c r="F78" s="79"/>
      <c r="G78" s="79"/>
      <c r="K78" s="100"/>
      <c r="L78" s="100"/>
    </row>
    <row r="79" spans="5:12" ht="14.25">
      <c r="E79" s="79"/>
      <c r="F79" s="79"/>
      <c r="G79" s="79"/>
      <c r="K79" s="100"/>
      <c r="L79" s="100"/>
    </row>
    <row r="80" spans="5:12" ht="14.25">
      <c r="E80" s="79"/>
      <c r="F80" s="79"/>
      <c r="G80" s="79"/>
      <c r="K80" s="100"/>
      <c r="L80" s="100"/>
    </row>
    <row r="81" spans="5:12" ht="14.25">
      <c r="E81" s="79"/>
      <c r="F81" s="79"/>
      <c r="G81" s="79"/>
      <c r="K81" s="100"/>
      <c r="L81" s="100"/>
    </row>
    <row r="82" spans="5:12" ht="14.25">
      <c r="E82" s="79"/>
      <c r="F82" s="79"/>
      <c r="G82" s="79"/>
      <c r="K82" s="100"/>
      <c r="L82" s="100"/>
    </row>
    <row r="83" spans="5:12" ht="14.25">
      <c r="E83" s="79"/>
      <c r="F83" s="79"/>
      <c r="G83" s="79"/>
      <c r="K83" s="100"/>
      <c r="L83" s="100"/>
    </row>
    <row r="84" spans="5:12" ht="14.25">
      <c r="E84" s="79"/>
      <c r="F84" s="79"/>
      <c r="G84" s="79"/>
      <c r="K84" s="100"/>
      <c r="L84" s="100"/>
    </row>
    <row r="85" spans="5:12" ht="14.25">
      <c r="E85" s="79"/>
      <c r="F85" s="79"/>
      <c r="G85" s="79"/>
      <c r="K85" s="100"/>
      <c r="L85" s="100"/>
    </row>
    <row r="86" spans="5:12" ht="14.25">
      <c r="E86" s="79"/>
      <c r="F86" s="79"/>
      <c r="G86" s="79"/>
      <c r="K86" s="100"/>
      <c r="L86" s="100"/>
    </row>
    <row r="87" spans="5:12" ht="14.25">
      <c r="E87" s="79"/>
      <c r="F87" s="79"/>
      <c r="G87" s="79"/>
      <c r="K87" s="100"/>
      <c r="L87" s="100"/>
    </row>
    <row r="88" spans="5:12" ht="14.25">
      <c r="E88" s="79"/>
      <c r="F88" s="79"/>
      <c r="G88" s="79"/>
      <c r="K88" s="100"/>
      <c r="L88" s="100"/>
    </row>
    <row r="89" spans="5:12" ht="14.25">
      <c r="E89" s="79"/>
      <c r="F89" s="79"/>
      <c r="G89" s="79"/>
      <c r="K89" s="100"/>
      <c r="L89" s="100"/>
    </row>
    <row r="90" spans="5:12" ht="14.25">
      <c r="E90" s="79"/>
      <c r="F90" s="79"/>
      <c r="G90" s="79"/>
      <c r="K90" s="100"/>
      <c r="L90" s="100"/>
    </row>
    <row r="91" spans="5:12" ht="14.25">
      <c r="E91" s="79"/>
      <c r="F91" s="79"/>
      <c r="G91" s="79"/>
      <c r="K91" s="100"/>
      <c r="L91" s="100"/>
    </row>
    <row r="92" spans="1:12" ht="14.25">
      <c r="A92" s="2" t="s">
        <v>84</v>
      </c>
      <c r="E92" s="79"/>
      <c r="F92" s="79"/>
      <c r="G92" s="79"/>
      <c r="K92" s="100"/>
      <c r="L92" s="100"/>
    </row>
    <row r="93" spans="1:12" ht="14.25">
      <c r="A93" s="2" t="s">
        <v>27</v>
      </c>
      <c r="E93" s="79"/>
      <c r="F93" s="79"/>
      <c r="G93" s="79"/>
      <c r="K93" s="100"/>
      <c r="L93" s="100"/>
    </row>
    <row r="94" spans="5:12" ht="14.25">
      <c r="E94" s="79"/>
      <c r="F94" s="79"/>
      <c r="G94" s="79"/>
      <c r="J94" s="58"/>
      <c r="K94" s="100"/>
      <c r="L94" s="63" t="s">
        <v>49</v>
      </c>
    </row>
    <row r="95" spans="8:12" ht="14.25">
      <c r="H95" s="100"/>
      <c r="I95" s="100"/>
      <c r="J95" s="100"/>
      <c r="K95" s="100"/>
      <c r="L95" s="100"/>
    </row>
    <row r="96" spans="8:12" ht="14.25">
      <c r="H96" s="100"/>
      <c r="I96" s="100"/>
      <c r="J96" s="100"/>
      <c r="K96" s="100"/>
      <c r="L96" s="100"/>
    </row>
    <row r="97" spans="8:12" ht="14.25">
      <c r="H97" s="100"/>
      <c r="I97" s="100"/>
      <c r="J97" s="100"/>
      <c r="K97" s="100"/>
      <c r="L97" s="100"/>
    </row>
    <row r="98" spans="8:12" ht="14.25">
      <c r="H98" s="100"/>
      <c r="I98" s="100"/>
      <c r="J98" s="100"/>
      <c r="K98" s="100"/>
      <c r="L98" s="100"/>
    </row>
    <row r="99" spans="8:12" ht="14.25">
      <c r="H99" s="100"/>
      <c r="I99" s="100"/>
      <c r="J99" s="100"/>
      <c r="K99" s="100"/>
      <c r="L99" s="100"/>
    </row>
    <row r="100" spans="8:12" ht="14.25">
      <c r="H100" s="100"/>
      <c r="I100" s="100"/>
      <c r="J100" s="100"/>
      <c r="K100" s="100"/>
      <c r="L100" s="100"/>
    </row>
    <row r="101" spans="8:12" ht="14.25">
      <c r="H101" s="100"/>
      <c r="I101" s="100"/>
      <c r="J101" s="100"/>
      <c r="K101" s="100"/>
      <c r="L101" s="100"/>
    </row>
    <row r="102" spans="8:12" ht="14.25">
      <c r="H102" s="100"/>
      <c r="I102" s="100"/>
      <c r="J102" s="100"/>
      <c r="K102" s="100"/>
      <c r="L102" s="100"/>
    </row>
    <row r="103" spans="8:12" ht="14.25">
      <c r="H103" s="100"/>
      <c r="I103" s="100"/>
      <c r="J103" s="100"/>
      <c r="K103" s="100"/>
      <c r="L103" s="100"/>
    </row>
    <row r="104" spans="8:12" ht="14.25">
      <c r="H104" s="100"/>
      <c r="I104" s="100"/>
      <c r="J104" s="100"/>
      <c r="K104" s="100"/>
      <c r="L104" s="100"/>
    </row>
    <row r="105" spans="8:12" ht="14.25">
      <c r="H105" s="100"/>
      <c r="I105" s="100"/>
      <c r="J105" s="100"/>
      <c r="K105" s="100"/>
      <c r="L105" s="100"/>
    </row>
    <row r="106" spans="8:12" ht="14.25">
      <c r="H106" s="100"/>
      <c r="I106" s="100"/>
      <c r="J106" s="100"/>
      <c r="K106" s="100"/>
      <c r="L106" s="100"/>
    </row>
    <row r="107" spans="8:12" ht="14.25">
      <c r="H107" s="100"/>
      <c r="I107" s="100"/>
      <c r="J107" s="100"/>
      <c r="K107" s="100"/>
      <c r="L107" s="100"/>
    </row>
    <row r="108" spans="8:12" ht="14.25">
      <c r="H108" s="100"/>
      <c r="I108" s="100"/>
      <c r="J108" s="100"/>
      <c r="K108" s="100"/>
      <c r="L108" s="100"/>
    </row>
    <row r="109" spans="8:12" ht="14.25">
      <c r="H109" s="100"/>
      <c r="I109" s="100"/>
      <c r="J109" s="100"/>
      <c r="K109" s="100"/>
      <c r="L109" s="100"/>
    </row>
    <row r="110" spans="8:12" ht="14.25">
      <c r="H110" s="100"/>
      <c r="I110" s="100"/>
      <c r="J110" s="100"/>
      <c r="K110" s="100"/>
      <c r="L110" s="100"/>
    </row>
    <row r="111" spans="8:12" ht="14.25">
      <c r="H111" s="100"/>
      <c r="I111" s="100"/>
      <c r="J111" s="100"/>
      <c r="K111" s="100"/>
      <c r="L111" s="100"/>
    </row>
    <row r="112" spans="8:12" ht="14.25">
      <c r="H112" s="100"/>
      <c r="I112" s="100"/>
      <c r="J112" s="100"/>
      <c r="K112" s="100"/>
      <c r="L112" s="100"/>
    </row>
    <row r="113" spans="8:12" ht="14.25">
      <c r="H113" s="100"/>
      <c r="I113" s="100"/>
      <c r="J113" s="100"/>
      <c r="K113" s="100"/>
      <c r="L113" s="100"/>
    </row>
    <row r="114" spans="8:12" ht="14.25">
      <c r="H114" s="100"/>
      <c r="I114" s="100"/>
      <c r="J114" s="100"/>
      <c r="K114" s="100"/>
      <c r="L114" s="100"/>
    </row>
  </sheetData>
  <mergeCells count="1">
    <mergeCell ref="H3:M4"/>
  </mergeCells>
  <printOptions/>
  <pageMargins left="0.75" right="0.75" top="0.52" bottom="0.48"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M86"/>
  <sheetViews>
    <sheetView view="pageBreakPreview" zoomScaleSheetLayoutView="100" workbookViewId="0" topLeftCell="A1">
      <selection activeCell="H3" sqref="H3:K4"/>
    </sheetView>
  </sheetViews>
  <sheetFormatPr defaultColWidth="9.140625" defaultRowHeight="12.75"/>
  <cols>
    <col min="1" max="1" width="4.00390625" style="64" customWidth="1"/>
    <col min="2" max="2" width="3.421875" style="64" customWidth="1"/>
    <col min="3" max="3" width="21.7109375" style="64" customWidth="1"/>
    <col min="4" max="4" width="18.8515625" style="64" customWidth="1"/>
    <col min="5" max="5" width="12.57421875" style="64" customWidth="1"/>
    <col min="6" max="6" width="14.7109375" style="70" customWidth="1"/>
    <col min="7" max="7" width="4.7109375" style="64" customWidth="1"/>
    <col min="8" max="8" width="19.57421875" style="64" customWidth="1"/>
    <col min="9" max="9" width="1.57421875" style="64" customWidth="1"/>
    <col min="10" max="10" width="19.28125" style="64" customWidth="1"/>
    <col min="11" max="11" width="1.57421875" style="64" customWidth="1"/>
    <col min="12" max="12" width="1.57421875" style="70" customWidth="1"/>
    <col min="13" max="13" width="17.7109375" style="70" customWidth="1"/>
    <col min="14" max="16384" width="9.00390625" style="64" customWidth="1"/>
  </cols>
  <sheetData>
    <row r="1" spans="1:10" ht="10.5" customHeight="1">
      <c r="A1" s="2"/>
      <c r="B1" s="2"/>
      <c r="C1" s="2"/>
      <c r="D1" s="2"/>
      <c r="E1" s="2"/>
      <c r="F1" s="48"/>
      <c r="G1" s="2"/>
      <c r="H1" s="2"/>
      <c r="J1" s="2"/>
    </row>
    <row r="2" spans="1:11" ht="14.25">
      <c r="A2" s="2"/>
      <c r="B2" s="2"/>
      <c r="C2" s="2"/>
      <c r="D2" s="2"/>
      <c r="E2" s="2"/>
      <c r="F2" s="2"/>
      <c r="G2" s="2"/>
      <c r="H2" s="2"/>
      <c r="J2" s="2"/>
      <c r="K2" s="118" t="s">
        <v>130</v>
      </c>
    </row>
    <row r="3" spans="1:11" ht="18" customHeight="1">
      <c r="A3" s="25" t="s">
        <v>0</v>
      </c>
      <c r="B3" s="2"/>
      <c r="C3" s="2"/>
      <c r="D3" s="2"/>
      <c r="E3" s="2"/>
      <c r="G3" s="119"/>
      <c r="H3" s="122"/>
      <c r="I3" s="122"/>
      <c r="J3" s="122"/>
      <c r="K3" s="122"/>
    </row>
    <row r="4" spans="1:13" s="4" customFormat="1" ht="18">
      <c r="A4" s="25" t="s">
        <v>1</v>
      </c>
      <c r="F4" s="119"/>
      <c r="G4" s="119"/>
      <c r="H4" s="122"/>
      <c r="I4" s="122"/>
      <c r="J4" s="122"/>
      <c r="K4" s="122"/>
      <c r="L4" s="103"/>
      <c r="M4" s="102"/>
    </row>
    <row r="5" spans="1:13" s="4" customFormat="1" ht="15.75">
      <c r="A5" s="29" t="s">
        <v>2</v>
      </c>
      <c r="F5" s="101"/>
      <c r="G5" s="18"/>
      <c r="H5" s="18"/>
      <c r="I5" s="28"/>
      <c r="J5" s="18"/>
      <c r="L5" s="103"/>
      <c r="M5" s="102"/>
    </row>
    <row r="6" spans="1:13" s="4" customFormat="1" ht="15.75">
      <c r="A6" s="29" t="s">
        <v>3</v>
      </c>
      <c r="F6" s="101"/>
      <c r="G6" s="18"/>
      <c r="H6" s="18"/>
      <c r="I6" s="28"/>
      <c r="J6" s="18"/>
      <c r="L6" s="103"/>
      <c r="M6" s="102"/>
    </row>
    <row r="7" spans="1:13" s="4" customFormat="1" ht="15.75">
      <c r="A7" s="4" t="s">
        <v>4</v>
      </c>
      <c r="F7" s="101"/>
      <c r="G7" s="18"/>
      <c r="H7" s="18"/>
      <c r="I7" s="28"/>
      <c r="J7" s="18"/>
      <c r="L7" s="103"/>
      <c r="M7" s="102"/>
    </row>
    <row r="8" spans="1:11" ht="6.75" customHeight="1" thickBot="1">
      <c r="A8" s="65"/>
      <c r="B8" s="66"/>
      <c r="C8" s="66"/>
      <c r="D8" s="66"/>
      <c r="E8" s="66"/>
      <c r="F8" s="66"/>
      <c r="G8" s="66"/>
      <c r="H8" s="66"/>
      <c r="I8" s="80"/>
      <c r="J8" s="66"/>
      <c r="K8" s="80"/>
    </row>
    <row r="9" spans="1:11" ht="11.25" customHeight="1">
      <c r="A9" s="21"/>
      <c r="B9" s="2"/>
      <c r="C9" s="2"/>
      <c r="D9" s="2"/>
      <c r="E9" s="2"/>
      <c r="F9" s="48"/>
      <c r="G9" s="2"/>
      <c r="H9" s="2"/>
      <c r="J9" s="2"/>
      <c r="K9" s="70"/>
    </row>
    <row r="10" spans="1:11" ht="7.5" customHeight="1">
      <c r="A10" s="21"/>
      <c r="B10" s="2"/>
      <c r="C10" s="2"/>
      <c r="D10" s="2"/>
      <c r="E10" s="2"/>
      <c r="F10" s="48"/>
      <c r="G10" s="2"/>
      <c r="H10" s="2"/>
      <c r="J10" s="2"/>
      <c r="K10" s="70"/>
    </row>
    <row r="11" spans="1:13" ht="14.25">
      <c r="A11" s="21" t="s">
        <v>114</v>
      </c>
      <c r="B11" s="21"/>
      <c r="C11" s="21"/>
      <c r="D11" s="21"/>
      <c r="E11" s="21"/>
      <c r="F11" s="69"/>
      <c r="G11" s="37"/>
      <c r="H11" s="7"/>
      <c r="I11" s="2"/>
      <c r="J11" s="7"/>
      <c r="K11" s="70"/>
      <c r="L11" s="48"/>
      <c r="M11" s="48"/>
    </row>
    <row r="12" spans="1:13" ht="14.25">
      <c r="A12" s="21" t="s">
        <v>77</v>
      </c>
      <c r="B12" s="2"/>
      <c r="C12" s="2"/>
      <c r="D12" s="2"/>
      <c r="E12" s="2"/>
      <c r="F12" s="48"/>
      <c r="G12" s="2"/>
      <c r="H12" s="2"/>
      <c r="I12" s="2"/>
      <c r="J12" s="2"/>
      <c r="L12" s="48"/>
      <c r="M12" s="48"/>
    </row>
    <row r="13" spans="1:13" ht="14.25">
      <c r="A13" s="39"/>
      <c r="B13" s="2"/>
      <c r="C13" s="2"/>
      <c r="D13" s="2"/>
      <c r="E13" s="2"/>
      <c r="F13" s="48"/>
      <c r="G13" s="2"/>
      <c r="H13" s="2"/>
      <c r="I13" s="2"/>
      <c r="J13" s="2"/>
      <c r="L13" s="48"/>
      <c r="M13" s="48"/>
    </row>
    <row r="14" spans="1:13" ht="14.25">
      <c r="A14" s="2"/>
      <c r="B14" s="2"/>
      <c r="C14" s="2"/>
      <c r="D14" s="2"/>
      <c r="E14" s="2"/>
      <c r="F14" s="50"/>
      <c r="G14" s="36"/>
      <c r="H14" s="81" t="s">
        <v>115</v>
      </c>
      <c r="I14" s="36"/>
      <c r="J14" s="81" t="s">
        <v>115</v>
      </c>
      <c r="L14" s="50"/>
      <c r="M14" s="50"/>
    </row>
    <row r="15" spans="1:13" ht="14.25">
      <c r="A15" s="2"/>
      <c r="B15" s="2"/>
      <c r="C15" s="2"/>
      <c r="D15" s="2"/>
      <c r="E15" s="2"/>
      <c r="F15" s="50"/>
      <c r="G15" s="36"/>
      <c r="H15" s="82" t="s">
        <v>79</v>
      </c>
      <c r="I15" s="36"/>
      <c r="J15" s="82" t="s">
        <v>79</v>
      </c>
      <c r="L15" s="50"/>
      <c r="M15" s="50"/>
    </row>
    <row r="16" spans="1:13" ht="14.25">
      <c r="A16" s="2"/>
      <c r="B16" s="2"/>
      <c r="C16" s="2"/>
      <c r="D16" s="2"/>
      <c r="E16" s="2"/>
      <c r="F16" s="50"/>
      <c r="G16" s="36"/>
      <c r="H16" s="104" t="s">
        <v>116</v>
      </c>
      <c r="I16" s="36"/>
      <c r="J16" s="104" t="s">
        <v>117</v>
      </c>
      <c r="L16" s="50"/>
      <c r="M16" s="55"/>
    </row>
    <row r="17" spans="1:13" ht="14.25">
      <c r="A17" s="2"/>
      <c r="B17" s="2"/>
      <c r="C17" s="2"/>
      <c r="D17" s="2"/>
      <c r="E17" s="2"/>
      <c r="F17" s="86"/>
      <c r="G17" s="36"/>
      <c r="H17" s="82" t="s">
        <v>6</v>
      </c>
      <c r="I17" s="36"/>
      <c r="J17" s="82" t="s">
        <v>6</v>
      </c>
      <c r="L17" s="50"/>
      <c r="M17" s="50"/>
    </row>
    <row r="18" spans="1:13" ht="14.25">
      <c r="A18" s="2"/>
      <c r="B18" s="2"/>
      <c r="C18" s="2"/>
      <c r="D18" s="2"/>
      <c r="E18" s="2"/>
      <c r="F18" s="86"/>
      <c r="G18" s="2"/>
      <c r="H18" s="84"/>
      <c r="I18" s="2"/>
      <c r="J18" s="84"/>
      <c r="L18" s="48"/>
      <c r="M18" s="48"/>
    </row>
    <row r="19" spans="1:13" ht="14.25">
      <c r="A19" s="2"/>
      <c r="B19" s="2"/>
      <c r="C19" s="2"/>
      <c r="D19" s="2"/>
      <c r="E19" s="2"/>
      <c r="F19" s="48"/>
      <c r="G19" s="2"/>
      <c r="H19" s="2"/>
      <c r="I19" s="2"/>
      <c r="J19" s="2"/>
      <c r="L19" s="48"/>
      <c r="M19" s="48"/>
    </row>
    <row r="20" spans="1:13" ht="14.25">
      <c r="A20" s="21" t="s">
        <v>50</v>
      </c>
      <c r="B20" s="2"/>
      <c r="C20" s="2"/>
      <c r="D20" s="2"/>
      <c r="E20" s="2"/>
      <c r="F20" s="48"/>
      <c r="G20" s="2"/>
      <c r="H20" s="2"/>
      <c r="I20" s="2"/>
      <c r="J20" s="2"/>
      <c r="L20" s="48"/>
      <c r="M20" s="48"/>
    </row>
    <row r="21" spans="1:13" ht="14.25">
      <c r="A21" s="2"/>
      <c r="B21" s="2"/>
      <c r="C21" s="2"/>
      <c r="D21" s="2"/>
      <c r="E21" s="2"/>
      <c r="F21" s="48"/>
      <c r="G21" s="2"/>
      <c r="H21" s="2"/>
      <c r="I21" s="2"/>
      <c r="J21" s="2"/>
      <c r="L21" s="48"/>
      <c r="M21" s="48"/>
    </row>
    <row r="22" spans="1:13" ht="14.25">
      <c r="A22" s="21" t="s">
        <v>124</v>
      </c>
      <c r="B22" s="2"/>
      <c r="C22" s="2"/>
      <c r="D22" s="2"/>
      <c r="E22" s="2"/>
      <c r="F22" s="48"/>
      <c r="G22" s="2"/>
      <c r="H22" s="105">
        <v>723</v>
      </c>
      <c r="I22" s="2"/>
      <c r="J22" s="105">
        <v>1057</v>
      </c>
      <c r="L22" s="48"/>
      <c r="M22" s="107"/>
    </row>
    <row r="23" spans="1:13" ht="14.25">
      <c r="A23" s="21"/>
      <c r="B23" s="2"/>
      <c r="C23" s="2"/>
      <c r="D23" s="2"/>
      <c r="E23" s="2"/>
      <c r="F23" s="48"/>
      <c r="G23" s="2"/>
      <c r="H23" s="105"/>
      <c r="I23" s="2"/>
      <c r="J23" s="105"/>
      <c r="L23" s="48"/>
      <c r="M23" s="48"/>
    </row>
    <row r="24" spans="1:13" ht="14.25">
      <c r="A24" s="21" t="s">
        <v>51</v>
      </c>
      <c r="B24" s="2"/>
      <c r="C24" s="2"/>
      <c r="D24" s="2"/>
      <c r="E24" s="2"/>
      <c r="F24" s="48"/>
      <c r="G24" s="2"/>
      <c r="H24" s="105"/>
      <c r="I24" s="2"/>
      <c r="J24" s="105"/>
      <c r="L24" s="48"/>
      <c r="M24" s="48"/>
    </row>
    <row r="25" spans="1:13" ht="14.25">
      <c r="A25" s="21"/>
      <c r="B25" s="68" t="s">
        <v>52</v>
      </c>
      <c r="C25" s="2"/>
      <c r="D25" s="2"/>
      <c r="E25" s="2"/>
      <c r="F25" s="48"/>
      <c r="G25" s="2"/>
      <c r="H25" s="108">
        <v>783</v>
      </c>
      <c r="I25" s="2"/>
      <c r="J25" s="108">
        <v>735</v>
      </c>
      <c r="L25" s="48"/>
      <c r="M25" s="107"/>
    </row>
    <row r="26" spans="1:13" ht="14.25">
      <c r="A26" s="21" t="s">
        <v>53</v>
      </c>
      <c r="B26" s="2"/>
      <c r="C26" s="2"/>
      <c r="D26" s="2"/>
      <c r="E26" s="2"/>
      <c r="F26" s="48"/>
      <c r="G26" s="2"/>
      <c r="H26" s="106">
        <f>SUM(H22:H25)</f>
        <v>1506</v>
      </c>
      <c r="I26" s="2"/>
      <c r="J26" s="106">
        <f>SUM(J22:J25)</f>
        <v>1792</v>
      </c>
      <c r="L26" s="48"/>
      <c r="M26" s="48"/>
    </row>
    <row r="27" spans="1:13" ht="14.25">
      <c r="A27" s="21" t="s">
        <v>54</v>
      </c>
      <c r="B27" s="2"/>
      <c r="C27" s="2"/>
      <c r="D27" s="2"/>
      <c r="E27" s="2"/>
      <c r="F27" s="48"/>
      <c r="G27" s="2"/>
      <c r="H27" s="105"/>
      <c r="I27" s="2"/>
      <c r="J27" s="105"/>
      <c r="L27" s="48"/>
      <c r="M27" s="48"/>
    </row>
    <row r="28" spans="1:13" ht="14.25">
      <c r="A28" s="21"/>
      <c r="B28" s="68" t="s">
        <v>55</v>
      </c>
      <c r="C28" s="2"/>
      <c r="D28" s="2"/>
      <c r="E28" s="2"/>
      <c r="F28" s="48"/>
      <c r="G28" s="2"/>
      <c r="H28" s="105">
        <v>482</v>
      </c>
      <c r="I28" s="2"/>
      <c r="J28" s="105">
        <v>1943</v>
      </c>
      <c r="L28" s="48"/>
      <c r="M28" s="107"/>
    </row>
    <row r="29" spans="1:13" ht="14.25">
      <c r="A29" s="21"/>
      <c r="B29" s="68" t="s">
        <v>56</v>
      </c>
      <c r="C29" s="2"/>
      <c r="D29" s="2"/>
      <c r="E29" s="2"/>
      <c r="F29" s="48"/>
      <c r="G29" s="2"/>
      <c r="H29" s="105">
        <v>342</v>
      </c>
      <c r="I29" s="2"/>
      <c r="J29" s="105">
        <v>-2731</v>
      </c>
      <c r="L29" s="48"/>
      <c r="M29" s="107"/>
    </row>
    <row r="30" spans="1:13" ht="14.25">
      <c r="A30" s="21"/>
      <c r="B30" s="68" t="s">
        <v>57</v>
      </c>
      <c r="C30" s="2"/>
      <c r="D30" s="2"/>
      <c r="E30" s="2"/>
      <c r="F30" s="48"/>
      <c r="G30" s="2"/>
      <c r="H30" s="105">
        <v>73</v>
      </c>
      <c r="I30" s="2"/>
      <c r="J30" s="105">
        <v>2631</v>
      </c>
      <c r="L30" s="48"/>
      <c r="M30" s="107"/>
    </row>
    <row r="31" spans="1:13" ht="14.25">
      <c r="A31" s="21"/>
      <c r="B31" s="68"/>
      <c r="C31" s="2"/>
      <c r="D31" s="2"/>
      <c r="E31" s="2"/>
      <c r="F31" s="48"/>
      <c r="G31" s="2"/>
      <c r="H31" s="108"/>
      <c r="I31" s="2"/>
      <c r="J31" s="108"/>
      <c r="L31" s="48"/>
      <c r="M31" s="48"/>
    </row>
    <row r="32" spans="1:13" ht="14.25">
      <c r="A32" s="21"/>
      <c r="B32" s="68"/>
      <c r="C32" s="2"/>
      <c r="D32" s="2"/>
      <c r="E32" s="2"/>
      <c r="F32" s="48"/>
      <c r="G32" s="2"/>
      <c r="H32" s="106"/>
      <c r="I32" s="2"/>
      <c r="J32" s="106"/>
      <c r="L32" s="48"/>
      <c r="M32" s="48"/>
    </row>
    <row r="33" spans="1:13" ht="14.25">
      <c r="A33" s="21" t="s">
        <v>102</v>
      </c>
      <c r="B33" s="2"/>
      <c r="C33" s="2"/>
      <c r="D33" s="2"/>
      <c r="E33" s="2"/>
      <c r="F33" s="48"/>
      <c r="G33" s="2"/>
      <c r="H33" s="105">
        <f>SUM(H26:H31)</f>
        <v>2403</v>
      </c>
      <c r="I33" s="2"/>
      <c r="J33" s="105">
        <f>SUM(J26:J31)</f>
        <v>3635</v>
      </c>
      <c r="L33" s="48"/>
      <c r="M33" s="107"/>
    </row>
    <row r="34" spans="1:13" ht="14.25">
      <c r="A34" s="21"/>
      <c r="B34" s="68" t="s">
        <v>58</v>
      </c>
      <c r="C34" s="2"/>
      <c r="D34" s="2"/>
      <c r="E34" s="2"/>
      <c r="F34" s="48"/>
      <c r="G34" s="2"/>
      <c r="H34" s="105">
        <v>-842</v>
      </c>
      <c r="I34" s="2"/>
      <c r="J34" s="105">
        <v>-576</v>
      </c>
      <c r="L34" s="48"/>
      <c r="M34" s="107"/>
    </row>
    <row r="35" spans="1:13" ht="14.25">
      <c r="A35" s="21"/>
      <c r="B35" s="68" t="s">
        <v>59</v>
      </c>
      <c r="C35" s="2"/>
      <c r="D35" s="2"/>
      <c r="E35" s="2"/>
      <c r="F35" s="48"/>
      <c r="G35" s="2"/>
      <c r="H35" s="106">
        <v>-58</v>
      </c>
      <c r="I35" s="2"/>
      <c r="J35" s="106">
        <v>-89</v>
      </c>
      <c r="L35" s="48"/>
      <c r="M35" s="107"/>
    </row>
    <row r="36" spans="1:13" ht="14.25">
      <c r="A36" s="21"/>
      <c r="B36" s="68"/>
      <c r="C36" s="2"/>
      <c r="D36" s="2"/>
      <c r="E36" s="2"/>
      <c r="F36" s="48"/>
      <c r="G36" s="2"/>
      <c r="H36" s="106"/>
      <c r="I36" s="2"/>
      <c r="J36" s="106"/>
      <c r="L36" s="48"/>
      <c r="M36" s="107"/>
    </row>
    <row r="37" spans="1:13" ht="14.25">
      <c r="A37" s="21" t="s">
        <v>118</v>
      </c>
      <c r="B37" s="2"/>
      <c r="C37" s="2"/>
      <c r="D37" s="2"/>
      <c r="E37" s="2"/>
      <c r="F37" s="53"/>
      <c r="G37" s="3"/>
      <c r="H37" s="109">
        <f>SUM(H33:H35)</f>
        <v>1503</v>
      </c>
      <c r="I37" s="3"/>
      <c r="J37" s="109">
        <f>SUM(J33:J36)</f>
        <v>2970</v>
      </c>
      <c r="L37" s="53"/>
      <c r="M37" s="107"/>
    </row>
    <row r="38" spans="1:13" ht="14.25">
      <c r="A38" s="2"/>
      <c r="B38" s="2"/>
      <c r="C38" s="2"/>
      <c r="D38" s="2"/>
      <c r="E38" s="2"/>
      <c r="F38" s="53"/>
      <c r="G38" s="3"/>
      <c r="H38" s="111"/>
      <c r="I38" s="3"/>
      <c r="J38" s="111"/>
      <c r="L38" s="53"/>
      <c r="M38" s="53"/>
    </row>
    <row r="39" spans="1:13" ht="14.25">
      <c r="A39" s="21" t="s">
        <v>60</v>
      </c>
      <c r="B39" s="2"/>
      <c r="C39" s="2"/>
      <c r="D39" s="2"/>
      <c r="E39" s="2"/>
      <c r="F39" s="53"/>
      <c r="G39" s="3"/>
      <c r="H39" s="111"/>
      <c r="I39" s="3"/>
      <c r="J39" s="111"/>
      <c r="L39" s="53"/>
      <c r="M39" s="107"/>
    </row>
    <row r="40" spans="1:13" ht="14.25">
      <c r="A40" s="21"/>
      <c r="B40" s="2"/>
      <c r="C40" s="2"/>
      <c r="D40" s="2"/>
      <c r="E40" s="2"/>
      <c r="F40" s="53"/>
      <c r="G40" s="3"/>
      <c r="H40" s="111"/>
      <c r="I40" s="3"/>
      <c r="J40" s="111"/>
      <c r="L40" s="53"/>
      <c r="M40" s="107"/>
    </row>
    <row r="41" spans="1:13" ht="14.25">
      <c r="A41" s="21"/>
      <c r="B41" s="2" t="s">
        <v>61</v>
      </c>
      <c r="C41" s="2"/>
      <c r="D41" s="2"/>
      <c r="E41" s="2"/>
      <c r="F41" s="53"/>
      <c r="G41" s="23" t="s">
        <v>104</v>
      </c>
      <c r="H41" s="111">
        <v>-2806</v>
      </c>
      <c r="I41" s="3"/>
      <c r="J41" s="111">
        <v>-4384</v>
      </c>
      <c r="L41" s="53"/>
      <c r="M41" s="107"/>
    </row>
    <row r="42" spans="1:13" ht="14.25">
      <c r="A42" s="21"/>
      <c r="B42" s="2" t="s">
        <v>63</v>
      </c>
      <c r="C42" s="2"/>
      <c r="D42" s="2"/>
      <c r="E42" s="2"/>
      <c r="F42" s="53"/>
      <c r="G42" s="3"/>
      <c r="H42" s="110">
        <v>1482</v>
      </c>
      <c r="I42" s="53"/>
      <c r="J42" s="110">
        <v>77</v>
      </c>
      <c r="L42" s="53"/>
      <c r="M42" s="107"/>
    </row>
    <row r="43" spans="1:13" ht="14.25">
      <c r="A43" s="21"/>
      <c r="B43" s="2" t="s">
        <v>67</v>
      </c>
      <c r="C43" s="2"/>
      <c r="D43" s="2"/>
      <c r="E43" s="2"/>
      <c r="F43" s="53"/>
      <c r="G43" s="3"/>
      <c r="H43" s="111">
        <v>109</v>
      </c>
      <c r="I43" s="3"/>
      <c r="J43" s="111">
        <v>186</v>
      </c>
      <c r="L43" s="53"/>
      <c r="M43" s="107"/>
    </row>
    <row r="44" spans="1:13" ht="14.25">
      <c r="A44" s="21"/>
      <c r="B44" s="2"/>
      <c r="C44" s="2"/>
      <c r="D44" s="2"/>
      <c r="E44" s="2"/>
      <c r="F44" s="53"/>
      <c r="G44" s="3"/>
      <c r="H44" s="111"/>
      <c r="I44" s="3"/>
      <c r="J44" s="111"/>
      <c r="L44" s="53"/>
      <c r="M44" s="107"/>
    </row>
    <row r="45" spans="1:13" ht="14.25">
      <c r="A45" s="21" t="s">
        <v>64</v>
      </c>
      <c r="B45" s="2"/>
      <c r="C45" s="2"/>
      <c r="D45" s="2"/>
      <c r="E45" s="2"/>
      <c r="F45" s="53"/>
      <c r="G45" s="3"/>
      <c r="H45" s="109">
        <f>SUM(H40:H43)</f>
        <v>-1215</v>
      </c>
      <c r="I45" s="3"/>
      <c r="J45" s="109">
        <f>SUM(J40:J43)</f>
        <v>-4121</v>
      </c>
      <c r="L45" s="53"/>
      <c r="M45" s="53"/>
    </row>
    <row r="46" spans="1:13" ht="14.25">
      <c r="A46" s="21"/>
      <c r="B46" s="2"/>
      <c r="C46" s="2"/>
      <c r="D46" s="2"/>
      <c r="E46" s="2"/>
      <c r="F46" s="53"/>
      <c r="G46" s="3"/>
      <c r="H46" s="110"/>
      <c r="I46" s="3"/>
      <c r="J46" s="110"/>
      <c r="L46" s="53"/>
      <c r="M46" s="53"/>
    </row>
    <row r="47" spans="1:13" ht="14.25">
      <c r="A47" s="21" t="s">
        <v>120</v>
      </c>
      <c r="B47" s="2"/>
      <c r="C47" s="2"/>
      <c r="D47" s="2"/>
      <c r="E47" s="2"/>
      <c r="F47" s="53"/>
      <c r="G47" s="3"/>
      <c r="H47" s="111"/>
      <c r="I47" s="3"/>
      <c r="J47" s="111"/>
      <c r="L47" s="53"/>
      <c r="M47" s="107"/>
    </row>
    <row r="48" spans="1:13" ht="14.25">
      <c r="A48" s="2"/>
      <c r="B48" s="2" t="s">
        <v>80</v>
      </c>
      <c r="C48" s="2"/>
      <c r="D48" s="2"/>
      <c r="E48" s="2"/>
      <c r="F48" s="53"/>
      <c r="G48" s="3"/>
      <c r="H48" s="111">
        <v>-5</v>
      </c>
      <c r="I48" s="3"/>
      <c r="J48" s="111">
        <v>-46</v>
      </c>
      <c r="L48" s="53"/>
      <c r="M48" s="107"/>
    </row>
    <row r="49" spans="1:13" ht="14.25" hidden="1">
      <c r="A49" s="2"/>
      <c r="B49" s="2" t="s">
        <v>91</v>
      </c>
      <c r="C49" s="2"/>
      <c r="D49" s="2"/>
      <c r="E49" s="2"/>
      <c r="F49" s="53"/>
      <c r="G49" s="3"/>
      <c r="H49" s="111">
        <v>0</v>
      </c>
      <c r="I49" s="3"/>
      <c r="J49" s="111">
        <v>0</v>
      </c>
      <c r="L49" s="53"/>
      <c r="M49" s="107"/>
    </row>
    <row r="50" spans="1:13" ht="14.25">
      <c r="A50" s="2"/>
      <c r="B50" s="117" t="s">
        <v>122</v>
      </c>
      <c r="C50" s="2"/>
      <c r="D50" s="2"/>
      <c r="E50" s="2"/>
      <c r="F50" s="53"/>
      <c r="G50" s="3"/>
      <c r="H50" s="111">
        <v>140</v>
      </c>
      <c r="I50" s="3"/>
      <c r="J50" s="111">
        <v>0</v>
      </c>
      <c r="L50" s="53"/>
      <c r="M50" s="107"/>
    </row>
    <row r="51" spans="1:13" ht="14.25">
      <c r="A51" s="2"/>
      <c r="B51" s="2"/>
      <c r="C51" s="2"/>
      <c r="D51" s="2"/>
      <c r="E51" s="2"/>
      <c r="F51" s="53"/>
      <c r="G51" s="3"/>
      <c r="H51" s="111"/>
      <c r="I51" s="3"/>
      <c r="J51" s="111"/>
      <c r="L51" s="53"/>
      <c r="M51" s="107"/>
    </row>
    <row r="52" spans="1:13" ht="14.25">
      <c r="A52" s="21" t="s">
        <v>119</v>
      </c>
      <c r="B52" s="2"/>
      <c r="C52" s="2"/>
      <c r="D52" s="2"/>
      <c r="E52" s="2"/>
      <c r="F52" s="53"/>
      <c r="G52" s="3"/>
      <c r="H52" s="109">
        <f>SUM(H48:H51)</f>
        <v>135</v>
      </c>
      <c r="I52" s="3"/>
      <c r="J52" s="109">
        <f>SUM(J48:J51)</f>
        <v>-46</v>
      </c>
      <c r="L52" s="53"/>
      <c r="M52" s="107"/>
    </row>
    <row r="53" spans="1:13" ht="14.25">
      <c r="A53" s="2"/>
      <c r="B53" s="2"/>
      <c r="C53" s="2"/>
      <c r="D53" s="2"/>
      <c r="E53" s="2"/>
      <c r="F53" s="53"/>
      <c r="G53" s="3"/>
      <c r="H53" s="110"/>
      <c r="I53" s="3"/>
      <c r="J53" s="110"/>
      <c r="L53" s="53"/>
      <c r="M53" s="53"/>
    </row>
    <row r="54" spans="1:13" ht="14.25">
      <c r="A54" s="2" t="s">
        <v>103</v>
      </c>
      <c r="B54" s="2"/>
      <c r="C54" s="2"/>
      <c r="D54" s="2"/>
      <c r="E54" s="2"/>
      <c r="F54" s="53"/>
      <c r="G54" s="3"/>
      <c r="H54" s="110">
        <f>H37+H45+H52</f>
        <v>423</v>
      </c>
      <c r="I54" s="3"/>
      <c r="J54" s="110">
        <f>J37+J45+J52</f>
        <v>-1197</v>
      </c>
      <c r="L54" s="53"/>
      <c r="M54" s="107"/>
    </row>
    <row r="55" spans="1:13" ht="14.25">
      <c r="A55" s="21" t="s">
        <v>65</v>
      </c>
      <c r="B55" s="2"/>
      <c r="C55" s="2"/>
      <c r="D55" s="2"/>
      <c r="E55" s="2"/>
      <c r="F55" s="53"/>
      <c r="G55" s="3"/>
      <c r="H55" s="111">
        <f>'Consol.BS'!I30</f>
        <v>13279</v>
      </c>
      <c r="I55" s="3"/>
      <c r="J55" s="111">
        <v>14333</v>
      </c>
      <c r="L55" s="53"/>
      <c r="M55" s="107"/>
    </row>
    <row r="56" spans="1:13" ht="15" thickBot="1">
      <c r="A56" s="21" t="s">
        <v>121</v>
      </c>
      <c r="B56" s="2"/>
      <c r="C56" s="2"/>
      <c r="D56" s="2"/>
      <c r="E56" s="2"/>
      <c r="F56" s="53"/>
      <c r="G56" s="38" t="s">
        <v>62</v>
      </c>
      <c r="H56" s="112">
        <f>SUM(H54:H55)</f>
        <v>13702</v>
      </c>
      <c r="I56" s="3"/>
      <c r="J56" s="112">
        <f>SUM(J54:J55)</f>
        <v>13136</v>
      </c>
      <c r="L56" s="53"/>
      <c r="M56" s="107"/>
    </row>
    <row r="57" spans="1:13" ht="15" thickTop="1">
      <c r="A57" s="2"/>
      <c r="B57" s="2"/>
      <c r="C57" s="2"/>
      <c r="D57" s="2"/>
      <c r="E57" s="2"/>
      <c r="F57" s="53"/>
      <c r="G57" s="3"/>
      <c r="H57" s="111"/>
      <c r="I57" s="3"/>
      <c r="J57" s="111"/>
      <c r="L57" s="53"/>
      <c r="M57" s="107"/>
    </row>
    <row r="58" spans="1:13" ht="14.25">
      <c r="A58" s="2"/>
      <c r="B58" s="2"/>
      <c r="C58" s="2"/>
      <c r="D58" s="2"/>
      <c r="E58" s="2"/>
      <c r="F58" s="53"/>
      <c r="G58" s="3"/>
      <c r="H58" s="111"/>
      <c r="I58" s="3"/>
      <c r="J58" s="111"/>
      <c r="L58" s="53"/>
      <c r="M58" s="107"/>
    </row>
    <row r="59" spans="1:13" ht="14.25">
      <c r="A59" s="21" t="s">
        <v>62</v>
      </c>
      <c r="B59" s="2" t="s">
        <v>98</v>
      </c>
      <c r="C59" s="2"/>
      <c r="D59" s="2"/>
      <c r="E59" s="2"/>
      <c r="F59" s="53"/>
      <c r="G59" s="3"/>
      <c r="H59" s="111"/>
      <c r="I59" s="3"/>
      <c r="J59" s="111"/>
      <c r="L59" s="53"/>
      <c r="M59" s="107"/>
    </row>
    <row r="60" spans="1:13" ht="14.25">
      <c r="A60" s="2"/>
      <c r="B60" s="2"/>
      <c r="C60" s="2"/>
      <c r="D60" s="2"/>
      <c r="E60" s="2"/>
      <c r="F60" s="53"/>
      <c r="G60" s="3"/>
      <c r="H60" s="111"/>
      <c r="I60" s="3"/>
      <c r="L60" s="53"/>
      <c r="M60" s="107"/>
    </row>
    <row r="61" spans="1:13" ht="14.25">
      <c r="A61" s="113"/>
      <c r="B61" s="2"/>
      <c r="C61" s="2" t="s">
        <v>100</v>
      </c>
      <c r="D61" s="2"/>
      <c r="E61" s="2"/>
      <c r="F61" s="53"/>
      <c r="G61" s="3"/>
      <c r="H61" s="111">
        <f>H56-H62</f>
        <v>3902</v>
      </c>
      <c r="I61" s="3"/>
      <c r="J61" s="111">
        <f>J56-J62</f>
        <v>13136</v>
      </c>
      <c r="L61" s="53"/>
      <c r="M61" s="107"/>
    </row>
    <row r="62" spans="1:13" ht="14.25">
      <c r="A62" s="113"/>
      <c r="B62" s="2"/>
      <c r="C62" s="2" t="s">
        <v>101</v>
      </c>
      <c r="D62" s="2"/>
      <c r="E62" s="2"/>
      <c r="F62" s="53"/>
      <c r="G62" s="3"/>
      <c r="H62" s="111">
        <v>9800</v>
      </c>
      <c r="I62" s="3"/>
      <c r="J62" s="111">
        <v>0</v>
      </c>
      <c r="L62" s="53"/>
      <c r="M62" s="107"/>
    </row>
    <row r="63" spans="1:13" ht="15" thickBot="1">
      <c r="A63" s="2"/>
      <c r="B63" s="2"/>
      <c r="C63" s="2"/>
      <c r="D63" s="2"/>
      <c r="E63" s="2"/>
      <c r="F63" s="53"/>
      <c r="G63" s="3"/>
      <c r="H63" s="112">
        <f>SUM(H61:H62)</f>
        <v>13702</v>
      </c>
      <c r="I63" s="3"/>
      <c r="J63" s="112">
        <f>SUM(J61:J62)</f>
        <v>13136</v>
      </c>
      <c r="L63" s="53"/>
      <c r="M63" s="107"/>
    </row>
    <row r="64" spans="1:13" ht="15" thickTop="1">
      <c r="A64" s="2"/>
      <c r="B64" s="2"/>
      <c r="C64" s="2"/>
      <c r="D64" s="2"/>
      <c r="E64" s="2"/>
      <c r="F64" s="53"/>
      <c r="G64" s="3"/>
      <c r="H64" s="111"/>
      <c r="I64" s="3"/>
      <c r="J64" s="111"/>
      <c r="L64" s="53"/>
      <c r="M64" s="107"/>
    </row>
    <row r="65" spans="1:13" ht="14.25">
      <c r="A65" s="21" t="s">
        <v>104</v>
      </c>
      <c r="B65" s="125" t="s">
        <v>127</v>
      </c>
      <c r="C65" s="126"/>
      <c r="D65" s="126"/>
      <c r="E65" s="126"/>
      <c r="F65" s="126"/>
      <c r="G65" s="126"/>
      <c r="H65" s="126"/>
      <c r="I65" s="126"/>
      <c r="J65" s="126"/>
      <c r="L65" s="53"/>
      <c r="M65" s="107"/>
    </row>
    <row r="66" spans="1:13" ht="14.25">
      <c r="A66" s="2"/>
      <c r="B66" s="126"/>
      <c r="C66" s="126"/>
      <c r="D66" s="126"/>
      <c r="E66" s="126"/>
      <c r="F66" s="126"/>
      <c r="G66" s="126"/>
      <c r="H66" s="126"/>
      <c r="I66" s="126"/>
      <c r="J66" s="126"/>
      <c r="L66" s="53"/>
      <c r="M66" s="107"/>
    </row>
    <row r="67" spans="1:13" ht="14.25">
      <c r="A67" s="2"/>
      <c r="B67" s="2"/>
      <c r="C67" s="2"/>
      <c r="D67" s="2"/>
      <c r="E67" s="2"/>
      <c r="F67" s="53"/>
      <c r="G67" s="3"/>
      <c r="H67" s="111"/>
      <c r="I67" s="3"/>
      <c r="J67" s="111"/>
      <c r="L67" s="53"/>
      <c r="M67" s="107"/>
    </row>
    <row r="68" spans="1:13" ht="14.25">
      <c r="A68" s="2"/>
      <c r="B68" s="2"/>
      <c r="C68" s="2"/>
      <c r="D68" s="2"/>
      <c r="E68" s="2"/>
      <c r="F68" s="53"/>
      <c r="G68" s="3"/>
      <c r="H68" s="111"/>
      <c r="I68" s="3"/>
      <c r="J68" s="111"/>
      <c r="L68" s="53"/>
      <c r="M68" s="107"/>
    </row>
    <row r="69" spans="1:13" ht="14.25">
      <c r="A69" s="2"/>
      <c r="B69" s="2"/>
      <c r="C69" s="2"/>
      <c r="D69" s="2"/>
      <c r="E69" s="2"/>
      <c r="F69" s="53"/>
      <c r="G69" s="3"/>
      <c r="H69" s="3"/>
      <c r="I69" s="3"/>
      <c r="J69" s="3"/>
      <c r="L69" s="53"/>
      <c r="M69" s="107"/>
    </row>
    <row r="70" spans="1:13" ht="14.25">
      <c r="A70" s="2" t="s">
        <v>82</v>
      </c>
      <c r="E70" s="79"/>
      <c r="F70" s="64"/>
      <c r="I70" s="3"/>
      <c r="L70" s="53"/>
      <c r="M70" s="107"/>
    </row>
    <row r="71" spans="1:13" ht="14.25">
      <c r="A71" s="2" t="s">
        <v>27</v>
      </c>
      <c r="E71" s="79"/>
      <c r="F71" s="64"/>
      <c r="I71" s="3"/>
      <c r="L71" s="53"/>
      <c r="M71" s="107"/>
    </row>
    <row r="72" spans="5:13" ht="14.25">
      <c r="E72" s="79"/>
      <c r="F72" s="64"/>
      <c r="I72" s="3"/>
      <c r="L72" s="53"/>
      <c r="M72" s="107"/>
    </row>
    <row r="73" spans="5:13" ht="14.25">
      <c r="E73" s="79"/>
      <c r="F73" s="64"/>
      <c r="I73" s="3"/>
      <c r="L73" s="53"/>
      <c r="M73" s="107"/>
    </row>
    <row r="74" spans="5:13" ht="14.25">
      <c r="E74" s="79"/>
      <c r="F74" s="64"/>
      <c r="I74" s="3"/>
      <c r="L74" s="53"/>
      <c r="M74" s="107"/>
    </row>
    <row r="75" spans="5:13" ht="14.25">
      <c r="E75" s="79"/>
      <c r="F75" s="64"/>
      <c r="H75" s="58"/>
      <c r="I75" s="3"/>
      <c r="J75" s="58">
        <v>4</v>
      </c>
      <c r="L75" s="53"/>
      <c r="M75" s="114"/>
    </row>
    <row r="76" spans="1:13" ht="14.25">
      <c r="A76" s="2"/>
      <c r="B76" s="2"/>
      <c r="C76" s="2"/>
      <c r="D76" s="2"/>
      <c r="E76" s="2"/>
      <c r="F76" s="53"/>
      <c r="G76" s="3"/>
      <c r="H76" s="3"/>
      <c r="I76" s="3"/>
      <c r="J76" s="3"/>
      <c r="L76" s="53"/>
      <c r="M76" s="107"/>
    </row>
    <row r="77" spans="6:13" ht="14.25">
      <c r="F77" s="115"/>
      <c r="G77" s="100"/>
      <c r="H77" s="100"/>
      <c r="I77" s="100"/>
      <c r="J77" s="100"/>
      <c r="L77" s="115"/>
      <c r="M77" s="116"/>
    </row>
    <row r="78" spans="6:13" ht="14.25">
      <c r="F78" s="115"/>
      <c r="G78" s="100"/>
      <c r="H78" s="100"/>
      <c r="I78" s="100"/>
      <c r="J78" s="100"/>
      <c r="L78" s="115"/>
      <c r="M78" s="116"/>
    </row>
    <row r="79" spans="6:13" ht="14.25">
      <c r="F79" s="115"/>
      <c r="G79" s="100"/>
      <c r="H79" s="100"/>
      <c r="I79" s="100"/>
      <c r="J79" s="100"/>
      <c r="L79" s="115"/>
      <c r="M79" s="116"/>
    </row>
    <row r="80" spans="6:13" ht="14.25">
      <c r="F80" s="115"/>
      <c r="G80" s="100"/>
      <c r="H80" s="100"/>
      <c r="I80" s="100"/>
      <c r="J80" s="100"/>
      <c r="L80" s="115"/>
      <c r="M80" s="116"/>
    </row>
    <row r="81" spans="6:13" ht="14.25">
      <c r="F81" s="115"/>
      <c r="G81" s="100"/>
      <c r="H81" s="100"/>
      <c r="I81" s="100"/>
      <c r="J81" s="100"/>
      <c r="L81" s="115"/>
      <c r="M81" s="116"/>
    </row>
    <row r="82" spans="6:13" ht="14.25">
      <c r="F82" s="115"/>
      <c r="G82" s="100"/>
      <c r="H82" s="100"/>
      <c r="I82" s="100"/>
      <c r="J82" s="100"/>
      <c r="L82" s="115"/>
      <c r="M82" s="116"/>
    </row>
    <row r="83" spans="6:13" ht="14.25">
      <c r="F83" s="115"/>
      <c r="G83" s="100"/>
      <c r="H83" s="100"/>
      <c r="I83" s="100"/>
      <c r="J83" s="100"/>
      <c r="L83" s="115"/>
      <c r="M83" s="116"/>
    </row>
    <row r="84" spans="6:13" ht="14.25">
      <c r="F84" s="115"/>
      <c r="G84" s="100"/>
      <c r="H84" s="100"/>
      <c r="I84" s="100"/>
      <c r="J84" s="100"/>
      <c r="L84" s="115"/>
      <c r="M84" s="116"/>
    </row>
    <row r="85" spans="6:13" ht="14.25">
      <c r="F85" s="115"/>
      <c r="G85" s="100"/>
      <c r="H85" s="100"/>
      <c r="I85" s="100"/>
      <c r="J85" s="100"/>
      <c r="L85" s="115"/>
      <c r="M85" s="116"/>
    </row>
    <row r="86" spans="6:13" ht="14.25">
      <c r="F86" s="115"/>
      <c r="G86" s="100"/>
      <c r="H86" s="100"/>
      <c r="I86" s="100"/>
      <c r="J86" s="100"/>
      <c r="L86" s="115"/>
      <c r="M86" s="116"/>
    </row>
  </sheetData>
  <mergeCells count="2">
    <mergeCell ref="H3:K4"/>
    <mergeCell ref="B65:J66"/>
  </mergeCells>
  <printOptions/>
  <pageMargins left="0.75" right="0.75" top="0.52" bottom="0.51" header="0.5" footer="0.5"/>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M &amp; C Services Sdn Bhd </cp:lastModifiedBy>
  <cp:lastPrinted>2005-11-21T06:09:16Z</cp:lastPrinted>
  <dcterms:created xsi:type="dcterms:W3CDTF">2003-11-14T02:24:22Z</dcterms:created>
  <dcterms:modified xsi:type="dcterms:W3CDTF">2005-11-21T06:09:39Z</dcterms:modified>
  <cp:category/>
  <cp:version/>
  <cp:contentType/>
  <cp:contentStatus/>
</cp:coreProperties>
</file>