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'bs'!$A$1:$I$59</definedName>
    <definedName name="_xlnm.Print_Area" localSheetId="3">'cf'!$A$1:$I$61</definedName>
    <definedName name="_xlnm.Print_Area" localSheetId="2">'e'!$A$1:$Q$41</definedName>
    <definedName name="_xlnm.Print_Area" localSheetId="0">'pl'!$A$1:$K$59</definedName>
    <definedName name="_xlnm.Print_Titles" localSheetId="0">'pl'!$1:$15</definedName>
    <definedName name="You">#REF!</definedName>
  </definedNames>
  <calcPr fullCalcOnLoad="1"/>
</workbook>
</file>

<file path=xl/sharedStrings.xml><?xml version="1.0" encoding="utf-8"?>
<sst xmlns="http://schemas.openxmlformats.org/spreadsheetml/2006/main" count="166" uniqueCount="134">
  <si>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</si>
  <si>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</si>
  <si>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</si>
  <si>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</si>
  <si>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</si>
  <si>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</si>
  <si>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</si>
  <si>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</si>
  <si>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</si>
  <si>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</si>
  <si>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</si>
  <si>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</si>
  <si>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</si>
  <si>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</si>
  <si>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</si>
  <si>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</si>
  <si>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</si>
  <si>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</si>
  <si>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</si>
  <si>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</si>
  <si>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</si>
  <si>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</si>
  <si>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NET TANGIBLE ASSETS PER SHARE (RM)</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</si>
  <si>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</si>
  <si>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</si>
  <si>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</si>
  <si>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</si>
  <si>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</si>
  <si>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</si>
  <si>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</si>
  <si>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</si>
  <si>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</si>
  <si>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</si>
  <si>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</si>
  <si>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</si>
  <si>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</si>
  <si>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</si>
  <si>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</si>
  <si>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</si>
  <si>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</si>
  <si>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</si>
  <si>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</si>
  <si>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</si>
  <si>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</si>
  <si>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</si>
  <si>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</si>
  <si>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</si>
  <si>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</si>
  <si>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</si>
  <si>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</si>
  <si>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</si>
  <si>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</si>
  <si>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</si>
  <si>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</si>
  <si>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</si>
  <si>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</si>
  <si>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</si>
  <si>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</si>
  <si>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</si>
  <si>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</si>
  <si>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</si>
  <si>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</si>
  <si>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</si>
  <si>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</si>
  <si>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</si>
  <si>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</si>
  <si>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</si>
  <si>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</si>
  <si>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</si>
  <si>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Equity attributable to equity holders of the parent</t>
  </si>
  <si>
    <t>Treasury shares, at cost</t>
  </si>
  <si>
    <t>Minority interest</t>
  </si>
  <si>
    <t>Total equity</t>
  </si>
  <si>
    <t>Tax payables</t>
  </si>
  <si>
    <t>Profit from operations</t>
  </si>
  <si>
    <t>Other operating income</t>
  </si>
  <si>
    <t>Gross profit</t>
  </si>
  <si>
    <t>Cost of sales</t>
  </si>
  <si>
    <t>Attributable to:</t>
  </si>
  <si>
    <t>Earnings per share attributable to</t>
  </si>
  <si>
    <t>Equity holders of the Company</t>
  </si>
  <si>
    <t>Minority interests</t>
  </si>
  <si>
    <t>equity holders of the Company:</t>
  </si>
  <si>
    <t>Tax paid</t>
  </si>
  <si>
    <t>Cash and cash equivalents at end of the year comprise the following:</t>
  </si>
  <si>
    <t>Biological assets</t>
  </si>
  <si>
    <t>Prepaid land lease payments</t>
  </si>
  <si>
    <t>&lt;      Distributable      &gt;</t>
  </si>
  <si>
    <t>Proceeds from disposal of plant and equipment</t>
  </si>
  <si>
    <t>Purchase of plant and equipment</t>
  </si>
  <si>
    <t>Net cash from financing activities</t>
  </si>
  <si>
    <t>Net profit for the year</t>
  </si>
  <si>
    <t>Addition for forest planting expenditure</t>
  </si>
  <si>
    <t>PRECEDING YEAR CORRESPONDING PERIOD</t>
  </si>
  <si>
    <t>At 1 July 2009</t>
  </si>
  <si>
    <t xml:space="preserve">Net profit before tax </t>
  </si>
  <si>
    <t xml:space="preserve">Finance costs </t>
  </si>
  <si>
    <t>Gain on disposal of investment</t>
  </si>
  <si>
    <t xml:space="preserve"> </t>
  </si>
  <si>
    <t>30.6.2010</t>
  </si>
  <si>
    <t>At 30 June 2010</t>
  </si>
  <si>
    <t>Basic, for profit for the year (sen)</t>
  </si>
  <si>
    <t>Diluted, for profit for the year (sen)</t>
  </si>
  <si>
    <t>Amortisation of prepaid land lease payments</t>
  </si>
  <si>
    <t>Property, plant and equipment written-off</t>
  </si>
  <si>
    <t>Intangible assets</t>
  </si>
  <si>
    <t>Net decrease in cash and cash equivalents</t>
  </si>
  <si>
    <t>Proceeds from issuance of ordinary shares</t>
  </si>
  <si>
    <t>Amortisation of timber rights</t>
  </si>
  <si>
    <t>Increase in inventories</t>
  </si>
  <si>
    <t>Decrease in receivables</t>
  </si>
  <si>
    <t>Decrease in payables</t>
  </si>
  <si>
    <t>(The condensed consolidated income statements should be read in conjunction with the audited financial statements for the year ended 30 June 2010 and the accompanying explanatory notes attached to the interim financial statements.)</t>
  </si>
  <si>
    <t>At 1 July 2010</t>
  </si>
  <si>
    <t>(Repayment)/Drawdown of short term revolving credits</t>
  </si>
  <si>
    <t>Repayment of term loan</t>
  </si>
  <si>
    <t>(Repayment to) / Receipt from hire purchase creditors</t>
  </si>
  <si>
    <t>Cash and cash equivalents at beginning of the period</t>
  </si>
  <si>
    <t>Cash and cash equivalents at end of period</t>
  </si>
  <si>
    <t>Profit for the period</t>
  </si>
  <si>
    <t>(The condensed consolidated statement of changes in equity should be read in conjunction with the audited financial statements for the year ended 30 June 2010 and the accompanying explanatory notes attached to the interim financial statements.)</t>
  </si>
  <si>
    <t xml:space="preserve"> year ended 30 June 2010 and the accompanying explanatory notes attached to the interim financial statements.)</t>
  </si>
  <si>
    <t xml:space="preserve">(The condensed consolidated cash flow statement should be read in conjunction with the audited financial statements for the </t>
  </si>
  <si>
    <t>Dividend</t>
  </si>
  <si>
    <t>Issue of ordinary shares</t>
  </si>
  <si>
    <t>Minority interest of subsidiary disposed</t>
  </si>
  <si>
    <t>Proceeds from disposal of investment</t>
  </si>
  <si>
    <t>FOR THE PERIOD ENDED 31 MARCH 2011</t>
  </si>
  <si>
    <t>31.3.2011</t>
  </si>
  <si>
    <t>31.3.2010</t>
  </si>
  <si>
    <t>9 months</t>
  </si>
  <si>
    <t>At 31 March 2011</t>
  </si>
  <si>
    <t xml:space="preserve">PRICEWORTH INTERNATIONAL BERHAD </t>
  </si>
  <si>
    <t>(FORMERLY KNOWN AS PRICEWORTH WOOD PRODUCTS BERHAD) (399292-V)</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</si>
</sst>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2]\ #,##0.00_);[Red]\([$€-2]\ #,##0.00\)"/>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17"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8">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5" fontId="5" fillId="0" borderId="0" xfId="0" applyNumberFormat="1" applyFont="1" applyFill="1" applyAlignment="1">
      <alignment/>
    </xf>
    <xf numFmtId="18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5" fillId="0" borderId="0" xfId="42" applyNumberFormat="1" applyFont="1" applyFill="1" applyAlignment="1">
      <alignment horizontal="right"/>
    </xf>
    <xf numFmtId="43" fontId="15" fillId="0" borderId="0" xfId="42" applyFont="1" applyFill="1" applyAlignment="1">
      <alignment horizontal="right"/>
    </xf>
    <xf numFmtId="185" fontId="15" fillId="0" borderId="0" xfId="42" applyNumberFormat="1" applyFont="1" applyFill="1" applyAlignment="1">
      <alignment/>
    </xf>
    <xf numFmtId="43" fontId="15" fillId="0" borderId="0" xfId="42" applyFont="1" applyFill="1" applyAlignment="1">
      <alignment/>
    </xf>
    <xf numFmtId="184" fontId="15" fillId="0" borderId="0" xfId="42" applyNumberFormat="1" applyFont="1" applyFill="1" applyAlignment="1">
      <alignment/>
    </xf>
    <xf numFmtId="43" fontId="15" fillId="0" borderId="0" xfId="59" applyNumberFormat="1" applyFont="1" applyFill="1">
      <alignment/>
      <protection/>
    </xf>
    <xf numFmtId="187" fontId="15" fillId="0" borderId="0" xfId="59" applyNumberFormat="1" applyFont="1" applyFill="1">
      <alignment/>
      <protection/>
    </xf>
    <xf numFmtId="187" fontId="15" fillId="0" borderId="0" xfId="42" applyNumberFormat="1" applyFont="1" applyFill="1" applyAlignment="1">
      <alignment/>
    </xf>
    <xf numFmtId="184" fontId="11" fillId="0" borderId="0" xfId="59" applyNumberFormat="1" applyFont="1" applyFill="1">
      <alignment/>
      <protection/>
    </xf>
    <xf numFmtId="2" fontId="15"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0" fillId="0" borderId="0" xfId="0" applyAlignment="1" quotePrefix="1">
      <alignment/>
    </xf>
    <xf numFmtId="43" fontId="5" fillId="0" borderId="13" xfId="42" applyNumberFormat="1" applyFont="1" applyFill="1" applyBorder="1" applyAlignment="1">
      <alignment horizontal="right"/>
    </xf>
    <xf numFmtId="0" fontId="13" fillId="0" borderId="0" xfId="0" applyFont="1" applyAlignment="1">
      <alignment/>
    </xf>
    <xf numFmtId="185" fontId="5" fillId="0" borderId="0" xfId="42" applyNumberFormat="1" applyFont="1" applyFill="1" applyAlignment="1">
      <alignment/>
    </xf>
    <xf numFmtId="0" fontId="9" fillId="0" borderId="0" xfId="0" applyFont="1" applyFill="1" applyAlignment="1">
      <alignment wrapText="1"/>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4" fontId="5" fillId="0" borderId="0" xfId="0" applyNumberFormat="1" applyFont="1" applyBorder="1" applyAlignment="1">
      <alignment/>
    </xf>
    <xf numFmtId="185" fontId="18" fillId="0" borderId="0" xfId="42" applyNumberFormat="1" applyFont="1" applyBorder="1" applyAlignment="1">
      <alignment/>
    </xf>
    <xf numFmtId="185" fontId="18" fillId="0" borderId="0" xfId="42" applyNumberFormat="1" applyFont="1" applyBorder="1" applyAlignment="1">
      <alignment horizontal="right"/>
    </xf>
    <xf numFmtId="185" fontId="18" fillId="0" borderId="0" xfId="42" applyNumberFormat="1" applyFont="1" applyAlignment="1">
      <alignment/>
    </xf>
    <xf numFmtId="185" fontId="18"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0" fontId="16" fillId="0" borderId="0" xfId="59" applyFont="1" applyFill="1" applyAlignment="1">
      <alignment vertical="top"/>
      <protection/>
    </xf>
    <xf numFmtId="43" fontId="4" fillId="0" borderId="0" xfId="42" applyFont="1" applyFill="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123825</xdr:colOff>
      <xdr:row>1</xdr:row>
      <xdr:rowOff>161925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2</xdr:col>
      <xdr:colOff>390525</xdr:colOff>
      <xdr:row>3</xdr:row>
      <xdr:rowOff>0</xdr:rowOff>
    </xdr:to>
    <xdr:pic>
      <xdr:nvPicPr>
        <xdr:cNvPr id="1" name="Picture 39" descr="pwi"/>
        <xdr:cNvPicPr preferRelativeResize="1">
          <a:picLocks noChangeAspect="1"/>
        </xdr:cNvPicPr>
      </xdr:nvPicPr>
      <xdr:blipFill>
        <a:blip r:embed="rId1"/>
        <a:stretch>
          <a:fillRect/>
        </a:stretch>
      </xdr:blipFill>
      <xdr:spPr>
        <a:xfrm>
          <a:off x="0" y="66675"/>
          <a:ext cx="8858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114300</xdr:rowOff>
    </xdr:from>
    <xdr:to>
      <xdr:col>10</xdr:col>
      <xdr:colOff>0</xdr:colOff>
      <xdr:row>11</xdr:row>
      <xdr:rowOff>114300</xdr:rowOff>
    </xdr:to>
    <xdr:sp>
      <xdr:nvSpPr>
        <xdr:cNvPr id="1" name="Line 3"/>
        <xdr:cNvSpPr>
          <a:spLocks/>
        </xdr:cNvSpPr>
      </xdr:nvSpPr>
      <xdr:spPr>
        <a:xfrm>
          <a:off x="5362575" y="2419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9</xdr:row>
      <xdr:rowOff>114300</xdr:rowOff>
    </xdr:from>
    <xdr:to>
      <xdr:col>5</xdr:col>
      <xdr:colOff>38100</xdr:colOff>
      <xdr:row>9</xdr:row>
      <xdr:rowOff>114300</xdr:rowOff>
    </xdr:to>
    <xdr:sp>
      <xdr:nvSpPr>
        <xdr:cNvPr id="2" name="Line 5"/>
        <xdr:cNvSpPr>
          <a:spLocks/>
        </xdr:cNvSpPr>
      </xdr:nvSpPr>
      <xdr:spPr>
        <a:xfrm flipH="1">
          <a:off x="2743200" y="20383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9</xdr:row>
      <xdr:rowOff>114300</xdr:rowOff>
    </xdr:from>
    <xdr:to>
      <xdr:col>12</xdr:col>
      <xdr:colOff>619125</xdr:colOff>
      <xdr:row>9</xdr:row>
      <xdr:rowOff>114300</xdr:rowOff>
    </xdr:to>
    <xdr:sp>
      <xdr:nvSpPr>
        <xdr:cNvPr id="3" name="Line 6"/>
        <xdr:cNvSpPr>
          <a:spLocks/>
        </xdr:cNvSpPr>
      </xdr:nvSpPr>
      <xdr:spPr>
        <a:xfrm>
          <a:off x="6400800" y="20383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0</xdr:row>
      <xdr:rowOff>0</xdr:rowOff>
    </xdr:from>
    <xdr:to>
      <xdr:col>1</xdr:col>
      <xdr:colOff>733425</xdr:colOff>
      <xdr:row>1</xdr:row>
      <xdr:rowOff>180975</xdr:rowOff>
    </xdr:to>
    <xdr:pic>
      <xdr:nvPicPr>
        <xdr:cNvPr id="4"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1</xdr:row>
      <xdr:rowOff>180975</xdr:rowOff>
    </xdr:to>
    <xdr:pic>
      <xdr:nvPicPr>
        <xdr:cNvPr id="1" name="Picture 39" descr="pwi"/>
        <xdr:cNvPicPr preferRelativeResize="1">
          <a:picLocks noChangeAspect="1"/>
        </xdr:cNvPicPr>
      </xdr:nvPicPr>
      <xdr:blipFill>
        <a:blip r:embed="rId1"/>
        <a:stretch>
          <a:fillRect/>
        </a:stretch>
      </xdr:blipFill>
      <xdr:spPr>
        <a:xfrm>
          <a:off x="0" y="0"/>
          <a:ext cx="885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65378"/>
  <sheetViews>
    <sheetView tabSelected="1" zoomScaleSheetLayoutView="100" zoomScalePageLayoutView="0" workbookViewId="0" topLeftCell="A1">
      <selection activeCell="G15" sqref="G15"/>
    </sheetView>
  </sheetViews>
  <sheetFormatPr defaultColWidth="9.140625" defaultRowHeight="15"/>
  <cols>
    <col min="1" max="1" width="4.00390625" style="1" customWidth="1"/>
    <col min="2" max="3" width="3.7109375" style="1" customWidth="1"/>
    <col min="4" max="4" width="30.421875" style="1" customWidth="1"/>
    <col min="5" max="5" width="15.710937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132</v>
      </c>
      <c r="B4" s="5"/>
      <c r="C4" s="5"/>
    </row>
    <row r="5" spans="1:3" ht="18" customHeight="1">
      <c r="A5" s="5" t="s">
        <v>133</v>
      </c>
      <c r="B5" s="5"/>
      <c r="C5" s="5"/>
    </row>
    <row r="6" spans="1:11" ht="5.25" customHeight="1" thickBot="1">
      <c r="A6" s="6"/>
      <c r="B6" s="6"/>
      <c r="C6" s="6"/>
      <c r="D6" s="6"/>
      <c r="E6" s="7"/>
      <c r="F6" s="7"/>
      <c r="G6" s="8"/>
      <c r="H6" s="8"/>
      <c r="I6" s="9"/>
      <c r="J6" s="9"/>
      <c r="K6" s="8"/>
    </row>
    <row r="7" ht="7.5" customHeight="1"/>
    <row r="8" ht="15.75">
      <c r="A8" s="1" t="s">
        <v>44</v>
      </c>
    </row>
    <row r="9" ht="15.75">
      <c r="A9" s="1" t="s">
        <v>127</v>
      </c>
    </row>
    <row r="11" spans="5:11" s="10" customFormat="1" ht="12.75">
      <c r="E11" s="11"/>
      <c r="F11" s="11"/>
      <c r="G11" s="12"/>
      <c r="H11" s="12"/>
      <c r="I11" s="13"/>
      <c r="J11" s="13"/>
      <c r="K11" s="12"/>
    </row>
    <row r="12" spans="5:11" s="10" customFormat="1" ht="15.75" customHeight="1">
      <c r="E12" s="142" t="s">
        <v>0</v>
      </c>
      <c r="F12" s="143"/>
      <c r="G12" s="144"/>
      <c r="H12" s="14"/>
      <c r="I12" s="142" t="s">
        <v>1</v>
      </c>
      <c r="J12" s="143"/>
      <c r="K12" s="144"/>
    </row>
    <row r="13" spans="5:11" s="10" customFormat="1" ht="45" customHeight="1">
      <c r="E13" s="15" t="s">
        <v>2</v>
      </c>
      <c r="F13" s="15"/>
      <c r="G13" s="16" t="s">
        <v>3</v>
      </c>
      <c r="H13" s="17"/>
      <c r="I13" s="15" t="s">
        <v>43</v>
      </c>
      <c r="J13" s="15"/>
      <c r="K13" s="16" t="s">
        <v>93</v>
      </c>
    </row>
    <row r="14" spans="5:11" s="10" customFormat="1" ht="15">
      <c r="E14" s="18" t="s">
        <v>128</v>
      </c>
      <c r="F14" s="18"/>
      <c r="G14" s="18" t="s">
        <v>129</v>
      </c>
      <c r="H14" s="19"/>
      <c r="I14" s="18" t="str">
        <f>+E14</f>
        <v>31.3.2011</v>
      </c>
      <c r="J14" s="18"/>
      <c r="K14" s="18" t="str">
        <f>+G14</f>
        <v>31.3.2010</v>
      </c>
    </row>
    <row r="15" spans="5:11" s="10" customFormat="1" ht="15">
      <c r="E15" s="20" t="s">
        <v>4</v>
      </c>
      <c r="F15" s="18"/>
      <c r="G15" s="20" t="s">
        <v>4</v>
      </c>
      <c r="H15" s="19"/>
      <c r="I15" s="20" t="s">
        <v>4</v>
      </c>
      <c r="J15" s="18"/>
      <c r="K15" s="20" t="s">
        <v>4</v>
      </c>
    </row>
    <row r="16" spans="5:11" s="10" customFormat="1" ht="12.75">
      <c r="E16" s="11"/>
      <c r="F16" s="11"/>
      <c r="G16" s="11"/>
      <c r="H16" s="12"/>
      <c r="I16" s="11"/>
      <c r="J16" s="13"/>
      <c r="K16" s="11"/>
    </row>
    <row r="17" spans="1:13" s="10" customFormat="1" ht="15">
      <c r="A17" s="21" t="s">
        <v>5</v>
      </c>
      <c r="E17" s="22">
        <v>111247</v>
      </c>
      <c r="F17" s="124"/>
      <c r="G17" s="22">
        <v>155887</v>
      </c>
      <c r="H17" s="125"/>
      <c r="I17" s="24">
        <v>326285</v>
      </c>
      <c r="J17" s="123"/>
      <c r="K17" s="24">
        <v>376694</v>
      </c>
      <c r="M17" s="128"/>
    </row>
    <row r="18" spans="1:11" s="10" customFormat="1" ht="15">
      <c r="A18" s="21"/>
      <c r="E18" s="22"/>
      <c r="F18" s="124"/>
      <c r="G18" s="22"/>
      <c r="H18" s="124"/>
      <c r="I18" s="22"/>
      <c r="J18" s="124"/>
      <c r="K18" s="22"/>
    </row>
    <row r="19" spans="1:13" s="10" customFormat="1" ht="15">
      <c r="A19" s="21" t="s">
        <v>77</v>
      </c>
      <c r="E19" s="22">
        <v>-87834</v>
      </c>
      <c r="F19" s="124"/>
      <c r="G19" s="22">
        <v>-134716</v>
      </c>
      <c r="H19" s="125"/>
      <c r="I19" s="24">
        <v>-276757</v>
      </c>
      <c r="J19" s="124"/>
      <c r="K19" s="24">
        <v>-328726</v>
      </c>
      <c r="M19" s="128"/>
    </row>
    <row r="20" spans="1:11" s="10" customFormat="1" ht="15">
      <c r="A20" s="21"/>
      <c r="E20" s="26"/>
      <c r="F20" s="124"/>
      <c r="G20" s="26"/>
      <c r="H20" s="125"/>
      <c r="I20" s="27"/>
      <c r="J20" s="124"/>
      <c r="K20" s="27"/>
    </row>
    <row r="21" spans="1:11" s="10" customFormat="1" ht="15">
      <c r="A21" s="21"/>
      <c r="E21" s="22"/>
      <c r="F21" s="124"/>
      <c r="G21" s="22"/>
      <c r="H21" s="125"/>
      <c r="I21" s="24"/>
      <c r="J21" s="124"/>
      <c r="K21" s="24"/>
    </row>
    <row r="22" spans="1:13" s="10" customFormat="1" ht="15">
      <c r="A22" s="21" t="s">
        <v>76</v>
      </c>
      <c r="E22" s="22">
        <f>+E17+E19</f>
        <v>23413</v>
      </c>
      <c r="F22" s="124"/>
      <c r="G22" s="22">
        <f>+G17+G19</f>
        <v>21171</v>
      </c>
      <c r="H22" s="124"/>
      <c r="I22" s="22">
        <f>+I17+I19</f>
        <v>49528</v>
      </c>
      <c r="J22" s="124"/>
      <c r="K22" s="22">
        <f>+K17+K19</f>
        <v>47968</v>
      </c>
      <c r="M22" s="128"/>
    </row>
    <row r="23" spans="1:11" s="10" customFormat="1" ht="15">
      <c r="A23" s="21"/>
      <c r="E23" s="107"/>
      <c r="F23" s="124"/>
      <c r="G23" s="107"/>
      <c r="H23" s="125"/>
      <c r="I23" s="107"/>
      <c r="J23" s="124"/>
      <c r="K23" s="107"/>
    </row>
    <row r="24" spans="1:13" s="10" customFormat="1" ht="15">
      <c r="A24" s="21" t="s">
        <v>75</v>
      </c>
      <c r="E24" s="22">
        <v>635</v>
      </c>
      <c r="F24" s="124"/>
      <c r="G24" s="22">
        <v>2695</v>
      </c>
      <c r="H24" s="124"/>
      <c r="I24" s="24">
        <v>4393</v>
      </c>
      <c r="J24" s="124"/>
      <c r="K24" s="24">
        <v>6867</v>
      </c>
      <c r="M24" s="128"/>
    </row>
    <row r="25" spans="1:11" s="10" customFormat="1" ht="15">
      <c r="A25" s="21"/>
      <c r="E25" s="107"/>
      <c r="F25" s="124"/>
      <c r="G25" s="107"/>
      <c r="H25" s="125"/>
      <c r="I25" s="107"/>
      <c r="J25" s="124"/>
      <c r="K25" s="107"/>
    </row>
    <row r="26" spans="1:13" s="10" customFormat="1" ht="15">
      <c r="A26" s="21" t="s">
        <v>6</v>
      </c>
      <c r="E26" s="22">
        <v>-13032</v>
      </c>
      <c r="F26" s="124"/>
      <c r="G26" s="22">
        <v>-10825</v>
      </c>
      <c r="H26" s="125"/>
      <c r="I26" s="24">
        <v>-23424</v>
      </c>
      <c r="J26" s="124"/>
      <c r="K26" s="24">
        <v>-21019</v>
      </c>
      <c r="M26" s="128"/>
    </row>
    <row r="27" spans="1:11" s="10" customFormat="1" ht="15">
      <c r="A27" s="21"/>
      <c r="B27" s="21"/>
      <c r="E27" s="25"/>
      <c r="F27" s="124"/>
      <c r="G27" s="25"/>
      <c r="H27" s="126"/>
      <c r="I27" s="25"/>
      <c r="J27" s="124"/>
      <c r="K27" s="25"/>
    </row>
    <row r="28" spans="1:13" s="10" customFormat="1" ht="15">
      <c r="A28" s="21" t="s">
        <v>7</v>
      </c>
      <c r="E28" s="22">
        <v>-6979</v>
      </c>
      <c r="F28" s="124"/>
      <c r="G28" s="22">
        <v>-7456</v>
      </c>
      <c r="H28" s="126"/>
      <c r="I28" s="24">
        <v>-15800</v>
      </c>
      <c r="J28" s="124"/>
      <c r="K28" s="24">
        <v>-16281</v>
      </c>
      <c r="M28" s="128"/>
    </row>
    <row r="29" spans="1:11" s="10" customFormat="1" ht="15">
      <c r="A29" s="21"/>
      <c r="E29" s="26"/>
      <c r="F29" s="124"/>
      <c r="G29" s="26"/>
      <c r="H29" s="124"/>
      <c r="I29" s="26"/>
      <c r="J29" s="124"/>
      <c r="K29" s="26"/>
    </row>
    <row r="30" spans="1:11" s="10" customFormat="1" ht="15">
      <c r="A30" s="21"/>
      <c r="B30" s="21"/>
      <c r="E30" s="25"/>
      <c r="F30" s="124"/>
      <c r="G30" s="25"/>
      <c r="H30" s="125"/>
      <c r="I30" s="23"/>
      <c r="J30" s="124"/>
      <c r="K30" s="23"/>
    </row>
    <row r="31" spans="1:13" s="10" customFormat="1" ht="15" customHeight="1">
      <c r="A31" s="28" t="s">
        <v>74</v>
      </c>
      <c r="B31" s="29"/>
      <c r="E31" s="25">
        <f>SUM(E22:E29)</f>
        <v>4037</v>
      </c>
      <c r="F31" s="124"/>
      <c r="G31" s="25">
        <f>SUM(G22:G29)</f>
        <v>5585</v>
      </c>
      <c r="H31" s="125"/>
      <c r="I31" s="25">
        <f>SUM(I22:I29)</f>
        <v>14697</v>
      </c>
      <c r="J31" s="124"/>
      <c r="K31" s="25">
        <f>SUM(K22:K29)</f>
        <v>17535</v>
      </c>
      <c r="M31" s="128"/>
    </row>
    <row r="32" spans="1:11" s="10" customFormat="1" ht="15">
      <c r="A32" s="21"/>
      <c r="B32" s="21"/>
      <c r="E32" s="25"/>
      <c r="F32" s="124"/>
      <c r="G32" s="25"/>
      <c r="H32" s="125"/>
      <c r="I32" s="23"/>
      <c r="J32" s="124"/>
      <c r="K32" s="23"/>
    </row>
    <row r="33" spans="1:13" s="10" customFormat="1" ht="15">
      <c r="A33" s="21" t="s">
        <v>8</v>
      </c>
      <c r="E33" s="47">
        <v>-2496</v>
      </c>
      <c r="F33" s="124"/>
      <c r="G33" s="47">
        <v>-4937</v>
      </c>
      <c r="H33" s="125"/>
      <c r="I33" s="24">
        <v>-11942</v>
      </c>
      <c r="J33" s="124"/>
      <c r="K33" s="24">
        <v>-15870</v>
      </c>
      <c r="M33" s="128"/>
    </row>
    <row r="34" spans="1:11" s="10" customFormat="1" ht="15">
      <c r="A34" s="21"/>
      <c r="E34" s="26"/>
      <c r="F34" s="124"/>
      <c r="G34" s="26"/>
      <c r="H34" s="125"/>
      <c r="I34" s="27"/>
      <c r="J34" s="124"/>
      <c r="K34" s="27"/>
    </row>
    <row r="35" spans="1:11" s="10" customFormat="1" ht="15">
      <c r="A35" s="21"/>
      <c r="B35" s="21"/>
      <c r="E35" s="25"/>
      <c r="F35" s="124"/>
      <c r="G35" s="25"/>
      <c r="H35" s="125"/>
      <c r="I35" s="23"/>
      <c r="J35" s="124"/>
      <c r="K35" s="23"/>
    </row>
    <row r="36" spans="1:13" s="10" customFormat="1" ht="15" customHeight="1">
      <c r="A36" s="28" t="s">
        <v>9</v>
      </c>
      <c r="B36" s="29"/>
      <c r="E36" s="25">
        <f>SUM(E31:E33)</f>
        <v>1541</v>
      </c>
      <c r="F36" s="124"/>
      <c r="G36" s="25">
        <f>SUM(G31:G33)</f>
        <v>648</v>
      </c>
      <c r="H36" s="125"/>
      <c r="I36" s="25">
        <f>SUM(I31:I33)</f>
        <v>2755</v>
      </c>
      <c r="J36" s="124"/>
      <c r="K36" s="25">
        <f>SUM(K31:K33)</f>
        <v>1665</v>
      </c>
      <c r="M36" s="128"/>
    </row>
    <row r="37" spans="1:11" s="10" customFormat="1" ht="15">
      <c r="A37" s="31"/>
      <c r="B37" s="21"/>
      <c r="E37" s="25"/>
      <c r="F37" s="124"/>
      <c r="G37" s="25"/>
      <c r="H37" s="125"/>
      <c r="I37" s="23"/>
      <c r="J37" s="124"/>
      <c r="K37" s="23"/>
    </row>
    <row r="38" spans="1:13" s="10" customFormat="1" ht="15" customHeight="1">
      <c r="A38" s="28" t="s">
        <v>10</v>
      </c>
      <c r="B38" s="29"/>
      <c r="E38" s="22">
        <v>-14</v>
      </c>
      <c r="F38" s="124"/>
      <c r="G38" s="22">
        <v>-64</v>
      </c>
      <c r="H38" s="125"/>
      <c r="I38" s="24">
        <v>-104</v>
      </c>
      <c r="J38" s="124"/>
      <c r="K38" s="24">
        <v>-205</v>
      </c>
      <c r="M38" s="128"/>
    </row>
    <row r="39" spans="1:11" s="10" customFormat="1" ht="15">
      <c r="A39" s="32"/>
      <c r="B39" s="33"/>
      <c r="E39" s="26"/>
      <c r="F39" s="124"/>
      <c r="G39" s="26"/>
      <c r="H39" s="125"/>
      <c r="I39" s="27"/>
      <c r="J39" s="124"/>
      <c r="K39" s="27"/>
    </row>
    <row r="40" spans="1:13" s="10" customFormat="1" ht="15">
      <c r="A40" s="21"/>
      <c r="B40" s="33"/>
      <c r="E40" s="22"/>
      <c r="F40" s="124"/>
      <c r="G40" s="22"/>
      <c r="H40" s="125"/>
      <c r="I40" s="22"/>
      <c r="J40" s="124"/>
      <c r="K40" s="22"/>
      <c r="M40" s="128"/>
    </row>
    <row r="41" spans="1:11" s="10" customFormat="1" ht="15.75" thickBot="1">
      <c r="A41" s="21" t="s">
        <v>119</v>
      </c>
      <c r="B41" s="21"/>
      <c r="E41" s="36">
        <f>SUM(E36:E39)</f>
        <v>1527</v>
      </c>
      <c r="F41" s="124"/>
      <c r="G41" s="36">
        <f>SUM(G36:G39)</f>
        <v>584</v>
      </c>
      <c r="H41" s="124"/>
      <c r="I41" s="36">
        <f>SUM(I36:I39)</f>
        <v>2651</v>
      </c>
      <c r="J41" s="124"/>
      <c r="K41" s="36">
        <f>SUM(K36:K39)</f>
        <v>1460</v>
      </c>
    </row>
    <row r="42" spans="1:11" s="10" customFormat="1" ht="15.75" thickTop="1">
      <c r="A42" s="21"/>
      <c r="B42" s="21"/>
      <c r="E42" s="25"/>
      <c r="F42" s="124"/>
      <c r="G42" s="25"/>
      <c r="H42" s="124"/>
      <c r="I42" s="23"/>
      <c r="J42" s="124"/>
      <c r="K42" s="23"/>
    </row>
    <row r="43" spans="1:11" s="10" customFormat="1" ht="15">
      <c r="A43" s="21" t="s">
        <v>78</v>
      </c>
      <c r="B43" s="21"/>
      <c r="E43" s="25"/>
      <c r="F43" s="124"/>
      <c r="G43" s="25"/>
      <c r="H43" s="124"/>
      <c r="I43" s="23"/>
      <c r="J43" s="124"/>
      <c r="K43" s="23"/>
    </row>
    <row r="44" spans="1:13" s="10" customFormat="1" ht="15">
      <c r="A44" s="21" t="s">
        <v>80</v>
      </c>
      <c r="B44" s="21"/>
      <c r="E44" s="22">
        <f>+E41-E45</f>
        <v>1546</v>
      </c>
      <c r="F44" s="124"/>
      <c r="G44" s="22">
        <v>321</v>
      </c>
      <c r="H44" s="125"/>
      <c r="I44" s="22">
        <f>+I41-I45</f>
        <v>2554</v>
      </c>
      <c r="J44" s="124"/>
      <c r="K44" s="22">
        <v>767</v>
      </c>
      <c r="M44" s="128"/>
    </row>
    <row r="45" spans="1:13" s="10" customFormat="1" ht="15">
      <c r="A45" s="21" t="s">
        <v>81</v>
      </c>
      <c r="B45" s="21"/>
      <c r="E45" s="22">
        <v>-19</v>
      </c>
      <c r="F45" s="124"/>
      <c r="G45" s="22">
        <v>11</v>
      </c>
      <c r="H45" s="125"/>
      <c r="I45" s="24">
        <v>97</v>
      </c>
      <c r="J45" s="124"/>
      <c r="K45" s="24">
        <v>109</v>
      </c>
      <c r="M45" s="128"/>
    </row>
    <row r="46" spans="1:13" s="10" customFormat="1" ht="15.75" thickBot="1">
      <c r="A46" s="21"/>
      <c r="B46" s="21"/>
      <c r="E46" s="119">
        <f>SUM(E44:E45)</f>
        <v>1527</v>
      </c>
      <c r="F46" s="124"/>
      <c r="G46" s="119">
        <f>SUM(G44:G45)</f>
        <v>332</v>
      </c>
      <c r="H46" s="124"/>
      <c r="I46" s="119">
        <f>SUM(I44:I45)</f>
        <v>2651</v>
      </c>
      <c r="J46" s="124"/>
      <c r="K46" s="119">
        <f>SUM(K44:K45)</f>
        <v>876</v>
      </c>
      <c r="M46" s="128"/>
    </row>
    <row r="47" spans="1:11" s="10" customFormat="1" ht="15.75" thickTop="1">
      <c r="A47" s="21"/>
      <c r="B47" s="21"/>
      <c r="E47" s="25"/>
      <c r="F47" s="124"/>
      <c r="G47" s="25"/>
      <c r="H47" s="124"/>
      <c r="I47" s="23"/>
      <c r="J47" s="124"/>
      <c r="K47" s="23"/>
    </row>
    <row r="48" spans="1:11" s="10" customFormat="1" ht="15">
      <c r="A48" s="28" t="s">
        <v>79</v>
      </c>
      <c r="B48" s="21"/>
      <c r="E48" s="25"/>
      <c r="F48" s="124"/>
      <c r="G48" s="25"/>
      <c r="H48" s="124"/>
      <c r="I48" s="23"/>
      <c r="J48" s="124"/>
      <c r="K48" s="23"/>
    </row>
    <row r="49" spans="1:11" s="10" customFormat="1" ht="15">
      <c r="A49" s="21" t="s">
        <v>82</v>
      </c>
      <c r="E49" s="25"/>
      <c r="F49" s="124"/>
      <c r="G49" s="25"/>
      <c r="H49" s="124"/>
      <c r="I49" s="23"/>
      <c r="J49" s="124"/>
      <c r="K49" s="23"/>
    </row>
    <row r="50" spans="1:13" s="10" customFormat="1" ht="15.75" customHeight="1">
      <c r="A50" s="28" t="s">
        <v>101</v>
      </c>
      <c r="B50" s="29"/>
      <c r="E50" s="109">
        <v>0.8299418185017308</v>
      </c>
      <c r="F50" s="124"/>
      <c r="G50" s="109">
        <v>0.23283863561549967</v>
      </c>
      <c r="H50" s="124"/>
      <c r="I50" s="109">
        <v>1.3710681788185126</v>
      </c>
      <c r="J50" s="124"/>
      <c r="K50" s="130">
        <v>0.5563465218600879</v>
      </c>
      <c r="M50" s="128"/>
    </row>
    <row r="51" spans="1:11" s="10" customFormat="1" ht="15">
      <c r="A51" s="31"/>
      <c r="B51" s="21"/>
      <c r="E51" s="34"/>
      <c r="F51" s="22"/>
      <c r="G51" s="34"/>
      <c r="H51" s="22"/>
      <c r="I51" s="35"/>
      <c r="J51" s="22"/>
      <c r="K51" s="35"/>
    </row>
    <row r="52" spans="1:11" s="10" customFormat="1" ht="15.75" customHeight="1">
      <c r="A52" s="28" t="s">
        <v>102</v>
      </c>
      <c r="B52" s="29"/>
      <c r="E52" s="106" t="s">
        <v>38</v>
      </c>
      <c r="F52" s="22"/>
      <c r="G52" s="106" t="s">
        <v>38</v>
      </c>
      <c r="H52" s="22"/>
      <c r="I52" s="106" t="s">
        <v>38</v>
      </c>
      <c r="J52" s="22"/>
      <c r="K52" s="106" t="s">
        <v>38</v>
      </c>
    </row>
    <row r="53" spans="1:11" s="10" customFormat="1" ht="15">
      <c r="A53" s="21"/>
      <c r="B53" s="21"/>
      <c r="E53" s="25"/>
      <c r="F53" s="22"/>
      <c r="G53" s="23"/>
      <c r="H53" s="22"/>
      <c r="I53" s="23"/>
      <c r="J53" s="22"/>
      <c r="K53" s="23"/>
    </row>
    <row r="54" spans="1:11" s="10" customFormat="1" ht="15">
      <c r="A54" s="21"/>
      <c r="B54" s="21"/>
      <c r="E54" s="25"/>
      <c r="F54" s="22"/>
      <c r="G54" s="23"/>
      <c r="H54" s="22"/>
      <c r="I54" s="37"/>
      <c r="J54" s="22"/>
      <c r="K54" s="23"/>
    </row>
    <row r="55" spans="1:11" s="10" customFormat="1" ht="15">
      <c r="A55" s="21"/>
      <c r="B55" s="21"/>
      <c r="E55" s="25"/>
      <c r="F55" s="22"/>
      <c r="G55" s="23"/>
      <c r="H55" s="22"/>
      <c r="I55" s="23"/>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6:11" ht="15.75">
      <c r="F58" s="22"/>
      <c r="G58" s="4"/>
      <c r="H58" s="22"/>
      <c r="J58" s="22"/>
      <c r="K58" s="4"/>
    </row>
    <row r="59" spans="1:11" ht="49.5" customHeight="1">
      <c r="A59" s="145" t="s">
        <v>112</v>
      </c>
      <c r="B59" s="145"/>
      <c r="C59" s="145"/>
      <c r="D59" s="145"/>
      <c r="E59" s="145"/>
      <c r="F59" s="145"/>
      <c r="G59" s="145"/>
      <c r="H59" s="145"/>
      <c r="I59" s="145"/>
      <c r="J59" s="145"/>
      <c r="K59" s="145"/>
    </row>
    <row r="60" spans="6:11" ht="15.75">
      <c r="F60" s="22"/>
      <c r="G60" s="4"/>
      <c r="H60" s="4"/>
      <c r="J60" s="22"/>
      <c r="K60" s="4"/>
    </row>
    <row r="61" spans="7:11" ht="15.75">
      <c r="G61" s="4"/>
      <c r="H61" s="4"/>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65378" ht="15.75">
      <c r="D65378" s="122"/>
    </row>
  </sheetData>
  <sheetProtection/>
  <mergeCells count="3">
    <mergeCell ref="E12:G12"/>
    <mergeCell ref="I12:K12"/>
    <mergeCell ref="A59:K59"/>
  </mergeCells>
  <printOptions/>
  <pageMargins left="0.7874015748031497" right="0.3937007874015748" top="0.7874015748031497" bottom="0.1968503937007874" header="0.2362204724409449" footer="0.1574803149606299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4:L566"/>
  <sheetViews>
    <sheetView zoomScaleSheetLayoutView="100" zoomScalePageLayoutView="0" workbookViewId="0" topLeftCell="A1">
      <selection activeCell="A4" sqref="A4:A5"/>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 min="10" max="10" width="9.140625" style="0" hidden="1" customWidth="1"/>
  </cols>
  <sheetData>
    <row r="1" ht="10.5" customHeight="1"/>
    <row r="3" ht="9" customHeight="1"/>
    <row r="4" ht="18.75">
      <c r="A4" s="5" t="s">
        <v>132</v>
      </c>
    </row>
    <row r="5" ht="18.75">
      <c r="A5" s="5" t="s">
        <v>133</v>
      </c>
    </row>
    <row r="6" spans="1:9" ht="6.75" customHeight="1" thickBot="1">
      <c r="A6" s="38"/>
      <c r="B6" s="39"/>
      <c r="C6" s="39"/>
      <c r="D6" s="39"/>
      <c r="E6" s="39"/>
      <c r="F6" s="39"/>
      <c r="G6" s="39"/>
      <c r="H6" s="39"/>
      <c r="I6" s="39"/>
    </row>
    <row r="7" ht="11.25" customHeight="1">
      <c r="A7" s="5"/>
    </row>
    <row r="8" spans="1:8" ht="15">
      <c r="A8" s="21" t="s">
        <v>11</v>
      </c>
      <c r="B8" s="21"/>
      <c r="C8" s="21"/>
      <c r="D8" s="21"/>
      <c r="E8" s="21"/>
      <c r="F8" s="25"/>
      <c r="G8" s="25"/>
      <c r="H8" s="40"/>
    </row>
    <row r="9" spans="1:8" ht="15">
      <c r="A9" s="21"/>
      <c r="B9" s="21"/>
      <c r="C9" s="21"/>
      <c r="D9" s="21"/>
      <c r="E9" s="21"/>
      <c r="F9" s="25"/>
      <c r="G9" s="25"/>
      <c r="H9" s="40"/>
    </row>
    <row r="10" spans="1:8" ht="15">
      <c r="A10" s="21"/>
      <c r="B10" s="21"/>
      <c r="C10" s="21"/>
      <c r="D10" s="21"/>
      <c r="E10" s="21"/>
      <c r="F10" s="25"/>
      <c r="G10" s="25"/>
      <c r="H10" s="40"/>
    </row>
    <row r="11" spans="1:8" ht="50.25" customHeight="1">
      <c r="A11" s="21"/>
      <c r="B11" s="21"/>
      <c r="C11" s="21"/>
      <c r="D11" s="21"/>
      <c r="E11" s="21"/>
      <c r="F11" s="41" t="s">
        <v>12</v>
      </c>
      <c r="G11" s="41"/>
      <c r="H11" s="42" t="s">
        <v>13</v>
      </c>
    </row>
    <row r="12" spans="1:8" ht="15">
      <c r="A12" s="21"/>
      <c r="B12" s="21"/>
      <c r="C12" s="21"/>
      <c r="D12" s="21"/>
      <c r="E12" s="21"/>
      <c r="F12" s="18" t="str">
        <f>+pl!E14</f>
        <v>31.3.2011</v>
      </c>
      <c r="G12" s="30"/>
      <c r="H12" s="18" t="s">
        <v>99</v>
      </c>
    </row>
    <row r="13" spans="1:8" ht="15">
      <c r="A13" s="21"/>
      <c r="B13" s="21"/>
      <c r="C13" s="21"/>
      <c r="D13" s="21"/>
      <c r="E13" s="21"/>
      <c r="F13" s="20" t="s">
        <v>4</v>
      </c>
      <c r="G13" s="30"/>
      <c r="H13" s="43" t="s">
        <v>4</v>
      </c>
    </row>
    <row r="14" spans="1:8" ht="15">
      <c r="A14" s="21" t="s">
        <v>45</v>
      </c>
      <c r="B14" s="21"/>
      <c r="C14" s="21"/>
      <c r="D14" s="21"/>
      <c r="E14" s="21"/>
      <c r="F14" s="18"/>
      <c r="G14" s="30"/>
      <c r="H14" s="44"/>
    </row>
    <row r="15" spans="1:8" ht="15">
      <c r="A15" s="21" t="s">
        <v>47</v>
      </c>
      <c r="B15" s="21"/>
      <c r="D15" s="21"/>
      <c r="E15" s="21"/>
      <c r="F15" s="25"/>
      <c r="G15" s="25"/>
      <c r="H15" s="40"/>
    </row>
    <row r="16" spans="2:10" ht="15">
      <c r="B16" s="21" t="s">
        <v>14</v>
      </c>
      <c r="D16" s="21"/>
      <c r="E16" s="47"/>
      <c r="F16" s="131">
        <v>360996</v>
      </c>
      <c r="G16" s="131"/>
      <c r="H16" s="131">
        <v>385056</v>
      </c>
      <c r="J16" s="48">
        <f>H16-F16</f>
        <v>24060</v>
      </c>
    </row>
    <row r="17" spans="2:10" ht="15">
      <c r="B17" s="21" t="s">
        <v>85</v>
      </c>
      <c r="D17" s="21"/>
      <c r="E17" s="47"/>
      <c r="F17" s="131">
        <v>4249</v>
      </c>
      <c r="G17" s="131"/>
      <c r="H17" s="131">
        <v>3652</v>
      </c>
      <c r="J17" s="48">
        <f>H17-F17</f>
        <v>-597</v>
      </c>
    </row>
    <row r="18" spans="2:10" ht="15">
      <c r="B18" s="21" t="s">
        <v>86</v>
      </c>
      <c r="D18" s="21"/>
      <c r="E18" s="47"/>
      <c r="F18" s="131">
        <v>33521</v>
      </c>
      <c r="G18" s="131"/>
      <c r="H18" s="131">
        <v>34160</v>
      </c>
      <c r="J18" s="48">
        <f>H18-F18</f>
        <v>639</v>
      </c>
    </row>
    <row r="19" spans="2:10" ht="15">
      <c r="B19" s="21" t="s">
        <v>105</v>
      </c>
      <c r="D19" s="21"/>
      <c r="E19" s="47"/>
      <c r="F19" s="131">
        <v>43748</v>
      </c>
      <c r="G19" s="131"/>
      <c r="H19" s="131">
        <v>44648</v>
      </c>
      <c r="J19" s="48">
        <f>H19-F19</f>
        <v>900</v>
      </c>
    </row>
    <row r="20" spans="2:8" ht="15">
      <c r="B20" s="21"/>
      <c r="D20" s="21"/>
      <c r="E20" s="47"/>
      <c r="F20" s="132">
        <f>SUM(F16:F19)</f>
        <v>442514</v>
      </c>
      <c r="G20" s="131"/>
      <c r="H20" s="132">
        <f>SUM(H16:H19)</f>
        <v>467516</v>
      </c>
    </row>
    <row r="21" spans="1:10" ht="15">
      <c r="A21" s="21"/>
      <c r="B21" s="21"/>
      <c r="C21" s="21"/>
      <c r="D21" s="21"/>
      <c r="E21" s="47"/>
      <c r="F21" s="131"/>
      <c r="G21" s="131"/>
      <c r="H21" s="133"/>
      <c r="J21" s="110"/>
    </row>
    <row r="22" spans="1:8" ht="15">
      <c r="A22" s="21" t="s">
        <v>46</v>
      </c>
      <c r="B22" s="21"/>
      <c r="D22" s="21"/>
      <c r="E22" s="47"/>
      <c r="F22" s="134"/>
      <c r="G22" s="131"/>
      <c r="H22" s="135"/>
    </row>
    <row r="23" spans="1:10" ht="15">
      <c r="A23" s="21"/>
      <c r="B23" s="21" t="s">
        <v>15</v>
      </c>
      <c r="D23" s="21"/>
      <c r="E23" s="47"/>
      <c r="F23" s="134">
        <v>67430</v>
      </c>
      <c r="G23" s="131"/>
      <c r="H23" s="134">
        <v>68784</v>
      </c>
      <c r="J23" s="48">
        <f>H23-F23</f>
        <v>1354</v>
      </c>
    </row>
    <row r="24" spans="1:10" ht="15">
      <c r="A24" s="21"/>
      <c r="B24" s="21" t="s">
        <v>16</v>
      </c>
      <c r="D24" s="21"/>
      <c r="E24" s="47"/>
      <c r="F24" s="72">
        <v>32901</v>
      </c>
      <c r="G24" s="131"/>
      <c r="H24" s="134">
        <v>37578</v>
      </c>
      <c r="J24" s="48">
        <f>H24-F24</f>
        <v>4677</v>
      </c>
    </row>
    <row r="25" spans="1:10" ht="15">
      <c r="A25" s="21"/>
      <c r="B25" s="21" t="s">
        <v>17</v>
      </c>
      <c r="D25" s="21"/>
      <c r="E25" s="47"/>
      <c r="F25" s="72">
        <v>25047</v>
      </c>
      <c r="G25" s="131"/>
      <c r="H25" s="134">
        <v>38325</v>
      </c>
      <c r="J25" s="48">
        <f>H25-F25</f>
        <v>13278</v>
      </c>
    </row>
    <row r="26" spans="1:10" ht="15">
      <c r="A26" s="21"/>
      <c r="B26" s="21" t="s">
        <v>66</v>
      </c>
      <c r="D26" s="21"/>
      <c r="E26" s="47"/>
      <c r="F26" s="136">
        <v>9099</v>
      </c>
      <c r="G26" s="131"/>
      <c r="H26" s="136">
        <v>12922</v>
      </c>
      <c r="J26" s="48">
        <f>H26-F26</f>
        <v>3823</v>
      </c>
    </row>
    <row r="27" spans="1:9" ht="15">
      <c r="A27" s="21"/>
      <c r="B27" s="21"/>
      <c r="D27" s="21"/>
      <c r="E27" s="115"/>
      <c r="F27" s="134">
        <f>SUM(F22:F26)</f>
        <v>134477</v>
      </c>
      <c r="G27" s="134"/>
      <c r="H27" s="134">
        <f>SUM(H22:H26)</f>
        <v>157609</v>
      </c>
      <c r="I27" s="116"/>
    </row>
    <row r="28" spans="1:8" ht="15.75" thickBot="1">
      <c r="A28" s="21" t="s">
        <v>48</v>
      </c>
      <c r="B28" s="21"/>
      <c r="D28" s="21"/>
      <c r="E28" s="47"/>
      <c r="F28" s="137">
        <f>F20+F27</f>
        <v>576991</v>
      </c>
      <c r="G28" s="131"/>
      <c r="H28" s="137">
        <f>H20+H27</f>
        <v>625125</v>
      </c>
    </row>
    <row r="29" spans="1:8" ht="15">
      <c r="A29" s="21"/>
      <c r="B29" s="21"/>
      <c r="D29" s="21"/>
      <c r="E29" s="47"/>
      <c r="F29" s="134"/>
      <c r="G29" s="131"/>
      <c r="H29" s="134"/>
    </row>
    <row r="30" spans="1:8" ht="15">
      <c r="A30" s="21" t="s">
        <v>54</v>
      </c>
      <c r="B30" s="21"/>
      <c r="D30" s="21"/>
      <c r="E30" s="47"/>
      <c r="F30" s="134"/>
      <c r="G30" s="131"/>
      <c r="H30" s="134"/>
    </row>
    <row r="31" spans="1:8" ht="15">
      <c r="A31" s="21" t="s">
        <v>69</v>
      </c>
      <c r="B31" s="21"/>
      <c r="D31" s="21"/>
      <c r="E31" s="47"/>
      <c r="F31" s="131"/>
      <c r="G31" s="131"/>
      <c r="H31" s="131"/>
    </row>
    <row r="32" spans="2:10" ht="15">
      <c r="B32" s="21" t="s">
        <v>20</v>
      </c>
      <c r="D32" s="21"/>
      <c r="E32" s="47"/>
      <c r="F32" s="131">
        <v>93139</v>
      </c>
      <c r="G32" s="131"/>
      <c r="H32" s="131">
        <v>93139</v>
      </c>
      <c r="J32" s="48">
        <f aca="true" t="shared" si="0" ref="J32:J37">F32-H32</f>
        <v>0</v>
      </c>
    </row>
    <row r="33" spans="2:10" ht="15">
      <c r="B33" s="21" t="s">
        <v>21</v>
      </c>
      <c r="D33" s="21"/>
      <c r="E33" s="47"/>
      <c r="F33" s="131">
        <v>59891</v>
      </c>
      <c r="G33" s="131"/>
      <c r="H33" s="131">
        <v>59891</v>
      </c>
      <c r="J33" s="48">
        <f t="shared" si="0"/>
        <v>0</v>
      </c>
    </row>
    <row r="34" spans="2:10" ht="15">
      <c r="B34" s="21" t="s">
        <v>49</v>
      </c>
      <c r="D34" s="21"/>
      <c r="E34" s="47"/>
      <c r="F34" s="131">
        <f>e!K23</f>
        <v>128989</v>
      </c>
      <c r="G34" s="131"/>
      <c r="H34" s="131">
        <v>126435</v>
      </c>
      <c r="J34" s="48">
        <f t="shared" si="0"/>
        <v>2554</v>
      </c>
    </row>
    <row r="35" spans="2:10" ht="15">
      <c r="B35" s="21" t="s">
        <v>70</v>
      </c>
      <c r="D35" s="21"/>
      <c r="E35" s="47"/>
      <c r="F35" s="136">
        <v>-10324</v>
      </c>
      <c r="G35" s="131"/>
      <c r="H35" s="136">
        <v>-10324</v>
      </c>
      <c r="J35" s="48">
        <f t="shared" si="0"/>
        <v>0</v>
      </c>
    </row>
    <row r="36" spans="1:8" ht="15">
      <c r="A36" s="21"/>
      <c r="B36" s="21"/>
      <c r="D36" s="21"/>
      <c r="E36" s="47"/>
      <c r="F36" s="131">
        <f>SUM(F32:F35)</f>
        <v>271695</v>
      </c>
      <c r="G36" s="131"/>
      <c r="H36" s="131">
        <f>SUM(H32:H35)</f>
        <v>269141</v>
      </c>
    </row>
    <row r="37" spans="1:10" ht="15">
      <c r="A37" s="21" t="s">
        <v>71</v>
      </c>
      <c r="B37" s="21"/>
      <c r="D37" s="21"/>
      <c r="E37" s="47"/>
      <c r="F37" s="131">
        <f>e!O23</f>
        <v>898</v>
      </c>
      <c r="G37" s="131"/>
      <c r="H37" s="131">
        <v>801</v>
      </c>
      <c r="J37" s="48">
        <f t="shared" si="0"/>
        <v>97</v>
      </c>
    </row>
    <row r="38" spans="1:8" ht="15">
      <c r="A38" s="21" t="s">
        <v>72</v>
      </c>
      <c r="B38" s="21"/>
      <c r="D38" s="21"/>
      <c r="E38" s="47"/>
      <c r="F38" s="132">
        <f>SUM(F36:F37)</f>
        <v>272593</v>
      </c>
      <c r="G38" s="131"/>
      <c r="H38" s="132">
        <f>SUM(H36:H37)</f>
        <v>269942</v>
      </c>
    </row>
    <row r="39" spans="1:8" ht="15">
      <c r="A39" s="21"/>
      <c r="B39" s="21"/>
      <c r="D39" s="21"/>
      <c r="E39" s="47"/>
      <c r="F39" s="134"/>
      <c r="G39" s="131"/>
      <c r="H39" s="134"/>
    </row>
    <row r="40" spans="1:8" ht="15">
      <c r="A40" s="21" t="s">
        <v>50</v>
      </c>
      <c r="B40" s="21"/>
      <c r="D40" s="21"/>
      <c r="E40" s="47"/>
      <c r="F40" s="131"/>
      <c r="G40" s="131"/>
      <c r="H40" s="131"/>
    </row>
    <row r="41" spans="2:10" ht="15">
      <c r="B41" s="21" t="s">
        <v>37</v>
      </c>
      <c r="D41" s="21"/>
      <c r="E41" s="47"/>
      <c r="F41" s="131">
        <v>185742</v>
      </c>
      <c r="G41" s="131"/>
      <c r="H41" s="131">
        <v>204888</v>
      </c>
      <c r="J41" s="48">
        <f>F41-H41</f>
        <v>-19146</v>
      </c>
    </row>
    <row r="42" spans="2:10" ht="15">
      <c r="B42" s="21" t="s">
        <v>51</v>
      </c>
      <c r="D42" s="21"/>
      <c r="E42" s="47"/>
      <c r="F42" s="131">
        <v>23448</v>
      </c>
      <c r="G42" s="131"/>
      <c r="H42" s="131">
        <v>24043</v>
      </c>
      <c r="J42" s="48">
        <f>F42-H42</f>
        <v>-595</v>
      </c>
    </row>
    <row r="43" spans="1:8" ht="15">
      <c r="A43" s="21"/>
      <c r="B43" s="21"/>
      <c r="D43" s="21"/>
      <c r="E43" s="21"/>
      <c r="F43" s="132">
        <f>SUM(F41:F42)</f>
        <v>209190</v>
      </c>
      <c r="G43" s="131"/>
      <c r="H43" s="132">
        <f>SUM(H41:H42)</f>
        <v>228931</v>
      </c>
    </row>
    <row r="44" spans="1:8" ht="15">
      <c r="A44" s="21"/>
      <c r="B44" s="21"/>
      <c r="D44" s="21"/>
      <c r="E44" s="47"/>
      <c r="F44" s="134"/>
      <c r="G44" s="131"/>
      <c r="H44" s="134"/>
    </row>
    <row r="45" spans="1:8" ht="15">
      <c r="A45" s="21" t="s">
        <v>52</v>
      </c>
      <c r="B45" s="21"/>
      <c r="D45" s="21"/>
      <c r="E45" s="47"/>
      <c r="F45" s="134"/>
      <c r="G45" s="131"/>
      <c r="H45" s="134"/>
    </row>
    <row r="46" spans="1:10" ht="15">
      <c r="A46" s="21"/>
      <c r="B46" s="21" t="s">
        <v>37</v>
      </c>
      <c r="D46" s="21"/>
      <c r="E46" s="47"/>
      <c r="F46" s="134">
        <v>40762</v>
      </c>
      <c r="G46" s="131"/>
      <c r="H46" s="134">
        <v>43398</v>
      </c>
      <c r="J46" s="48">
        <f>F46-H46</f>
        <v>-2636</v>
      </c>
    </row>
    <row r="47" spans="1:12" ht="15">
      <c r="A47" s="21"/>
      <c r="B47" s="21" t="s">
        <v>18</v>
      </c>
      <c r="D47" s="21"/>
      <c r="E47" s="47"/>
      <c r="F47" s="134">
        <v>40040</v>
      </c>
      <c r="G47" s="131"/>
      <c r="H47" s="134">
        <v>51131</v>
      </c>
      <c r="J47" s="48">
        <f>F47-H47</f>
        <v>-11091</v>
      </c>
      <c r="K47" s="48"/>
      <c r="L47" s="48"/>
    </row>
    <row r="48" spans="1:10" ht="15">
      <c r="A48" s="21"/>
      <c r="B48" s="21" t="s">
        <v>19</v>
      </c>
      <c r="D48" s="21"/>
      <c r="E48" s="47"/>
      <c r="F48" s="134">
        <v>11213</v>
      </c>
      <c r="G48" s="131"/>
      <c r="H48" s="134">
        <v>28357</v>
      </c>
      <c r="J48" s="48">
        <f>F48-H48</f>
        <v>-17144</v>
      </c>
    </row>
    <row r="49" spans="1:10" ht="15">
      <c r="A49" s="21"/>
      <c r="B49" s="21" t="s">
        <v>73</v>
      </c>
      <c r="D49" s="21"/>
      <c r="E49" s="47"/>
      <c r="F49" s="136">
        <v>3193</v>
      </c>
      <c r="G49" s="131"/>
      <c r="H49" s="136">
        <v>3366</v>
      </c>
      <c r="J49" s="48">
        <f>F49-H49</f>
        <v>-173</v>
      </c>
    </row>
    <row r="50" spans="1:10" ht="15">
      <c r="A50" s="21"/>
      <c r="B50" s="21"/>
      <c r="D50" s="21"/>
      <c r="E50" s="117"/>
      <c r="F50" s="132">
        <f>SUM(F46:F49)</f>
        <v>95208</v>
      </c>
      <c r="G50" s="72"/>
      <c r="H50" s="132">
        <f>SUM(H45:H49)</f>
        <v>126252</v>
      </c>
      <c r="I50" s="118"/>
      <c r="J50" s="48"/>
    </row>
    <row r="51" spans="1:12" ht="15">
      <c r="A51" s="21" t="s">
        <v>53</v>
      </c>
      <c r="B51" s="21"/>
      <c r="D51" s="21"/>
      <c r="E51" s="47"/>
      <c r="F51" s="134">
        <f>+F43+F50</f>
        <v>304398</v>
      </c>
      <c r="G51" s="131"/>
      <c r="H51" s="134">
        <f>+H43+H50</f>
        <v>355183</v>
      </c>
      <c r="L51" s="48"/>
    </row>
    <row r="52" spans="1:8" ht="15.75" thickBot="1">
      <c r="A52" s="21" t="s">
        <v>55</v>
      </c>
      <c r="B52" s="21"/>
      <c r="D52" s="21"/>
      <c r="E52" s="47"/>
      <c r="F52" s="137">
        <f>+F51+F38</f>
        <v>576991</v>
      </c>
      <c r="G52" s="131"/>
      <c r="H52" s="137">
        <f>+H51+H38</f>
        <v>625125</v>
      </c>
    </row>
    <row r="53" spans="1:8" ht="15">
      <c r="A53" s="21"/>
      <c r="B53" s="21"/>
      <c r="D53" s="21"/>
      <c r="E53" s="47"/>
      <c r="F53" s="131"/>
      <c r="G53" s="131"/>
      <c r="H53" s="131"/>
    </row>
    <row r="54" spans="1:8" ht="15.75" thickBot="1">
      <c r="A54" s="21" t="s">
        <v>42</v>
      </c>
      <c r="B54" s="21"/>
      <c r="D54" s="21"/>
      <c r="E54" s="21"/>
      <c r="F54" s="138">
        <v>1.4585449054193258</v>
      </c>
      <c r="G54" s="131"/>
      <c r="H54" s="138">
        <v>1.4448342236311407</v>
      </c>
    </row>
    <row r="55" spans="1:8" ht="17.25" customHeight="1" thickTop="1">
      <c r="A55" s="21"/>
      <c r="B55" s="21"/>
      <c r="D55" s="21"/>
      <c r="E55" s="23"/>
      <c r="F55" s="131">
        <f>F28-F52</f>
        <v>0</v>
      </c>
      <c r="G55" s="131"/>
      <c r="H55" s="131">
        <f>H28-H52</f>
        <v>0</v>
      </c>
    </row>
    <row r="56" spans="1:8" ht="15">
      <c r="A56" s="21"/>
      <c r="B56" s="21"/>
      <c r="D56" s="21"/>
      <c r="E56" s="23"/>
      <c r="F56" s="139"/>
      <c r="G56" s="131"/>
      <c r="H56" s="139"/>
    </row>
    <row r="57" spans="1:8" ht="15">
      <c r="A57" s="21"/>
      <c r="B57" s="21"/>
      <c r="D57" s="21"/>
      <c r="E57" s="21"/>
      <c r="F57" s="45"/>
      <c r="G57" s="25"/>
      <c r="H57" s="45"/>
    </row>
    <row r="58" spans="6:8" ht="15">
      <c r="F58" s="46"/>
      <c r="H58" s="47"/>
    </row>
    <row r="59" spans="1:10" ht="48.75" customHeight="1">
      <c r="A59" s="145" t="s">
        <v>112</v>
      </c>
      <c r="B59" s="145"/>
      <c r="C59" s="145"/>
      <c r="D59" s="145"/>
      <c r="E59" s="145"/>
      <c r="F59" s="145"/>
      <c r="G59" s="145"/>
      <c r="H59" s="145"/>
      <c r="I59" s="145"/>
      <c r="J59" s="114"/>
    </row>
    <row r="60" spans="6:8" ht="15">
      <c r="F60" s="46"/>
      <c r="H60" s="47"/>
    </row>
    <row r="61" spans="6:8" ht="15">
      <c r="F61" s="46"/>
      <c r="H61" s="48"/>
    </row>
    <row r="62" spans="6:8" ht="15">
      <c r="F62" s="48">
        <f>+F52-F28</f>
        <v>0</v>
      </c>
      <c r="H62" s="48">
        <f>+H52-H28</f>
        <v>0</v>
      </c>
    </row>
    <row r="63" spans="1:8" ht="15.75" thickBot="1">
      <c r="A63" s="21" t="s">
        <v>22</v>
      </c>
      <c r="B63" s="21"/>
      <c r="D63" s="21"/>
      <c r="E63" s="21"/>
      <c r="F63" s="111">
        <v>1.223691770388189</v>
      </c>
      <c r="G63" s="25"/>
      <c r="H63" s="111">
        <v>1.6283689665180798</v>
      </c>
    </row>
    <row r="64" ht="15.75" thickTop="1">
      <c r="H64" s="48"/>
    </row>
    <row r="65" ht="15">
      <c r="H65" s="48"/>
    </row>
    <row r="66" ht="15">
      <c r="H66" s="48"/>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row r="566" ht="15">
      <c r="H566" s="49"/>
    </row>
  </sheetData>
  <sheetProtection/>
  <mergeCells count="1">
    <mergeCell ref="A59:I59"/>
  </mergeCells>
  <printOptions/>
  <pageMargins left="0.7874015748031497" right="0.7874015748031497" top="0.7874015748031497" bottom="0.1968503937007874" header="0.2362204724409449" footer="0.15748031496062992"/>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69"/>
  <sheetViews>
    <sheetView zoomScaleSheetLayoutView="100" zoomScalePageLayoutView="0" workbookViewId="0" topLeftCell="A1">
      <selection activeCell="A3" sqref="A3:A4"/>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3"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 t="s">
        <v>132</v>
      </c>
      <c r="B3" s="51"/>
      <c r="C3" s="51"/>
      <c r="D3" s="51"/>
      <c r="E3" s="52"/>
      <c r="F3" s="51"/>
      <c r="G3" s="51"/>
      <c r="H3" s="51"/>
      <c r="I3" s="50"/>
      <c r="J3" s="50"/>
      <c r="K3" s="50"/>
      <c r="M3" s="50"/>
    </row>
    <row r="4" spans="1:13" ht="18.75">
      <c r="A4" s="5" t="s">
        <v>133</v>
      </c>
      <c r="B4" s="51"/>
      <c r="C4" s="51"/>
      <c r="D4" s="51"/>
      <c r="E4" s="52"/>
      <c r="F4" s="51"/>
      <c r="G4" s="51"/>
      <c r="H4" s="51"/>
      <c r="I4" s="50"/>
      <c r="J4" s="50"/>
      <c r="K4" s="50"/>
      <c r="M4" s="50"/>
    </row>
    <row r="5" spans="1:17" ht="6" customHeight="1" thickBot="1">
      <c r="A5" s="54"/>
      <c r="B5" s="55"/>
      <c r="C5" s="55"/>
      <c r="D5" s="55"/>
      <c r="E5" s="56"/>
      <c r="F5" s="55"/>
      <c r="G5" s="55"/>
      <c r="H5" s="55"/>
      <c r="I5" s="54"/>
      <c r="J5" s="54"/>
      <c r="K5" s="54"/>
      <c r="L5" s="57"/>
      <c r="M5" s="54"/>
      <c r="N5" s="57"/>
      <c r="O5" s="55"/>
      <c r="P5" s="57"/>
      <c r="Q5" s="57"/>
    </row>
    <row r="6" spans="1:13" ht="30.75" customHeight="1">
      <c r="A6" s="50" t="s">
        <v>39</v>
      </c>
      <c r="B6" s="51"/>
      <c r="C6" s="51"/>
      <c r="D6" s="51"/>
      <c r="E6" s="52"/>
      <c r="F6" s="51"/>
      <c r="G6" s="51"/>
      <c r="H6" s="51"/>
      <c r="I6" s="50"/>
      <c r="J6" s="50"/>
      <c r="K6" s="50"/>
      <c r="M6" s="50"/>
    </row>
    <row r="7" spans="1:13" ht="15.75">
      <c r="A7" s="1" t="str">
        <f>+pl!A9</f>
        <v>FOR THE PERIOD ENDED 31 MARCH 2011</v>
      </c>
      <c r="B7" s="58"/>
      <c r="C7" s="58"/>
      <c r="D7" s="58"/>
      <c r="E7" s="59"/>
      <c r="F7" s="58"/>
      <c r="G7" s="58"/>
      <c r="H7" s="58"/>
      <c r="I7" s="60"/>
      <c r="J7" s="60"/>
      <c r="K7" s="60"/>
      <c r="L7" s="61"/>
      <c r="M7" s="60"/>
    </row>
    <row r="8" spans="1:13" ht="15.75">
      <c r="A8" s="1"/>
      <c r="B8" s="58"/>
      <c r="C8" s="58"/>
      <c r="D8" s="58"/>
      <c r="E8" s="59"/>
      <c r="F8" s="58"/>
      <c r="G8" s="58"/>
      <c r="H8" s="58"/>
      <c r="I8" s="60"/>
      <c r="J8" s="60"/>
      <c r="K8" s="60"/>
      <c r="L8" s="61"/>
      <c r="M8" s="60"/>
    </row>
    <row r="9" spans="1:13" ht="15.75">
      <c r="A9" s="1"/>
      <c r="B9" s="58"/>
      <c r="C9" s="58"/>
      <c r="D9" s="58"/>
      <c r="E9" s="59"/>
      <c r="F9" s="58"/>
      <c r="G9" s="58"/>
      <c r="H9" s="58"/>
      <c r="I9" s="60"/>
      <c r="J9" s="60"/>
      <c r="K9" s="60"/>
      <c r="L9" s="61"/>
      <c r="M9" s="60"/>
    </row>
    <row r="10" spans="1:13" ht="15">
      <c r="A10" s="58"/>
      <c r="B10" s="58"/>
      <c r="C10" s="58"/>
      <c r="D10" s="58"/>
      <c r="E10" s="59"/>
      <c r="F10" s="58"/>
      <c r="G10" s="60" t="s">
        <v>62</v>
      </c>
      <c r="H10" s="58"/>
      <c r="J10" s="60"/>
      <c r="K10" s="60"/>
      <c r="L10" s="61"/>
      <c r="M10" s="60"/>
    </row>
    <row r="11" spans="1:13" ht="15">
      <c r="A11" s="62"/>
      <c r="C11" s="51"/>
      <c r="D11" s="51"/>
      <c r="E11" s="52"/>
      <c r="F11" s="51"/>
      <c r="J11" s="64"/>
      <c r="K11" s="51"/>
      <c r="M11" s="51"/>
    </row>
    <row r="12" spans="1:13" ht="15">
      <c r="A12" s="51"/>
      <c r="B12" s="62"/>
      <c r="C12" s="51"/>
      <c r="D12" s="51"/>
      <c r="E12" s="147" t="s">
        <v>56</v>
      </c>
      <c r="F12" s="147"/>
      <c r="G12" s="147"/>
      <c r="H12" s="129"/>
      <c r="I12" s="147" t="s">
        <v>87</v>
      </c>
      <c r="J12" s="147"/>
      <c r="K12" s="147"/>
      <c r="M12" s="51"/>
    </row>
    <row r="13" spans="1:17" ht="13.5" customHeight="1">
      <c r="A13" s="51"/>
      <c r="B13" s="50"/>
      <c r="C13" s="51"/>
      <c r="D13" s="51"/>
      <c r="E13" s="66" t="s">
        <v>23</v>
      </c>
      <c r="F13" s="63"/>
      <c r="G13" s="66" t="s">
        <v>23</v>
      </c>
      <c r="H13" s="63"/>
      <c r="I13" s="66" t="s">
        <v>40</v>
      </c>
      <c r="J13" s="66"/>
      <c r="K13" s="63" t="s">
        <v>24</v>
      </c>
      <c r="L13" s="65"/>
      <c r="M13" s="63"/>
      <c r="O13" s="64" t="s">
        <v>57</v>
      </c>
      <c r="Q13" s="64" t="s">
        <v>27</v>
      </c>
    </row>
    <row r="14" spans="1:17" ht="15.75" customHeight="1">
      <c r="A14" s="51"/>
      <c r="B14" s="51"/>
      <c r="C14" s="51"/>
      <c r="D14" s="51"/>
      <c r="E14" s="66" t="s">
        <v>25</v>
      </c>
      <c r="F14" s="63"/>
      <c r="G14" s="66" t="s">
        <v>26</v>
      </c>
      <c r="H14" s="63"/>
      <c r="I14" s="66" t="s">
        <v>61</v>
      </c>
      <c r="J14" s="66"/>
      <c r="K14" s="63" t="s">
        <v>60</v>
      </c>
      <c r="L14" s="65"/>
      <c r="M14" s="63" t="s">
        <v>27</v>
      </c>
      <c r="O14" s="64" t="s">
        <v>58</v>
      </c>
      <c r="Q14" s="64" t="s">
        <v>59</v>
      </c>
    </row>
    <row r="15" spans="1:17" ht="15">
      <c r="A15" s="51"/>
      <c r="B15" s="51"/>
      <c r="C15" s="51"/>
      <c r="D15" s="51"/>
      <c r="E15" s="66" t="s">
        <v>4</v>
      </c>
      <c r="F15" s="66"/>
      <c r="G15" s="66" t="s">
        <v>4</v>
      </c>
      <c r="H15" s="66"/>
      <c r="I15" s="66" t="s">
        <v>4</v>
      </c>
      <c r="J15" s="66"/>
      <c r="K15" s="66" t="s">
        <v>4</v>
      </c>
      <c r="L15" s="61"/>
      <c r="M15" s="66" t="s">
        <v>4</v>
      </c>
      <c r="O15" s="64" t="s">
        <v>4</v>
      </c>
      <c r="Q15" s="64" t="s">
        <v>4</v>
      </c>
    </row>
    <row r="16" spans="1:17" ht="15">
      <c r="A16" s="51"/>
      <c r="B16" s="51"/>
      <c r="C16" s="51"/>
      <c r="D16" s="51"/>
      <c r="E16" s="67"/>
      <c r="F16" s="66"/>
      <c r="G16" s="67"/>
      <c r="H16" s="66"/>
      <c r="I16" s="67"/>
      <c r="J16" s="66"/>
      <c r="K16" s="67"/>
      <c r="L16" s="61"/>
      <c r="M16" s="67"/>
      <c r="O16" s="120"/>
      <c r="Q16" s="120"/>
    </row>
    <row r="17" spans="1:17" ht="15">
      <c r="A17" s="50"/>
      <c r="B17" s="51"/>
      <c r="C17" s="51"/>
      <c r="D17" s="51"/>
      <c r="E17" s="66"/>
      <c r="F17" s="66"/>
      <c r="G17" s="66"/>
      <c r="H17" s="66"/>
      <c r="I17" s="66"/>
      <c r="J17" s="66"/>
      <c r="K17" s="66"/>
      <c r="L17" s="61"/>
      <c r="M17" s="66"/>
      <c r="Q17" s="51"/>
    </row>
    <row r="18" spans="1:18" ht="15.75">
      <c r="A18" s="51"/>
      <c r="B18" s="69"/>
      <c r="C18" s="58"/>
      <c r="D18" s="58"/>
      <c r="E18" s="70"/>
      <c r="F18" s="60"/>
      <c r="G18" s="70"/>
      <c r="H18" s="60"/>
      <c r="I18" s="70"/>
      <c r="J18" s="70"/>
      <c r="K18" s="70"/>
      <c r="L18" s="71"/>
      <c r="M18" s="70"/>
      <c r="N18" s="71"/>
      <c r="O18" s="50"/>
      <c r="P18" s="71"/>
      <c r="Q18" s="50"/>
      <c r="R18" s="71"/>
    </row>
    <row r="19" spans="1:18" ht="15.75">
      <c r="A19" s="69" t="s">
        <v>113</v>
      </c>
      <c r="B19" s="58"/>
      <c r="C19" s="58"/>
      <c r="E19" s="70">
        <v>93139</v>
      </c>
      <c r="F19" s="60"/>
      <c r="G19" s="70">
        <v>59891</v>
      </c>
      <c r="H19" s="60"/>
      <c r="I19" s="70">
        <v>-10324</v>
      </c>
      <c r="J19" s="70"/>
      <c r="K19" s="70">
        <v>126435</v>
      </c>
      <c r="L19" s="71"/>
      <c r="M19" s="70">
        <f>SUM(E19:K19)</f>
        <v>269141</v>
      </c>
      <c r="N19" s="71"/>
      <c r="O19" s="113">
        <v>801</v>
      </c>
      <c r="P19" s="71"/>
      <c r="Q19" s="121">
        <f>O19+M19</f>
        <v>269942</v>
      </c>
      <c r="R19" s="71"/>
    </row>
    <row r="20" spans="1:18" ht="15.75">
      <c r="A20" s="69"/>
      <c r="B20" s="58"/>
      <c r="C20" s="58"/>
      <c r="E20" s="70"/>
      <c r="F20" s="60"/>
      <c r="G20" s="70"/>
      <c r="H20" s="60"/>
      <c r="I20" s="70"/>
      <c r="J20" s="70"/>
      <c r="K20" s="70"/>
      <c r="L20" s="71"/>
      <c r="M20" s="70"/>
      <c r="N20" s="71"/>
      <c r="O20" s="50"/>
      <c r="P20" s="71"/>
      <c r="Q20" s="50"/>
      <c r="R20" s="71"/>
    </row>
    <row r="21" spans="1:18" ht="15.75">
      <c r="A21" s="69" t="s">
        <v>91</v>
      </c>
      <c r="B21" s="58"/>
      <c r="C21" s="58"/>
      <c r="E21" s="70">
        <v>0</v>
      </c>
      <c r="F21" s="60"/>
      <c r="G21" s="70">
        <v>0</v>
      </c>
      <c r="H21" s="60"/>
      <c r="I21" s="70">
        <v>0</v>
      </c>
      <c r="J21" s="70"/>
      <c r="K21" s="70">
        <f>+pl!I44</f>
        <v>2554</v>
      </c>
      <c r="L21" s="71"/>
      <c r="M21" s="70">
        <f>SUM(E21:K21)</f>
        <v>2554</v>
      </c>
      <c r="N21" s="71"/>
      <c r="O21" s="113">
        <f>+pl!I45</f>
        <v>97</v>
      </c>
      <c r="P21" s="71"/>
      <c r="Q21" s="121">
        <f>O21+M21</f>
        <v>2651</v>
      </c>
      <c r="R21" s="71"/>
    </row>
    <row r="22" spans="1:18" ht="15.75">
      <c r="A22" s="73"/>
      <c r="B22" s="58"/>
      <c r="C22" s="58"/>
      <c r="E22" s="70"/>
      <c r="F22" s="63"/>
      <c r="G22" s="74"/>
      <c r="H22" s="63"/>
      <c r="I22" s="74"/>
      <c r="J22" s="74"/>
      <c r="K22" s="74"/>
      <c r="L22" s="71"/>
      <c r="M22" s="70"/>
      <c r="N22" s="71"/>
      <c r="O22" s="127"/>
      <c r="P22" s="71"/>
      <c r="Q22" s="50"/>
      <c r="R22" s="71"/>
    </row>
    <row r="23" spans="1:18" ht="22.5" customHeight="1" thickBot="1">
      <c r="A23" s="69" t="s">
        <v>131</v>
      </c>
      <c r="B23" s="58"/>
      <c r="C23" s="58"/>
      <c r="E23" s="75">
        <f>SUM(E18:E22)</f>
        <v>93139</v>
      </c>
      <c r="F23" s="75"/>
      <c r="G23" s="75">
        <f>SUM(G18:G22)</f>
        <v>59891</v>
      </c>
      <c r="H23" s="75"/>
      <c r="I23" s="75">
        <f>SUM(I18:I22)</f>
        <v>-10324</v>
      </c>
      <c r="J23" s="70"/>
      <c r="K23" s="75">
        <f>SUM(K18:K22)</f>
        <v>128989</v>
      </c>
      <c r="L23" s="71"/>
      <c r="M23" s="75">
        <f>SUM(M18:M22)</f>
        <v>271695</v>
      </c>
      <c r="N23" s="71"/>
      <c r="O23" s="75">
        <f>SUM(O18:O22)</f>
        <v>898</v>
      </c>
      <c r="P23" s="71"/>
      <c r="Q23" s="75">
        <f>SUM(Q18:Q22)</f>
        <v>272593</v>
      </c>
      <c r="R23" s="71"/>
    </row>
    <row r="24" spans="1:18" ht="22.5" customHeight="1" thickTop="1">
      <c r="A24" s="69"/>
      <c r="B24" s="58"/>
      <c r="C24" s="58"/>
      <c r="E24" s="70">
        <f>'bs'!F32-e!E23</f>
        <v>0</v>
      </c>
      <c r="F24" s="63"/>
      <c r="G24" s="70">
        <f>'bs'!F33-e!G23</f>
        <v>0</v>
      </c>
      <c r="H24" s="63"/>
      <c r="I24" s="70">
        <f>'bs'!F35-e!I23</f>
        <v>0</v>
      </c>
      <c r="J24" s="70"/>
      <c r="K24" s="70">
        <f>K23-'bs'!F34</f>
        <v>0</v>
      </c>
      <c r="L24" s="71"/>
      <c r="M24" s="70"/>
      <c r="N24" s="71"/>
      <c r="O24" s="121">
        <f>O23-'bs'!F37</f>
        <v>0</v>
      </c>
      <c r="P24" s="71"/>
      <c r="Q24" s="121">
        <f>Q23-'bs'!F38</f>
        <v>0</v>
      </c>
      <c r="R24" s="71"/>
    </row>
    <row r="25" spans="1:17" ht="15">
      <c r="A25" s="50"/>
      <c r="B25" s="51"/>
      <c r="C25" s="58"/>
      <c r="E25" s="59"/>
      <c r="F25" s="58"/>
      <c r="G25" s="76"/>
      <c r="H25" s="58"/>
      <c r="I25" s="76"/>
      <c r="J25" s="76"/>
      <c r="K25" s="76"/>
      <c r="M25" s="76"/>
      <c r="Q25" s="51"/>
    </row>
    <row r="26" spans="1:17" ht="15.75">
      <c r="A26" s="112"/>
      <c r="B26" s="68"/>
      <c r="C26" s="58"/>
      <c r="E26" s="59"/>
      <c r="F26" s="58"/>
      <c r="G26" s="76"/>
      <c r="H26" s="58"/>
      <c r="I26" s="76"/>
      <c r="J26" s="76"/>
      <c r="K26" s="76"/>
      <c r="M26" s="76"/>
      <c r="Q26" s="51"/>
    </row>
    <row r="27" spans="1:18" ht="15.75">
      <c r="A27" s="69" t="s">
        <v>94</v>
      </c>
      <c r="B27" s="58"/>
      <c r="C27" s="58"/>
      <c r="E27" s="70">
        <v>76591</v>
      </c>
      <c r="F27" s="60"/>
      <c r="G27" s="70">
        <v>54926</v>
      </c>
      <c r="H27" s="60"/>
      <c r="I27" s="70">
        <v>-12590</v>
      </c>
      <c r="J27" s="70"/>
      <c r="K27" s="70">
        <v>126255</v>
      </c>
      <c r="L27" s="71"/>
      <c r="M27" s="70">
        <f>SUM(E27:K27)</f>
        <v>245182</v>
      </c>
      <c r="N27" s="71"/>
      <c r="O27" s="70">
        <v>3108</v>
      </c>
      <c r="P27" s="71"/>
      <c r="Q27" s="121">
        <f>O27+M27</f>
        <v>248290</v>
      </c>
      <c r="R27" s="71"/>
    </row>
    <row r="28" spans="1:18" ht="15.75">
      <c r="A28" s="69"/>
      <c r="B28" s="58"/>
      <c r="C28" s="58"/>
      <c r="E28" s="70"/>
      <c r="F28" s="60"/>
      <c r="G28" s="70"/>
      <c r="H28" s="60"/>
      <c r="I28" s="70"/>
      <c r="J28" s="70"/>
      <c r="K28" s="70"/>
      <c r="L28" s="71"/>
      <c r="M28" s="70"/>
      <c r="N28" s="71"/>
      <c r="O28" s="70"/>
      <c r="P28" s="71"/>
      <c r="Q28" s="121"/>
      <c r="R28" s="71"/>
    </row>
    <row r="29" spans="1:18" ht="15.75">
      <c r="A29" s="69" t="s">
        <v>91</v>
      </c>
      <c r="B29" s="58"/>
      <c r="C29" s="58"/>
      <c r="E29" s="70">
        <v>0</v>
      </c>
      <c r="F29" s="60"/>
      <c r="G29" s="70">
        <v>0</v>
      </c>
      <c r="H29" s="60"/>
      <c r="I29" s="70">
        <v>0</v>
      </c>
      <c r="J29" s="70"/>
      <c r="K29" s="70">
        <v>2446</v>
      </c>
      <c r="L29" s="71"/>
      <c r="M29" s="70">
        <f>SUM(E29:K29)</f>
        <v>2446</v>
      </c>
      <c r="N29" s="71"/>
      <c r="O29" s="70">
        <v>79</v>
      </c>
      <c r="P29" s="71"/>
      <c r="Q29" s="121">
        <f>O29+M29</f>
        <v>2525</v>
      </c>
      <c r="R29" s="71"/>
    </row>
    <row r="30" spans="1:18" ht="15.75">
      <c r="A30" s="69"/>
      <c r="B30" s="58"/>
      <c r="C30" s="58"/>
      <c r="E30" s="70"/>
      <c r="F30" s="60"/>
      <c r="G30" s="70"/>
      <c r="H30" s="60"/>
      <c r="I30" s="70"/>
      <c r="J30" s="70"/>
      <c r="K30" s="70"/>
      <c r="L30" s="71"/>
      <c r="M30" s="70"/>
      <c r="N30" s="71"/>
      <c r="O30" s="70"/>
      <c r="P30" s="71"/>
      <c r="Q30" s="121"/>
      <c r="R30" s="71"/>
    </row>
    <row r="31" spans="1:18" ht="15.75">
      <c r="A31" s="69" t="s">
        <v>123</v>
      </c>
      <c r="B31" s="58"/>
      <c r="C31" s="58"/>
      <c r="E31" s="70">
        <v>0</v>
      </c>
      <c r="F31" s="60"/>
      <c r="G31" s="70">
        <v>0</v>
      </c>
      <c r="H31" s="60"/>
      <c r="I31" s="70">
        <v>2266</v>
      </c>
      <c r="J31" s="70"/>
      <c r="K31" s="70">
        <v>-2266</v>
      </c>
      <c r="L31" s="71"/>
      <c r="M31" s="70">
        <f>SUM(E31:K31)</f>
        <v>0</v>
      </c>
      <c r="N31" s="71"/>
      <c r="O31" s="70">
        <v>0</v>
      </c>
      <c r="P31" s="71"/>
      <c r="Q31" s="121">
        <f>O31+M31</f>
        <v>0</v>
      </c>
      <c r="R31" s="71"/>
    </row>
    <row r="32" spans="1:18" ht="15.75">
      <c r="A32" s="69"/>
      <c r="B32" s="58"/>
      <c r="C32" s="58"/>
      <c r="E32" s="70"/>
      <c r="F32" s="60"/>
      <c r="G32" s="70"/>
      <c r="H32" s="60"/>
      <c r="I32" s="70"/>
      <c r="J32" s="70"/>
      <c r="K32" s="70"/>
      <c r="L32" s="71"/>
      <c r="M32" s="70"/>
      <c r="N32" s="71"/>
      <c r="O32" s="70"/>
      <c r="P32" s="71"/>
      <c r="Q32" s="121"/>
      <c r="R32" s="71"/>
    </row>
    <row r="33" spans="1:18" ht="15.75">
      <c r="A33" s="69" t="s">
        <v>124</v>
      </c>
      <c r="B33" s="58"/>
      <c r="C33" s="58"/>
      <c r="E33" s="70">
        <v>16548</v>
      </c>
      <c r="F33" s="60"/>
      <c r="G33" s="70">
        <v>4965</v>
      </c>
      <c r="H33" s="60"/>
      <c r="I33" s="70">
        <v>0</v>
      </c>
      <c r="J33" s="70"/>
      <c r="K33" s="70">
        <v>0</v>
      </c>
      <c r="L33" s="71"/>
      <c r="M33" s="70">
        <f>SUM(E33:K33)</f>
        <v>21513</v>
      </c>
      <c r="N33" s="71"/>
      <c r="O33" s="70">
        <v>0</v>
      </c>
      <c r="P33" s="71"/>
      <c r="Q33" s="121">
        <f>O33+M33</f>
        <v>21513</v>
      </c>
      <c r="R33" s="71"/>
    </row>
    <row r="34" spans="1:18" ht="15.75">
      <c r="A34" s="69"/>
      <c r="B34" s="58"/>
      <c r="C34" s="58"/>
      <c r="E34" s="70"/>
      <c r="F34" s="60"/>
      <c r="G34" s="70"/>
      <c r="H34" s="60"/>
      <c r="I34" s="70"/>
      <c r="J34" s="70"/>
      <c r="K34" s="70"/>
      <c r="L34" s="71"/>
      <c r="M34" s="70"/>
      <c r="N34" s="71"/>
      <c r="O34" s="70"/>
      <c r="P34" s="71"/>
      <c r="Q34" s="121"/>
      <c r="R34" s="71"/>
    </row>
    <row r="35" spans="1:18" ht="15.75">
      <c r="A35" s="69" t="s">
        <v>125</v>
      </c>
      <c r="B35" s="58"/>
      <c r="C35" s="58"/>
      <c r="E35" s="70"/>
      <c r="F35" s="60"/>
      <c r="G35" s="70"/>
      <c r="H35" s="60"/>
      <c r="I35" s="70"/>
      <c r="J35" s="70"/>
      <c r="K35" s="70"/>
      <c r="L35" s="71"/>
      <c r="M35" s="70">
        <f>SUM(E35:K35)</f>
        <v>0</v>
      </c>
      <c r="N35" s="71"/>
      <c r="O35" s="113">
        <v>-2386</v>
      </c>
      <c r="P35" s="71"/>
      <c r="Q35" s="121">
        <f>O35+M35</f>
        <v>-2386</v>
      </c>
      <c r="R35" s="71"/>
    </row>
    <row r="36" spans="1:18" ht="15.75">
      <c r="A36" s="73"/>
      <c r="B36" s="58"/>
      <c r="C36" s="58"/>
      <c r="E36" s="70"/>
      <c r="F36" s="63"/>
      <c r="G36" s="74"/>
      <c r="H36" s="63"/>
      <c r="I36" s="74"/>
      <c r="J36" s="74"/>
      <c r="K36" s="74"/>
      <c r="L36" s="71"/>
      <c r="M36" s="70"/>
      <c r="N36" s="71"/>
      <c r="O36" s="50"/>
      <c r="P36" s="71"/>
      <c r="Q36" s="50"/>
      <c r="R36" s="71"/>
    </row>
    <row r="37" spans="1:18" ht="22.5" customHeight="1" thickBot="1">
      <c r="A37" s="69" t="s">
        <v>100</v>
      </c>
      <c r="B37" s="58"/>
      <c r="C37" s="58"/>
      <c r="E37" s="75">
        <f>SUM(E25:E36)</f>
        <v>93139</v>
      </c>
      <c r="F37" s="63"/>
      <c r="G37" s="75">
        <f>SUM(G25:G36)</f>
        <v>59891</v>
      </c>
      <c r="H37" s="63"/>
      <c r="I37" s="75">
        <f>SUM(I25:I36)</f>
        <v>-10324</v>
      </c>
      <c r="J37" s="70"/>
      <c r="K37" s="75">
        <f>SUM(K25:K36)</f>
        <v>126435</v>
      </c>
      <c r="L37" s="71"/>
      <c r="M37" s="75">
        <f>SUM(M25:M36)</f>
        <v>269141</v>
      </c>
      <c r="N37" s="71"/>
      <c r="O37" s="75">
        <f>SUM(O25:O36)</f>
        <v>801</v>
      </c>
      <c r="P37" s="71"/>
      <c r="Q37" s="75">
        <f>SUM(Q25:Q36)</f>
        <v>269942</v>
      </c>
      <c r="R37" s="71"/>
    </row>
    <row r="38" spans="1:17" ht="15.75" thickTop="1">
      <c r="A38" s="58"/>
      <c r="B38" s="58"/>
      <c r="C38" s="58"/>
      <c r="E38" s="59"/>
      <c r="F38" s="58"/>
      <c r="G38" s="59"/>
      <c r="H38" s="58"/>
      <c r="I38" s="59"/>
      <c r="J38" s="76"/>
      <c r="K38" s="59"/>
      <c r="M38" s="59"/>
      <c r="O38" s="59"/>
      <c r="Q38" s="59"/>
    </row>
    <row r="39" spans="1:13" ht="15.75">
      <c r="A39" s="77"/>
      <c r="B39" s="78"/>
      <c r="C39" s="78"/>
      <c r="E39" s="78"/>
      <c r="F39" s="78"/>
      <c r="G39" s="78"/>
      <c r="H39" s="78"/>
      <c r="I39" s="79"/>
      <c r="J39" s="79"/>
      <c r="K39" s="80"/>
      <c r="M39" s="76"/>
    </row>
    <row r="40" spans="1:11" ht="15">
      <c r="A40" s="78"/>
      <c r="B40" s="78"/>
      <c r="C40" s="78"/>
      <c r="E40" s="78"/>
      <c r="F40" s="78"/>
      <c r="G40" s="78"/>
      <c r="H40" s="78"/>
      <c r="I40" s="79"/>
      <c r="J40" s="79"/>
      <c r="K40" s="81"/>
    </row>
    <row r="41" spans="1:17" ht="35.25" customHeight="1">
      <c r="A41" s="146" t="s">
        <v>120</v>
      </c>
      <c r="B41" s="146"/>
      <c r="C41" s="146"/>
      <c r="D41" s="146"/>
      <c r="E41" s="146"/>
      <c r="F41" s="146"/>
      <c r="G41" s="146"/>
      <c r="H41" s="146"/>
      <c r="I41" s="146"/>
      <c r="J41" s="146"/>
      <c r="K41" s="146"/>
      <c r="L41" s="146"/>
      <c r="M41" s="146"/>
      <c r="N41" s="146"/>
      <c r="O41" s="146"/>
      <c r="P41" s="146"/>
      <c r="Q41" s="146"/>
    </row>
    <row r="42" spans="2:11" ht="15.75">
      <c r="B42" s="68"/>
      <c r="C42" s="82"/>
      <c r="D42" s="82"/>
      <c r="F42" s="83"/>
      <c r="G42" s="83"/>
      <c r="H42" s="83"/>
      <c r="I42" s="83"/>
      <c r="J42" s="83"/>
      <c r="K42" s="83"/>
    </row>
    <row r="43" spans="2:13" ht="15.75">
      <c r="B43" s="82"/>
      <c r="C43" s="82"/>
      <c r="D43" s="82"/>
      <c r="I43" s="84"/>
      <c r="J43" s="84"/>
      <c r="K43" s="84"/>
      <c r="M43" s="84"/>
    </row>
    <row r="44" spans="2:4" ht="15.75">
      <c r="B44" s="85"/>
      <c r="C44" s="82"/>
      <c r="D44" s="82"/>
    </row>
    <row r="45" spans="2:13" ht="15.75">
      <c r="B45" s="82"/>
      <c r="C45" s="82"/>
      <c r="E45" s="86"/>
      <c r="I45" s="87"/>
      <c r="J45" s="87"/>
      <c r="K45" s="87"/>
      <c r="M45" s="87"/>
    </row>
    <row r="46" spans="2:13" ht="15.75">
      <c r="B46" s="82"/>
      <c r="C46" s="82"/>
      <c r="I46" s="87"/>
      <c r="J46" s="87"/>
      <c r="K46" s="87"/>
      <c r="M46" s="87"/>
    </row>
    <row r="47" spans="2:3" ht="15.75">
      <c r="B47" s="82"/>
      <c r="C47" s="82"/>
    </row>
    <row r="48" spans="2:3" ht="15.75">
      <c r="B48" s="68"/>
      <c r="C48" s="82"/>
    </row>
    <row r="49" spans="1:13" ht="15.75">
      <c r="A49" s="82"/>
      <c r="B49" s="82"/>
      <c r="C49" s="82"/>
      <c r="I49" s="87"/>
      <c r="J49" s="87"/>
      <c r="K49" s="87"/>
      <c r="M49" s="87"/>
    </row>
    <row r="50" spans="2:13" ht="15.75">
      <c r="B50" s="82"/>
      <c r="C50" s="82"/>
      <c r="I50" s="87"/>
      <c r="J50" s="87"/>
      <c r="K50" s="87"/>
      <c r="M50" s="87"/>
    </row>
    <row r="51" spans="1:5" ht="15.75">
      <c r="A51" s="82"/>
      <c r="B51" s="82"/>
      <c r="C51" s="82"/>
      <c r="D51" s="82"/>
      <c r="E51" s="88"/>
    </row>
    <row r="52" spans="1:8" ht="15.75">
      <c r="A52" s="82"/>
      <c r="B52" s="82"/>
      <c r="C52" s="82"/>
      <c r="D52" s="82"/>
      <c r="E52" s="88"/>
      <c r="F52" s="82"/>
      <c r="G52" s="82"/>
      <c r="H52" s="82"/>
    </row>
    <row r="53" spans="1:8" ht="15.75">
      <c r="A53" s="82"/>
      <c r="B53" s="68"/>
      <c r="C53" s="82"/>
      <c r="D53" s="82"/>
      <c r="E53" s="88"/>
      <c r="F53" s="82"/>
      <c r="G53" s="82"/>
      <c r="H53" s="82"/>
    </row>
    <row r="54" spans="1:13" ht="15.75">
      <c r="A54" s="82"/>
      <c r="B54" s="82"/>
      <c r="C54" s="82"/>
      <c r="D54" s="82"/>
      <c r="E54" s="88"/>
      <c r="F54" s="82"/>
      <c r="G54" s="82"/>
      <c r="H54" s="82"/>
      <c r="I54" s="89"/>
      <c r="J54" s="89"/>
      <c r="K54" s="89"/>
      <c r="M54" s="89"/>
    </row>
    <row r="55" spans="1:13" ht="15.75">
      <c r="A55" s="82"/>
      <c r="B55" s="82"/>
      <c r="C55" s="82"/>
      <c r="D55" s="82"/>
      <c r="E55" s="88"/>
      <c r="F55" s="90"/>
      <c r="G55" s="90"/>
      <c r="H55" s="90"/>
      <c r="I55" s="90"/>
      <c r="J55" s="90"/>
      <c r="K55" s="90"/>
      <c r="M55" s="90"/>
    </row>
    <row r="56" spans="1:13" ht="15.75">
      <c r="A56" s="82"/>
      <c r="B56" s="82"/>
      <c r="C56" s="82"/>
      <c r="D56" s="82"/>
      <c r="E56" s="88"/>
      <c r="F56" s="91"/>
      <c r="G56" s="91"/>
      <c r="H56" s="91"/>
      <c r="I56" s="91"/>
      <c r="J56" s="91"/>
      <c r="K56" s="91"/>
      <c r="M56" s="91"/>
    </row>
    <row r="57" spans="1:5" ht="15.75">
      <c r="A57" s="82"/>
      <c r="B57" s="82"/>
      <c r="C57" s="82"/>
      <c r="D57" s="82"/>
      <c r="E57" s="88"/>
    </row>
    <row r="58" spans="1:5" ht="15.75">
      <c r="A58" s="82"/>
      <c r="B58" s="68"/>
      <c r="C58" s="82"/>
      <c r="D58" s="82"/>
      <c r="E58" s="88"/>
    </row>
    <row r="59" spans="1:13" ht="15.75">
      <c r="A59" s="82"/>
      <c r="B59" s="82"/>
      <c r="C59" s="82"/>
      <c r="D59" s="82"/>
      <c r="E59" s="88"/>
      <c r="F59" s="92"/>
      <c r="G59" s="92"/>
      <c r="H59" s="92"/>
      <c r="I59" s="92"/>
      <c r="J59" s="92"/>
      <c r="K59" s="92"/>
      <c r="M59" s="92"/>
    </row>
    <row r="60" spans="1:13" ht="15.75">
      <c r="A60" s="82"/>
      <c r="B60" s="82"/>
      <c r="C60" s="82"/>
      <c r="D60" s="82"/>
      <c r="E60" s="88"/>
      <c r="F60" s="93"/>
      <c r="G60" s="93"/>
      <c r="H60" s="93"/>
      <c r="I60" s="93"/>
      <c r="J60" s="93"/>
      <c r="K60" s="93"/>
      <c r="M60" s="93"/>
    </row>
    <row r="61" spans="1:13" ht="15.75">
      <c r="A61" s="82"/>
      <c r="B61" s="82"/>
      <c r="C61" s="82"/>
      <c r="D61" s="82"/>
      <c r="E61" s="88"/>
      <c r="F61" s="93"/>
      <c r="G61" s="93"/>
      <c r="H61" s="93"/>
      <c r="I61" s="93"/>
      <c r="J61" s="93"/>
      <c r="K61" s="93"/>
      <c r="M61" s="93"/>
    </row>
    <row r="62" spans="1:13" ht="15.75">
      <c r="A62" s="82"/>
      <c r="B62" s="82"/>
      <c r="C62" s="82"/>
      <c r="D62" s="82"/>
      <c r="E62" s="88"/>
      <c r="F62" s="94"/>
      <c r="G62" s="94"/>
      <c r="H62" s="94"/>
      <c r="I62" s="90"/>
      <c r="J62" s="90"/>
      <c r="K62" s="90"/>
      <c r="M62" s="90"/>
    </row>
    <row r="63" spans="1:13" ht="15.75">
      <c r="A63" s="82"/>
      <c r="B63" s="82"/>
      <c r="C63" s="82"/>
      <c r="D63" s="82"/>
      <c r="E63" s="88"/>
      <c r="F63" s="94"/>
      <c r="G63" s="94"/>
      <c r="H63" s="94"/>
      <c r="I63" s="90"/>
      <c r="J63" s="90"/>
      <c r="K63" s="90"/>
      <c r="M63" s="90"/>
    </row>
    <row r="64" spans="1:13" ht="15.75">
      <c r="A64" s="82"/>
      <c r="B64" s="82"/>
      <c r="C64" s="82"/>
      <c r="D64" s="82"/>
      <c r="E64" s="88"/>
      <c r="F64" s="95"/>
      <c r="G64" s="95"/>
      <c r="H64" s="95"/>
      <c r="I64" s="95"/>
      <c r="J64" s="95"/>
      <c r="K64" s="95"/>
      <c r="M64" s="95"/>
    </row>
    <row r="65" spans="1:5" ht="15.75">
      <c r="A65" s="82"/>
      <c r="B65" s="82"/>
      <c r="C65" s="82"/>
      <c r="D65" s="82"/>
      <c r="E65" s="88"/>
    </row>
    <row r="66" spans="1:5" ht="15.75">
      <c r="A66" s="82"/>
      <c r="B66" s="82"/>
      <c r="C66" s="82"/>
      <c r="D66" s="82"/>
      <c r="E66" s="88"/>
    </row>
    <row r="67" spans="1:5" ht="15.75">
      <c r="A67" s="82"/>
      <c r="B67" s="82"/>
      <c r="C67" s="82"/>
      <c r="D67" s="82"/>
      <c r="E67" s="88"/>
    </row>
    <row r="68" spans="1:5" ht="15.75">
      <c r="A68" s="82"/>
      <c r="B68" s="82"/>
      <c r="C68" s="82"/>
      <c r="D68" s="82"/>
      <c r="E68" s="88"/>
    </row>
    <row r="69" spans="1:5" ht="15.75">
      <c r="A69" s="82"/>
      <c r="B69" s="82"/>
      <c r="C69" s="82"/>
      <c r="D69" s="82"/>
      <c r="E69" s="88"/>
    </row>
  </sheetData>
  <sheetProtection/>
  <mergeCells count="3">
    <mergeCell ref="A41:Q41"/>
    <mergeCell ref="E12:G12"/>
    <mergeCell ref="I12:K12"/>
  </mergeCells>
  <printOptions/>
  <pageMargins left="0.7874015748031497" right="0.3937007874015748" top="0.7874015748031497" bottom="0.1968503937007874" header="0.2362204724409449" footer="0.15748031496062992"/>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F18" sqref="F18"/>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3" customWidth="1"/>
    <col min="8" max="8" width="2.140625" style="53" customWidth="1"/>
    <col min="9" max="9" width="13.00390625" style="83"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 t="s">
        <v>132</v>
      </c>
      <c r="B3" s="51"/>
      <c r="C3" s="51"/>
      <c r="D3" s="51"/>
      <c r="E3" s="51"/>
      <c r="F3" s="51"/>
      <c r="G3" s="52"/>
      <c r="H3" s="50"/>
      <c r="I3" s="52"/>
    </row>
    <row r="4" spans="1:9" ht="18.75">
      <c r="A4" s="5" t="s">
        <v>133</v>
      </c>
      <c r="B4" s="51"/>
      <c r="C4" s="51"/>
      <c r="D4" s="51"/>
      <c r="E4" s="51"/>
      <c r="F4" s="51"/>
      <c r="G4" s="52"/>
      <c r="H4" s="50"/>
      <c r="I4" s="52"/>
    </row>
    <row r="5" spans="1:9" ht="9" customHeight="1" thickBot="1">
      <c r="A5" s="54"/>
      <c r="B5" s="55"/>
      <c r="C5" s="55"/>
      <c r="D5" s="55"/>
      <c r="E5" s="55"/>
      <c r="F5" s="55"/>
      <c r="G5" s="56"/>
      <c r="H5" s="54"/>
      <c r="I5" s="56"/>
    </row>
    <row r="6" spans="1:9" ht="15">
      <c r="A6" s="51"/>
      <c r="B6" s="51"/>
      <c r="C6" s="51"/>
      <c r="D6" s="51"/>
      <c r="E6" s="51"/>
      <c r="F6" s="51"/>
      <c r="G6" s="52"/>
      <c r="H6" s="50"/>
      <c r="I6" s="52"/>
    </row>
    <row r="7" spans="1:10" ht="15">
      <c r="A7" s="50" t="s">
        <v>29</v>
      </c>
      <c r="B7" s="58"/>
      <c r="C7" s="58"/>
      <c r="D7" s="58"/>
      <c r="E7" s="58"/>
      <c r="F7" s="58"/>
      <c r="G7" s="59"/>
      <c r="H7" s="60"/>
      <c r="I7" s="59"/>
      <c r="J7" s="61"/>
    </row>
    <row r="8" spans="1:10" ht="15.75">
      <c r="A8" s="1" t="str">
        <f>+e!A7</f>
        <v>FOR THE PERIOD ENDED 31 MARCH 2011</v>
      </c>
      <c r="B8" s="58"/>
      <c r="C8" s="58"/>
      <c r="D8" s="58"/>
      <c r="E8" s="58"/>
      <c r="F8" s="58"/>
      <c r="G8" s="59"/>
      <c r="H8" s="60"/>
      <c r="I8" s="59"/>
      <c r="J8" s="61"/>
    </row>
    <row r="9" spans="1:9" ht="15">
      <c r="A9" s="51"/>
      <c r="B9" s="50"/>
      <c r="C9" s="51"/>
      <c r="D9" s="51"/>
      <c r="E9" s="51"/>
      <c r="F9" s="51"/>
      <c r="G9" s="66" t="s">
        <v>130</v>
      </c>
      <c r="H9" s="63"/>
      <c r="I9" s="66" t="str">
        <f>+G9</f>
        <v>9 months</v>
      </c>
    </row>
    <row r="10" spans="1:9" ht="15">
      <c r="A10" s="51"/>
      <c r="B10" s="50"/>
      <c r="C10" s="51"/>
      <c r="D10" s="51"/>
      <c r="E10" s="51"/>
      <c r="F10" s="51"/>
      <c r="G10" s="66" t="s">
        <v>30</v>
      </c>
      <c r="H10" s="63"/>
      <c r="I10" s="66" t="s">
        <v>30</v>
      </c>
    </row>
    <row r="11" spans="1:9" ht="15">
      <c r="A11" s="51"/>
      <c r="B11" s="50"/>
      <c r="C11" s="51"/>
      <c r="D11" s="51"/>
      <c r="E11" s="51"/>
      <c r="F11" s="51"/>
      <c r="G11" s="18" t="str">
        <f>+pl!E14</f>
        <v>31.3.2011</v>
      </c>
      <c r="H11" s="63"/>
      <c r="I11" s="18" t="str">
        <f>+pl!G14</f>
        <v>31.3.2010</v>
      </c>
    </row>
    <row r="12" spans="1:9" ht="15">
      <c r="A12" s="51"/>
      <c r="B12" s="50"/>
      <c r="C12" s="51"/>
      <c r="D12" s="51"/>
      <c r="E12" s="51"/>
      <c r="F12" s="51"/>
      <c r="G12" s="67" t="s">
        <v>4</v>
      </c>
      <c r="H12" s="63"/>
      <c r="I12" s="67" t="s">
        <v>4</v>
      </c>
    </row>
    <row r="13" spans="1:9" ht="7.5" customHeight="1">
      <c r="A13" s="51"/>
      <c r="B13" s="50"/>
      <c r="C13" s="51"/>
      <c r="D13" s="51"/>
      <c r="E13" s="51"/>
      <c r="F13" s="51"/>
      <c r="G13" s="52"/>
      <c r="H13" s="58"/>
      <c r="I13" s="52"/>
    </row>
    <row r="14" spans="1:9" ht="15.75">
      <c r="A14" s="51"/>
      <c r="B14" s="85"/>
      <c r="C14" s="85"/>
      <c r="D14" s="85"/>
      <c r="E14" s="85"/>
      <c r="F14" s="85"/>
      <c r="G14" s="96"/>
      <c r="H14" s="58"/>
      <c r="I14" s="96"/>
    </row>
    <row r="15" spans="1:9" ht="15.75">
      <c r="A15" s="51"/>
      <c r="B15" s="85" t="s">
        <v>95</v>
      </c>
      <c r="C15" s="85"/>
      <c r="D15" s="85"/>
      <c r="E15" s="85"/>
      <c r="F15" s="85"/>
      <c r="G15" s="96">
        <f>+pl!I36</f>
        <v>2755</v>
      </c>
      <c r="H15" s="58"/>
      <c r="I15" s="96">
        <f>+pl!K36</f>
        <v>1665</v>
      </c>
    </row>
    <row r="16" spans="1:9" ht="15.75">
      <c r="A16" s="51"/>
      <c r="B16" s="85"/>
      <c r="C16" s="85"/>
      <c r="D16" s="85"/>
      <c r="E16" s="85"/>
      <c r="F16" s="85"/>
      <c r="G16" s="96"/>
      <c r="H16" s="58"/>
      <c r="I16" s="96"/>
    </row>
    <row r="17" spans="1:9" ht="15.75">
      <c r="A17" s="51"/>
      <c r="B17" s="85" t="s">
        <v>41</v>
      </c>
      <c r="C17" s="85"/>
      <c r="D17" s="85"/>
      <c r="E17" s="85"/>
      <c r="F17" s="85"/>
      <c r="G17" s="96"/>
      <c r="H17" s="58"/>
      <c r="I17" s="96"/>
    </row>
    <row r="18" spans="1:9" ht="15.75">
      <c r="A18" s="51"/>
      <c r="B18" s="85"/>
      <c r="C18" s="85" t="s">
        <v>103</v>
      </c>
      <c r="D18" s="85"/>
      <c r="E18" s="85"/>
      <c r="F18" s="85"/>
      <c r="G18" s="96">
        <v>639</v>
      </c>
      <c r="H18" s="58"/>
      <c r="I18" s="96">
        <v>0</v>
      </c>
    </row>
    <row r="19" spans="1:9" ht="15.75">
      <c r="A19" s="51"/>
      <c r="B19" s="85"/>
      <c r="C19" s="85" t="s">
        <v>31</v>
      </c>
      <c r="D19" s="85"/>
      <c r="E19" s="85"/>
      <c r="F19" s="85"/>
      <c r="G19" s="97">
        <v>30649</v>
      </c>
      <c r="H19" s="58"/>
      <c r="I19" s="97">
        <v>33253</v>
      </c>
    </row>
    <row r="20" spans="1:9" ht="15.75">
      <c r="A20" s="51"/>
      <c r="B20" s="85"/>
      <c r="C20" s="85" t="s">
        <v>35</v>
      </c>
      <c r="D20" s="85"/>
      <c r="E20" s="85"/>
      <c r="F20" s="85"/>
      <c r="G20" s="97">
        <v>-1314</v>
      </c>
      <c r="H20" s="58"/>
      <c r="I20" s="97">
        <v>-1596</v>
      </c>
    </row>
    <row r="21" spans="1:9" ht="15.75">
      <c r="A21" s="51"/>
      <c r="B21" s="85"/>
      <c r="C21" s="85" t="s">
        <v>97</v>
      </c>
      <c r="D21" s="85"/>
      <c r="E21" s="85"/>
      <c r="F21" s="85"/>
      <c r="G21" s="97">
        <v>0</v>
      </c>
      <c r="H21" s="58"/>
      <c r="I21" s="97">
        <v>-950</v>
      </c>
    </row>
    <row r="22" spans="1:9" ht="15.75">
      <c r="A22" s="51"/>
      <c r="B22" s="85"/>
      <c r="C22" s="85" t="s">
        <v>104</v>
      </c>
      <c r="D22" s="85"/>
      <c r="E22" s="85"/>
      <c r="F22" s="85"/>
      <c r="G22" s="97">
        <v>0</v>
      </c>
      <c r="H22" s="58"/>
      <c r="I22" s="97">
        <v>0</v>
      </c>
    </row>
    <row r="23" spans="1:9" ht="15.75">
      <c r="A23" s="51"/>
      <c r="B23" s="85"/>
      <c r="C23" s="85" t="s">
        <v>108</v>
      </c>
      <c r="D23" s="85"/>
      <c r="E23" s="85"/>
      <c r="F23" s="85"/>
      <c r="G23" s="97">
        <v>900</v>
      </c>
      <c r="H23" s="58"/>
      <c r="I23" s="97">
        <v>0</v>
      </c>
    </row>
    <row r="24" spans="1:9" ht="15.75">
      <c r="A24" s="51"/>
      <c r="B24" s="85"/>
      <c r="C24" s="85" t="s">
        <v>96</v>
      </c>
      <c r="D24" s="85"/>
      <c r="E24" s="85"/>
      <c r="F24" s="85"/>
      <c r="G24" s="98">
        <v>11942</v>
      </c>
      <c r="H24" s="58"/>
      <c r="I24" s="98">
        <v>15870</v>
      </c>
    </row>
    <row r="25" spans="1:9" ht="15.75">
      <c r="A25" s="51"/>
      <c r="B25" s="85" t="s">
        <v>32</v>
      </c>
      <c r="C25" s="85"/>
      <c r="D25" s="85"/>
      <c r="E25" s="85"/>
      <c r="F25" s="85"/>
      <c r="G25" s="96">
        <f>SUM(G14:G24)</f>
        <v>45571</v>
      </c>
      <c r="H25" s="58"/>
      <c r="I25" s="96">
        <f>SUM(I14:I24)</f>
        <v>48242</v>
      </c>
    </row>
    <row r="26" spans="1:9" ht="15.75">
      <c r="A26" s="51"/>
      <c r="B26" s="85" t="s">
        <v>33</v>
      </c>
      <c r="C26" s="85"/>
      <c r="D26" s="85"/>
      <c r="E26" s="85"/>
      <c r="F26" s="85"/>
      <c r="G26" s="96"/>
      <c r="H26" s="58"/>
      <c r="I26" s="96"/>
    </row>
    <row r="27" spans="1:9" ht="15.75">
      <c r="A27" s="51"/>
      <c r="B27" s="85"/>
      <c r="C27" s="85" t="s">
        <v>109</v>
      </c>
      <c r="D27" s="85"/>
      <c r="E27" s="85"/>
      <c r="F27" s="85"/>
      <c r="G27" s="96">
        <v>1354</v>
      </c>
      <c r="H27" s="58"/>
      <c r="I27" s="96">
        <v>-345</v>
      </c>
    </row>
    <row r="28" spans="1:9" ht="15.75">
      <c r="A28" s="51"/>
      <c r="B28" s="85"/>
      <c r="C28" s="85" t="s">
        <v>110</v>
      </c>
      <c r="D28" s="85"/>
      <c r="E28" s="85"/>
      <c r="F28" s="85"/>
      <c r="G28" s="96">
        <v>17955</v>
      </c>
      <c r="H28" s="58"/>
      <c r="I28" s="96">
        <v>20790</v>
      </c>
    </row>
    <row r="29" spans="1:9" ht="15.75">
      <c r="A29" s="51"/>
      <c r="B29" s="85"/>
      <c r="C29" s="85" t="s">
        <v>111</v>
      </c>
      <c r="D29" s="85"/>
      <c r="E29" s="85"/>
      <c r="F29" s="85"/>
      <c r="G29" s="98">
        <v>-28235</v>
      </c>
      <c r="H29" s="58"/>
      <c r="I29" s="98">
        <v>-18158</v>
      </c>
    </row>
    <row r="30" spans="1:9" ht="15.75">
      <c r="A30" s="51"/>
      <c r="B30" s="85" t="s">
        <v>36</v>
      </c>
      <c r="C30" s="85"/>
      <c r="D30" s="85"/>
      <c r="E30" s="85"/>
      <c r="F30" s="85"/>
      <c r="G30" s="97">
        <f>SUM(G25:G29)</f>
        <v>36645</v>
      </c>
      <c r="H30" s="58"/>
      <c r="I30" s="97">
        <f>SUM(I25:I29)</f>
        <v>50529</v>
      </c>
    </row>
    <row r="31" spans="1:9" ht="15.75">
      <c r="A31" s="51"/>
      <c r="B31" s="85"/>
      <c r="C31" s="85" t="s">
        <v>34</v>
      </c>
      <c r="D31" s="85"/>
      <c r="E31" s="85"/>
      <c r="F31" s="85"/>
      <c r="G31" s="97">
        <v>-11942</v>
      </c>
      <c r="H31" s="58"/>
      <c r="I31" s="97">
        <f>-I24</f>
        <v>-15870</v>
      </c>
    </row>
    <row r="32" spans="1:9" ht="15.75">
      <c r="A32" s="51"/>
      <c r="B32" s="85"/>
      <c r="C32" s="85" t="s">
        <v>83</v>
      </c>
      <c r="D32" s="85"/>
      <c r="E32" s="85"/>
      <c r="F32" s="85"/>
      <c r="G32" s="97">
        <v>-872</v>
      </c>
      <c r="H32" s="58"/>
      <c r="I32" s="97">
        <v>-591</v>
      </c>
    </row>
    <row r="33" spans="1:9" ht="15.75">
      <c r="A33" s="51"/>
      <c r="B33" s="85" t="s">
        <v>64</v>
      </c>
      <c r="C33" s="85"/>
      <c r="D33" s="85"/>
      <c r="E33" s="85"/>
      <c r="F33" s="85"/>
      <c r="G33" s="99">
        <f>SUM(G30:G32)</f>
        <v>23831</v>
      </c>
      <c r="H33" s="58"/>
      <c r="I33" s="99">
        <f>SUM(I30:I32)</f>
        <v>34068</v>
      </c>
    </row>
    <row r="34" spans="1:9" ht="15.75">
      <c r="A34" s="51"/>
      <c r="B34" s="85"/>
      <c r="C34" s="85"/>
      <c r="D34" s="85"/>
      <c r="E34" s="85"/>
      <c r="F34" s="85"/>
      <c r="G34" s="96"/>
      <c r="H34" s="76"/>
      <c r="I34" s="96"/>
    </row>
    <row r="35" spans="1:9" ht="15.75">
      <c r="A35" s="51"/>
      <c r="B35" s="85" t="s">
        <v>68</v>
      </c>
      <c r="C35" s="85"/>
      <c r="D35" s="85"/>
      <c r="E35" s="85"/>
      <c r="F35" s="85"/>
      <c r="G35" s="96"/>
      <c r="H35" s="76"/>
      <c r="I35" s="96"/>
    </row>
    <row r="36" spans="1:9" ht="15.75">
      <c r="A36" s="51"/>
      <c r="B36" s="85"/>
      <c r="C36" s="85" t="s">
        <v>126</v>
      </c>
      <c r="D36" s="85"/>
      <c r="E36" s="85"/>
      <c r="F36" s="85"/>
      <c r="G36" s="96">
        <v>0</v>
      </c>
      <c r="H36" s="76"/>
      <c r="I36" s="96">
        <v>3500</v>
      </c>
    </row>
    <row r="37" spans="1:9" ht="15.75">
      <c r="A37" s="51"/>
      <c r="B37" s="85"/>
      <c r="C37" s="85" t="s">
        <v>89</v>
      </c>
      <c r="D37" s="85"/>
      <c r="E37" s="85"/>
      <c r="F37" s="108"/>
      <c r="G37" s="96">
        <v>-5275</v>
      </c>
      <c r="H37" s="76"/>
      <c r="I37" s="96">
        <v>-4627</v>
      </c>
    </row>
    <row r="38" spans="1:9" ht="15.75">
      <c r="A38" s="51"/>
      <c r="B38" s="85"/>
      <c r="C38" s="85" t="s">
        <v>92</v>
      </c>
      <c r="D38" s="85"/>
      <c r="E38" s="85"/>
      <c r="F38" s="108"/>
      <c r="G38" s="96">
        <v>-597</v>
      </c>
      <c r="H38" s="76"/>
      <c r="I38" s="96">
        <v>-495</v>
      </c>
    </row>
    <row r="39" spans="1:9" ht="15.75">
      <c r="A39" s="51"/>
      <c r="B39" s="85"/>
      <c r="C39" s="85" t="s">
        <v>88</v>
      </c>
      <c r="D39" s="85"/>
      <c r="E39" s="85"/>
      <c r="F39" s="85"/>
      <c r="G39" s="96">
        <v>0</v>
      </c>
      <c r="H39" s="76"/>
      <c r="I39" s="96">
        <v>1415</v>
      </c>
    </row>
    <row r="40" spans="1:9" ht="15.75">
      <c r="A40" s="51"/>
      <c r="B40" s="85" t="s">
        <v>63</v>
      </c>
      <c r="C40" s="85"/>
      <c r="D40" s="85"/>
      <c r="E40" s="85"/>
      <c r="F40" s="85"/>
      <c r="G40" s="99">
        <f>SUM(G36:G39)</f>
        <v>-5872</v>
      </c>
      <c r="H40" s="76"/>
      <c r="I40" s="99">
        <f>SUM(I36:I39)</f>
        <v>-207</v>
      </c>
    </row>
    <row r="41" spans="1:9" ht="15.75">
      <c r="A41" s="51"/>
      <c r="B41" s="85"/>
      <c r="C41" s="85"/>
      <c r="D41" s="85"/>
      <c r="E41" s="85"/>
      <c r="F41" s="85"/>
      <c r="G41" s="97"/>
      <c r="H41" s="76"/>
      <c r="I41" s="97"/>
    </row>
    <row r="42" spans="1:9" ht="15.75">
      <c r="A42" s="51"/>
      <c r="B42" s="85" t="s">
        <v>67</v>
      </c>
      <c r="C42" s="85"/>
      <c r="D42" s="85"/>
      <c r="E42" s="85"/>
      <c r="F42" s="85"/>
      <c r="G42" s="96"/>
      <c r="H42" s="76"/>
      <c r="I42" s="96"/>
    </row>
    <row r="43" spans="1:9" ht="15.75" hidden="1">
      <c r="A43" s="51"/>
      <c r="B43" s="85"/>
      <c r="C43" s="85" t="s">
        <v>107</v>
      </c>
      <c r="D43" s="85"/>
      <c r="E43" s="85"/>
      <c r="F43" s="85"/>
      <c r="G43" s="96">
        <v>0</v>
      </c>
      <c r="H43" s="76"/>
      <c r="I43" s="96">
        <v>0</v>
      </c>
    </row>
    <row r="44" spans="1:9" ht="15.75" hidden="1">
      <c r="A44" s="51"/>
      <c r="B44" s="85"/>
      <c r="C44" s="85" t="s">
        <v>28</v>
      </c>
      <c r="D44" s="85"/>
      <c r="E44" s="85"/>
      <c r="F44" s="85"/>
      <c r="G44" s="96">
        <v>0</v>
      </c>
      <c r="H44" s="76"/>
      <c r="I44" s="96">
        <v>0</v>
      </c>
    </row>
    <row r="45" spans="1:9" ht="15.75">
      <c r="A45" s="51"/>
      <c r="B45" s="85"/>
      <c r="C45" s="85" t="s">
        <v>114</v>
      </c>
      <c r="D45" s="85"/>
      <c r="E45" s="85"/>
      <c r="F45" s="85"/>
      <c r="G45" s="96">
        <v>-2000</v>
      </c>
      <c r="H45" s="76"/>
      <c r="I45" s="96">
        <v>-7223</v>
      </c>
    </row>
    <row r="46" spans="1:9" ht="15.75">
      <c r="A46" s="51"/>
      <c r="B46" s="85"/>
      <c r="C46" s="141" t="s">
        <v>115</v>
      </c>
      <c r="D46" s="85"/>
      <c r="E46" s="85"/>
      <c r="F46" s="85"/>
      <c r="G46" s="96">
        <v>-9695</v>
      </c>
      <c r="H46" s="76"/>
      <c r="I46" s="96">
        <v>-10140</v>
      </c>
    </row>
    <row r="47" spans="1:9" ht="15.75">
      <c r="A47" s="51"/>
      <c r="B47" s="85"/>
      <c r="C47" s="85" t="s">
        <v>116</v>
      </c>
      <c r="D47" s="85"/>
      <c r="E47" s="85"/>
      <c r="F47" s="85"/>
      <c r="G47" s="96">
        <v>-10087</v>
      </c>
      <c r="H47" s="76"/>
      <c r="I47" s="96">
        <v>-18351</v>
      </c>
    </row>
    <row r="48" spans="1:9" ht="15.75">
      <c r="A48" s="51"/>
      <c r="B48" s="85" t="s">
        <v>90</v>
      </c>
      <c r="C48" s="85"/>
      <c r="D48" s="85"/>
      <c r="E48" s="85"/>
      <c r="F48" s="85"/>
      <c r="G48" s="100">
        <f>SUM(G43:G47)</f>
        <v>-21782</v>
      </c>
      <c r="H48" s="76"/>
      <c r="I48" s="100">
        <f>SUM(I43:I47)</f>
        <v>-35714</v>
      </c>
    </row>
    <row r="49" spans="1:9" ht="15.75">
      <c r="A49" s="51"/>
      <c r="B49" s="85"/>
      <c r="C49" s="85"/>
      <c r="D49" s="85"/>
      <c r="E49" s="85"/>
      <c r="F49" s="85"/>
      <c r="G49" s="96"/>
      <c r="H49" s="76"/>
      <c r="I49" s="96"/>
    </row>
    <row r="50" spans="1:9" ht="15.75">
      <c r="A50" s="51" t="s">
        <v>98</v>
      </c>
      <c r="B50" s="85" t="s">
        <v>106</v>
      </c>
      <c r="C50" s="85"/>
      <c r="D50" s="85"/>
      <c r="E50" s="85"/>
      <c r="F50" s="85"/>
      <c r="G50" s="96">
        <f>G33+G40+G48</f>
        <v>-3823</v>
      </c>
      <c r="H50" s="76"/>
      <c r="I50" s="96">
        <f>I33+I40+I48</f>
        <v>-1853</v>
      </c>
    </row>
    <row r="51" spans="1:9" ht="15.75">
      <c r="A51" s="51"/>
      <c r="B51" s="85" t="s">
        <v>117</v>
      </c>
      <c r="C51" s="85"/>
      <c r="D51" s="85"/>
      <c r="E51" s="85"/>
      <c r="F51" s="85"/>
      <c r="G51" s="96">
        <v>12922</v>
      </c>
      <c r="H51" s="76"/>
      <c r="I51" s="96">
        <v>16964</v>
      </c>
    </row>
    <row r="52" spans="1:9" ht="15.75">
      <c r="A52" s="51"/>
      <c r="B52" s="73"/>
      <c r="C52" s="73"/>
      <c r="D52" s="73"/>
      <c r="E52" s="73"/>
      <c r="F52" s="73"/>
      <c r="G52" s="97"/>
      <c r="H52" s="76"/>
      <c r="I52" s="97"/>
    </row>
    <row r="53" spans="1:9" ht="15.75">
      <c r="A53" s="51"/>
      <c r="B53" s="85" t="s">
        <v>118</v>
      </c>
      <c r="C53" s="73"/>
      <c r="D53" s="73"/>
      <c r="E53" s="73"/>
      <c r="F53" s="73"/>
      <c r="G53" s="99">
        <f>SUM(G50:G52)</f>
        <v>9099</v>
      </c>
      <c r="H53" s="76"/>
      <c r="I53" s="99">
        <f>SUM(I50:I52)</f>
        <v>15111</v>
      </c>
    </row>
    <row r="54" spans="1:9" ht="15.75">
      <c r="A54" s="51"/>
      <c r="B54" s="73"/>
      <c r="C54" s="73"/>
      <c r="D54" s="73"/>
      <c r="E54" s="73"/>
      <c r="F54" s="73"/>
      <c r="G54" s="97"/>
      <c r="H54" s="76"/>
      <c r="I54" s="97"/>
    </row>
    <row r="55" spans="1:9" ht="15.75">
      <c r="A55" s="51"/>
      <c r="B55" s="73" t="s">
        <v>84</v>
      </c>
      <c r="C55" s="73"/>
      <c r="D55" s="73"/>
      <c r="E55" s="73"/>
      <c r="F55" s="73"/>
      <c r="G55" s="97"/>
      <c r="H55" s="76"/>
      <c r="I55" s="97"/>
    </row>
    <row r="56" spans="1:9" ht="15.75">
      <c r="A56" s="51"/>
      <c r="B56" s="73"/>
      <c r="C56" s="73"/>
      <c r="D56" s="73"/>
      <c r="E56" s="73"/>
      <c r="F56" s="73"/>
      <c r="G56" s="101" t="s">
        <v>4</v>
      </c>
      <c r="H56" s="76"/>
      <c r="I56" s="101" t="s">
        <v>4</v>
      </c>
    </row>
    <row r="57" spans="1:9" ht="15.75">
      <c r="A57" s="51"/>
      <c r="B57" s="1" t="s">
        <v>65</v>
      </c>
      <c r="C57" s="85"/>
      <c r="D57" s="73"/>
      <c r="E57" s="73"/>
      <c r="F57" s="73"/>
      <c r="G57" s="97">
        <v>6060</v>
      </c>
      <c r="H57" s="76"/>
      <c r="I57" s="97">
        <v>5742</v>
      </c>
    </row>
    <row r="58" spans="1:9" ht="15.75">
      <c r="A58" s="51"/>
      <c r="B58" s="73" t="s">
        <v>66</v>
      </c>
      <c r="C58" s="85"/>
      <c r="D58" s="73"/>
      <c r="E58" s="73"/>
      <c r="F58" s="73"/>
      <c r="G58" s="97">
        <v>3039</v>
      </c>
      <c r="H58" s="76"/>
      <c r="I58" s="97">
        <v>9369</v>
      </c>
    </row>
    <row r="59" spans="1:9" ht="16.5" thickBot="1">
      <c r="A59" s="51"/>
      <c r="B59" s="73"/>
      <c r="C59" s="73"/>
      <c r="D59" s="73"/>
      <c r="E59" s="73"/>
      <c r="F59" s="73"/>
      <c r="G59" s="103">
        <f>SUM(G57:G58)</f>
        <v>9099</v>
      </c>
      <c r="H59" s="76"/>
      <c r="I59" s="103">
        <f>SUM(I57:I58)</f>
        <v>15111</v>
      </c>
    </row>
    <row r="60" spans="1:9" ht="16.5" thickTop="1">
      <c r="A60" s="51"/>
      <c r="B60" s="73"/>
      <c r="C60" s="73"/>
      <c r="D60" s="73"/>
      <c r="E60" s="73"/>
      <c r="F60" s="73"/>
      <c r="G60" s="102"/>
      <c r="H60" s="76"/>
      <c r="I60" s="102"/>
    </row>
    <row r="61" spans="2:9" ht="15.75" customHeight="1">
      <c r="B61" s="140" t="s">
        <v>122</v>
      </c>
      <c r="C61" s="140"/>
      <c r="D61" s="140"/>
      <c r="E61" s="140"/>
      <c r="F61" s="140"/>
      <c r="G61" s="140"/>
      <c r="H61" s="140"/>
      <c r="I61" s="140"/>
    </row>
    <row r="62" spans="2:9" ht="15.75">
      <c r="B62" s="140" t="s">
        <v>121</v>
      </c>
      <c r="C62" s="140"/>
      <c r="D62" s="140"/>
      <c r="E62" s="140"/>
      <c r="F62" s="140"/>
      <c r="G62" s="140"/>
      <c r="H62" s="140"/>
      <c r="I62" s="140"/>
    </row>
    <row r="63" spans="2:9" ht="15.75">
      <c r="B63" s="68"/>
      <c r="C63" s="85"/>
      <c r="D63" s="85"/>
      <c r="E63" s="85"/>
      <c r="F63" s="85"/>
      <c r="G63" s="96"/>
      <c r="I63" s="96"/>
    </row>
    <row r="64" spans="2:9" ht="32.25" customHeight="1">
      <c r="B64" s="85"/>
      <c r="C64" s="85"/>
      <c r="D64" s="85"/>
      <c r="E64" s="85"/>
      <c r="F64" s="85"/>
      <c r="G64" s="96"/>
      <c r="H64" s="84"/>
      <c r="I64" s="96"/>
    </row>
    <row r="65" spans="2:9" ht="13.5" customHeight="1">
      <c r="B65" s="85"/>
      <c r="C65" s="85"/>
      <c r="D65" s="85"/>
      <c r="E65" s="85"/>
      <c r="F65" s="85"/>
      <c r="G65" s="96"/>
      <c r="I65" s="96"/>
    </row>
    <row r="66" spans="2:9" ht="15.75">
      <c r="B66" s="85"/>
      <c r="C66" s="85"/>
      <c r="D66" s="85"/>
      <c r="E66" s="104"/>
      <c r="F66" s="104"/>
      <c r="G66" s="105"/>
      <c r="H66" s="87"/>
      <c r="I66" s="105"/>
    </row>
    <row r="67" spans="2:9" ht="15.75">
      <c r="B67" s="85"/>
      <c r="C67" s="85"/>
      <c r="D67" s="85"/>
      <c r="E67" s="85"/>
      <c r="F67" s="85"/>
      <c r="G67" s="96"/>
      <c r="H67" s="87"/>
      <c r="I67" s="96"/>
    </row>
    <row r="68" spans="2:9" ht="15.75">
      <c r="B68" s="85"/>
      <c r="C68" s="85"/>
      <c r="D68" s="85"/>
      <c r="E68" s="85"/>
      <c r="F68" s="85"/>
      <c r="G68" s="96"/>
      <c r="I68" s="96"/>
    </row>
    <row r="69" spans="2:9" ht="15.75">
      <c r="B69" s="68"/>
      <c r="C69" s="85"/>
      <c r="D69" s="85"/>
      <c r="E69" s="85"/>
      <c r="F69" s="85"/>
      <c r="G69" s="96"/>
      <c r="I69" s="96"/>
    </row>
    <row r="70" spans="1:9" ht="15.75">
      <c r="A70" s="82"/>
      <c r="B70" s="85"/>
      <c r="C70" s="85"/>
      <c r="D70" s="85"/>
      <c r="E70" s="85"/>
      <c r="F70" s="85"/>
      <c r="G70" s="96"/>
      <c r="H70" s="87"/>
      <c r="I70" s="96"/>
    </row>
    <row r="71" spans="2:9" ht="15.75">
      <c r="B71" s="85"/>
      <c r="C71" s="85"/>
      <c r="D71" s="85"/>
      <c r="E71" s="85"/>
      <c r="F71" s="85"/>
      <c r="G71" s="96"/>
      <c r="H71" s="87"/>
      <c r="I71" s="96"/>
    </row>
    <row r="72" spans="1:9" ht="15.75">
      <c r="A72" s="82"/>
      <c r="B72" s="85"/>
      <c r="C72" s="85"/>
      <c r="D72" s="85"/>
      <c r="E72" s="85"/>
      <c r="F72" s="85"/>
      <c r="G72" s="96"/>
      <c r="I72" s="96"/>
    </row>
    <row r="73" spans="1:9" ht="15.75">
      <c r="A73" s="82"/>
      <c r="B73" s="85"/>
      <c r="C73" s="85"/>
      <c r="D73" s="85"/>
      <c r="E73" s="85"/>
      <c r="F73" s="85"/>
      <c r="G73" s="96"/>
      <c r="I73" s="96"/>
    </row>
    <row r="74" spans="1:9" ht="15.75">
      <c r="A74" s="82"/>
      <c r="B74" s="68"/>
      <c r="C74" s="85"/>
      <c r="D74" s="85"/>
      <c r="E74" s="85"/>
      <c r="F74" s="85"/>
      <c r="G74" s="96"/>
      <c r="I74" s="96"/>
    </row>
    <row r="75" spans="1:9" ht="15.75">
      <c r="A75" s="82"/>
      <c r="B75" s="85"/>
      <c r="C75" s="85"/>
      <c r="D75" s="85"/>
      <c r="E75" s="85"/>
      <c r="F75" s="85"/>
      <c r="G75" s="96"/>
      <c r="H75" s="89"/>
      <c r="I75" s="96"/>
    </row>
    <row r="76" spans="1:9" ht="15.75">
      <c r="A76" s="82"/>
      <c r="B76" s="82"/>
      <c r="C76" s="82"/>
      <c r="D76" s="82"/>
      <c r="E76" s="82"/>
      <c r="F76" s="82"/>
      <c r="G76" s="88"/>
      <c r="H76" s="90"/>
      <c r="I76" s="88"/>
    </row>
    <row r="77" spans="1:9" ht="15.75">
      <c r="A77" s="82"/>
      <c r="B77" s="82"/>
      <c r="C77" s="82"/>
      <c r="D77" s="82"/>
      <c r="E77" s="82"/>
      <c r="F77" s="82"/>
      <c r="G77" s="88"/>
      <c r="H77" s="91"/>
      <c r="I77" s="88"/>
    </row>
    <row r="78" spans="1:9" ht="15.75">
      <c r="A78" s="82"/>
      <c r="B78" s="82"/>
      <c r="C78" s="82"/>
      <c r="D78" s="82"/>
      <c r="E78" s="82"/>
      <c r="F78" s="82"/>
      <c r="G78" s="88"/>
      <c r="I78" s="88"/>
    </row>
    <row r="79" spans="1:9" ht="15.75">
      <c r="A79" s="82"/>
      <c r="B79" s="68"/>
      <c r="C79" s="82"/>
      <c r="D79" s="82"/>
      <c r="E79" s="82"/>
      <c r="F79" s="82"/>
      <c r="G79" s="88"/>
      <c r="I79" s="88"/>
    </row>
    <row r="80" spans="1:9" ht="15.75">
      <c r="A80" s="82"/>
      <c r="B80" s="82"/>
      <c r="C80" s="82"/>
      <c r="D80" s="82"/>
      <c r="E80" s="82"/>
      <c r="F80" s="82"/>
      <c r="G80" s="88"/>
      <c r="H80" s="92"/>
      <c r="I80" s="88"/>
    </row>
    <row r="81" spans="1:9" ht="15.75">
      <c r="A81" s="82"/>
      <c r="B81" s="82"/>
      <c r="C81" s="82"/>
      <c r="D81" s="82"/>
      <c r="E81" s="82"/>
      <c r="F81" s="82"/>
      <c r="G81" s="88"/>
      <c r="H81" s="93"/>
      <c r="I81" s="88"/>
    </row>
    <row r="82" spans="1:9" ht="15.75">
      <c r="A82" s="82"/>
      <c r="B82" s="82"/>
      <c r="C82" s="82"/>
      <c r="D82" s="82"/>
      <c r="E82" s="82"/>
      <c r="F82" s="82"/>
      <c r="G82" s="88"/>
      <c r="H82" s="93"/>
      <c r="I82" s="88"/>
    </row>
    <row r="83" spans="1:9" ht="15.75">
      <c r="A83" s="82"/>
      <c r="B83" s="82"/>
      <c r="C83" s="82"/>
      <c r="D83" s="82"/>
      <c r="E83" s="82"/>
      <c r="F83" s="82"/>
      <c r="G83" s="88"/>
      <c r="H83" s="90"/>
      <c r="I83" s="88"/>
    </row>
    <row r="84" spans="1:9" ht="15.75">
      <c r="A84" s="82"/>
      <c r="B84" s="82"/>
      <c r="C84" s="82"/>
      <c r="D84" s="82"/>
      <c r="E84" s="82"/>
      <c r="F84" s="82"/>
      <c r="G84" s="88"/>
      <c r="H84" s="90"/>
      <c r="I84" s="88"/>
    </row>
    <row r="85" spans="1:9" ht="15.75">
      <c r="A85" s="82"/>
      <c r="B85" s="82"/>
      <c r="C85" s="82"/>
      <c r="D85" s="82"/>
      <c r="E85" s="82"/>
      <c r="F85" s="82"/>
      <c r="G85" s="88"/>
      <c r="H85" s="95"/>
      <c r="I85" s="88"/>
    </row>
    <row r="86" spans="1:9" ht="15.75">
      <c r="A86" s="82"/>
      <c r="B86" s="82"/>
      <c r="C86" s="82"/>
      <c r="D86" s="82"/>
      <c r="E86" s="82"/>
      <c r="F86" s="82"/>
      <c r="G86" s="88"/>
      <c r="I86" s="88"/>
    </row>
    <row r="87" spans="1:9" ht="15.75">
      <c r="A87" s="82"/>
      <c r="B87" s="82"/>
      <c r="C87" s="82"/>
      <c r="D87" s="82"/>
      <c r="E87" s="82"/>
      <c r="F87" s="82"/>
      <c r="G87" s="88"/>
      <c r="I87" s="88"/>
    </row>
    <row r="88" spans="1:9" ht="15.75">
      <c r="A88" s="82"/>
      <c r="B88" s="82"/>
      <c r="C88" s="82"/>
      <c r="D88" s="82"/>
      <c r="E88" s="82"/>
      <c r="F88" s="82"/>
      <c r="G88" s="88"/>
      <c r="I88" s="88"/>
    </row>
    <row r="89" spans="1:9" ht="15.75">
      <c r="A89" s="82"/>
      <c r="B89" s="82"/>
      <c r="C89" s="82"/>
      <c r="D89" s="82"/>
      <c r="E89" s="82"/>
      <c r="F89" s="82"/>
      <c r="G89" s="88"/>
      <c r="I89" s="88"/>
    </row>
    <row r="90" spans="1:9" ht="15.75">
      <c r="A90" s="82"/>
      <c r="B90" s="82"/>
      <c r="C90" s="82"/>
      <c r="D90" s="82"/>
      <c r="E90" s="82"/>
      <c r="F90" s="82"/>
      <c r="G90" s="88"/>
      <c r="I90" s="88"/>
    </row>
  </sheetData>
  <sheetProtection/>
  <printOptions/>
  <pageMargins left="0.7874015748031497" right="0.7874015748031497" top="0.7874015748031497" bottom="0.1968503937007874" header="0.2362204724409449" footer="0.1574803149606299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Ethel</cp:lastModifiedBy>
  <cp:lastPrinted>2010-08-20T06:22:00Z</cp:lastPrinted>
  <dcterms:created xsi:type="dcterms:W3CDTF">2004-05-26T03:18:48Z</dcterms:created>
  <dcterms:modified xsi:type="dcterms:W3CDTF">2011-05-24T09:08:34Z</dcterms:modified>
  <cp:category/>
  <cp:version/>
  <cp:contentType/>
  <cp:contentStatus/>
</cp:coreProperties>
</file>