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Default Extension="vml" ContentType="application/vnd.openxmlformats-officedocument.vmlDrawing"/>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12120" windowHeight="7425" activeTab="5"/>
  </bookViews>
  <sheets>
    <sheet name="Qtr-P&amp;L (3)" sheetId="1" r:id="rId1"/>
    <sheet name="Qtr-CI" sheetId="2" r:id="rId2"/>
    <sheet name="Qtr-BS (3)" sheetId="3" r:id="rId3"/>
    <sheet name="Qtr-Equity (3)" sheetId="4" r:id="rId4"/>
    <sheet name="Qtr-Cashflow (2)" sheetId="5" r:id="rId5"/>
    <sheet name="Qtr-Notes" sheetId="6" r:id="rId6"/>
  </sheets>
  <externalReferences>
    <externalReference r:id="rId9"/>
  </externalReferences>
  <definedNames>
    <definedName name="_xlnm.Print_Area" localSheetId="2">'Qtr-BS (3)'!$A$1:$E$62</definedName>
    <definedName name="_xlnm.Print_Area" localSheetId="4">'Qtr-Cashflow (2)'!$A$2:$K$58</definedName>
    <definedName name="_xlnm.Print_Area" localSheetId="1">'Qtr-CI'!$A$1:$I$42</definedName>
    <definedName name="_xlnm.Print_Area" localSheetId="3">'Qtr-Equity (3)'!$A$2:$Q$46</definedName>
    <definedName name="_xlnm.Print_Area" localSheetId="5">'Qtr-Notes'!$A$1:$H$279</definedName>
    <definedName name="_xlnm.Print_Area" localSheetId="0">'Qtr-P&amp;L (3)'!$A$1:$I$54</definedName>
  </definedNames>
  <calcPr fullCalcOnLoad="1"/>
</workbook>
</file>

<file path=xl/sharedStrings.xml><?xml version="1.0" encoding="utf-8"?>
<sst xmlns="http://schemas.openxmlformats.org/spreadsheetml/2006/main" count="351" uniqueCount="237">
  <si>
    <t>INDIVIDUAL QUARTER</t>
  </si>
  <si>
    <t>CUMULATIVE QUARTER</t>
  </si>
  <si>
    <t>CURRENT</t>
  </si>
  <si>
    <t>CORRESPONDING</t>
  </si>
  <si>
    <t>QUARTER</t>
  </si>
  <si>
    <t>YEAR TO DATE</t>
  </si>
  <si>
    <t>ENDED</t>
  </si>
  <si>
    <t>RM'000</t>
  </si>
  <si>
    <t>Revenue</t>
  </si>
  <si>
    <t>Finance costs</t>
  </si>
  <si>
    <t>Profit before taxation</t>
  </si>
  <si>
    <t>Taxation</t>
  </si>
  <si>
    <r>
      <t>DeGem Berhad</t>
    </r>
    <r>
      <rPr>
        <b/>
        <sz val="12"/>
        <rFont val="Times New Roman"/>
        <family val="1"/>
      </rPr>
      <t xml:space="preserve"> </t>
    </r>
    <r>
      <rPr>
        <b/>
        <sz val="10"/>
        <rFont val="Times New Roman"/>
        <family val="1"/>
      </rPr>
      <t>(Company No : 415726 - T)</t>
    </r>
  </si>
  <si>
    <r>
      <t xml:space="preserve">DeGem Berhad </t>
    </r>
    <r>
      <rPr>
        <b/>
        <sz val="10"/>
        <rFont val="Times New Roman"/>
        <family val="1"/>
      </rPr>
      <t>(Company No : 415726 - T)</t>
    </r>
  </si>
  <si>
    <t>(Audited)</t>
  </si>
  <si>
    <t>Inventories</t>
  </si>
  <si>
    <t>Trade Receivables</t>
  </si>
  <si>
    <t>Other Receivables, Deposits &amp; Prepayment</t>
  </si>
  <si>
    <t>Cash and Bank Balances</t>
  </si>
  <si>
    <t>Trade Payables</t>
  </si>
  <si>
    <t>Other Payables &amp; Accruals</t>
  </si>
  <si>
    <t>Short Term Borrowings</t>
  </si>
  <si>
    <t>Hire Purchase Creditors</t>
  </si>
  <si>
    <t>Provision for Taxation</t>
  </si>
  <si>
    <t>Share Capital</t>
  </si>
  <si>
    <t>Long Term Borrowings</t>
  </si>
  <si>
    <t>Deferred Taxation</t>
  </si>
  <si>
    <t>CONSOLIDATED STATEMENT OF CHANGES IN EQUITY</t>
  </si>
  <si>
    <t xml:space="preserve">Share </t>
  </si>
  <si>
    <t xml:space="preserve">Retained </t>
  </si>
  <si>
    <t>Capital</t>
  </si>
  <si>
    <t>Premium</t>
  </si>
  <si>
    <t>Reserve</t>
  </si>
  <si>
    <t>Total</t>
  </si>
  <si>
    <t>Dividend</t>
  </si>
  <si>
    <t>Cash and bank balances</t>
  </si>
  <si>
    <t>Goodwill</t>
  </si>
  <si>
    <t>A. NOTES TO THE INTERIM FINANCIAL REPORT</t>
  </si>
  <si>
    <t>A1.</t>
  </si>
  <si>
    <t>A2.</t>
  </si>
  <si>
    <t>Audit Report</t>
  </si>
  <si>
    <t>A3.</t>
  </si>
  <si>
    <t>Seasonality or Cyclicality of Operations</t>
  </si>
  <si>
    <t>A4.</t>
  </si>
  <si>
    <t>Unusual Items</t>
  </si>
  <si>
    <t>A5.</t>
  </si>
  <si>
    <t>Changes in Estimates</t>
  </si>
  <si>
    <t>A6.</t>
  </si>
  <si>
    <t>Issuance, Cancellation or Repayments of Debt and Equity Securities.</t>
  </si>
  <si>
    <t>Current</t>
  </si>
  <si>
    <t>Quarter</t>
  </si>
  <si>
    <t>A7.</t>
  </si>
  <si>
    <t>Segmental Information</t>
  </si>
  <si>
    <t>A9.</t>
  </si>
  <si>
    <t>Valuations of Property, Plant &amp; Equipment</t>
  </si>
  <si>
    <t>The Group did not carry out any valuations on its property, plant &amp; equipment.</t>
  </si>
  <si>
    <t>A10.</t>
  </si>
  <si>
    <t xml:space="preserve">Material Events Subsequent To The Financial Period </t>
  </si>
  <si>
    <t>A11.</t>
  </si>
  <si>
    <t>Changes in the Composition of the Company</t>
  </si>
  <si>
    <t>A12.</t>
  </si>
  <si>
    <t>Contingent Liabilities</t>
  </si>
  <si>
    <t>B1.</t>
  </si>
  <si>
    <t>Review of Performance</t>
  </si>
  <si>
    <t>B2.</t>
  </si>
  <si>
    <t>B3.</t>
  </si>
  <si>
    <t>B4.</t>
  </si>
  <si>
    <t>Profit Forecast and Profit Guarantee</t>
  </si>
  <si>
    <t>B5.</t>
  </si>
  <si>
    <t>Individual Quarter</t>
  </si>
  <si>
    <t>Cumulative Quarter</t>
  </si>
  <si>
    <t xml:space="preserve">Preceding </t>
  </si>
  <si>
    <t xml:space="preserve">Year </t>
  </si>
  <si>
    <t>To date</t>
  </si>
  <si>
    <t xml:space="preserve">Corresponding </t>
  </si>
  <si>
    <t>Income Taxation</t>
  </si>
  <si>
    <t>B6.</t>
  </si>
  <si>
    <t>Sale of Unquoted Investments and/or Properties</t>
  </si>
  <si>
    <t>B7.</t>
  </si>
  <si>
    <t>Quoted Securities</t>
  </si>
  <si>
    <t>B8.</t>
  </si>
  <si>
    <t>Status of Corporate Proposals Announced</t>
  </si>
  <si>
    <t>B9.</t>
  </si>
  <si>
    <t>Borrowings and Debt Securities</t>
  </si>
  <si>
    <t>Secured</t>
  </si>
  <si>
    <t xml:space="preserve">Short Term Borrowings </t>
  </si>
  <si>
    <t>Hire purchase creditors</t>
  </si>
  <si>
    <t xml:space="preserve">Long Term Borrowings </t>
  </si>
  <si>
    <t>Term loans</t>
  </si>
  <si>
    <t>B10.</t>
  </si>
  <si>
    <t>Off Balance Sheet Financial Instruments</t>
  </si>
  <si>
    <t>B11.</t>
  </si>
  <si>
    <t xml:space="preserve">Material Litigation </t>
  </si>
  <si>
    <t>B12.</t>
  </si>
  <si>
    <t>B13.</t>
  </si>
  <si>
    <t>Earnings Per Share</t>
  </si>
  <si>
    <t>CHOW CHOOI YOONG</t>
  </si>
  <si>
    <t>Company Secretary</t>
  </si>
  <si>
    <t>MAICSA 0772574</t>
  </si>
  <si>
    <t>Basic earnings per share (sen)</t>
  </si>
  <si>
    <t>As at</t>
  </si>
  <si>
    <t>Master</t>
  </si>
  <si>
    <t>ADJUSTMENTS</t>
  </si>
  <si>
    <t>Distributable</t>
  </si>
  <si>
    <t>Other</t>
  </si>
  <si>
    <t xml:space="preserve">Minority </t>
  </si>
  <si>
    <t>Earnings</t>
  </si>
  <si>
    <t>Interest</t>
  </si>
  <si>
    <t>Cost of sales</t>
  </si>
  <si>
    <t>Gross Profit</t>
  </si>
  <si>
    <t>Other Income</t>
  </si>
  <si>
    <t>Administrative expenses</t>
  </si>
  <si>
    <t>Selling and marketing expenses</t>
  </si>
  <si>
    <t>Other expenses</t>
  </si>
  <si>
    <t xml:space="preserve">     Minority interests</t>
  </si>
  <si>
    <t xml:space="preserve">Earnings per share attributable to equity </t>
  </si>
  <si>
    <t>ASSETS</t>
  </si>
  <si>
    <t>Non-current assets</t>
  </si>
  <si>
    <t>Current assets</t>
  </si>
  <si>
    <t>TOTAL ASSETS</t>
  </si>
  <si>
    <t xml:space="preserve">EQUITY AND LIABILITIES </t>
  </si>
  <si>
    <t>Minority interest</t>
  </si>
  <si>
    <t>Total equity</t>
  </si>
  <si>
    <t>Non-current liabilities</t>
  </si>
  <si>
    <t>Current liabilities</t>
  </si>
  <si>
    <t>Total liabilities</t>
  </si>
  <si>
    <t>TOTAL EQUITY AND LIABILITIES</t>
  </si>
  <si>
    <t>Accounting Policies and Methods of Computation</t>
  </si>
  <si>
    <t>These figures have not been audited</t>
  </si>
  <si>
    <t>CASH FLOW FROM OPERATING ACTIVITIES</t>
  </si>
  <si>
    <t>Adjustments for:</t>
  </si>
  <si>
    <t xml:space="preserve">    Depreciation of property, plant &amp; equipment</t>
  </si>
  <si>
    <t xml:space="preserve">    Interest expense</t>
  </si>
  <si>
    <t xml:space="preserve">    Gain on disposal of property, plant and equipment</t>
  </si>
  <si>
    <t>Operating profit before working capital changes</t>
  </si>
  <si>
    <t>Debtors</t>
  </si>
  <si>
    <t>Creditors</t>
  </si>
  <si>
    <t>Cash generated from operations</t>
  </si>
  <si>
    <t>Income tax paid</t>
  </si>
  <si>
    <t>CASH FLOW FROM INVESTING ACTIVITIES</t>
  </si>
  <si>
    <t>Acquisition of property, plant and equipment</t>
  </si>
  <si>
    <t>Disposal of property, plant and equipment</t>
  </si>
  <si>
    <t>CASH FLOW FROM FINANCING ACTIVITIES</t>
  </si>
  <si>
    <t>Drawdown from borrowings</t>
  </si>
  <si>
    <t>Repayment of hire purchase creditors</t>
  </si>
  <si>
    <t>Repayment of borrowings</t>
  </si>
  <si>
    <t>OPENING CASH AND CASH EQUIVALENTS</t>
  </si>
  <si>
    <t>CLOSING CASH AND CASH EQUIVALENTS</t>
  </si>
  <si>
    <t>Cash and cash equivalents comprise the following:</t>
  </si>
  <si>
    <t>Tax Recoverable</t>
  </si>
  <si>
    <t xml:space="preserve">     BERHAD LISTING REQUIREMENTS</t>
  </si>
  <si>
    <t xml:space="preserve">B. ADDITIONAL INFORMATION REQUIRED BY THE BURSA MALAYSIA SECURITIES </t>
  </si>
  <si>
    <t xml:space="preserve">BY ORDER OF THE BOARD </t>
  </si>
  <si>
    <t xml:space="preserve">                 Individual Quarter</t>
  </si>
  <si>
    <t xml:space="preserve">                  Cumulative Quarter</t>
  </si>
  <si>
    <t>Deferred tax assets</t>
  </si>
  <si>
    <t>Other Reserves</t>
  </si>
  <si>
    <t xml:space="preserve"> </t>
  </si>
  <si>
    <t>A8</t>
  </si>
  <si>
    <t>Material Changes in Current Quarter Results compared to Immediate Preceding Quarter</t>
  </si>
  <si>
    <t>Net Assets Per Share (sen)</t>
  </si>
  <si>
    <t>(Unaudited)</t>
  </si>
  <si>
    <t>Effects of foreign exchange rate changes</t>
  </si>
  <si>
    <t>There were no contingent liabilities as at the date of this quarterly report.</t>
  </si>
  <si>
    <t>Current Year</t>
  </si>
  <si>
    <t>Preceding Year</t>
  </si>
  <si>
    <t xml:space="preserve">    Amortisation of investment properties</t>
  </si>
  <si>
    <t>Interest paid</t>
  </si>
  <si>
    <t>- Current period</t>
  </si>
  <si>
    <t>- Prior period</t>
  </si>
  <si>
    <t>Net cash used in investing activities</t>
  </si>
  <si>
    <t>Increased of investment in a subsidiary company</t>
  </si>
  <si>
    <t>(a)</t>
  </si>
  <si>
    <t>(b)</t>
  </si>
  <si>
    <t xml:space="preserve">     Property, plant and equipment written off</t>
  </si>
  <si>
    <t xml:space="preserve">Net cash (used in)/generated from operating activities </t>
  </si>
  <si>
    <t>At 1 January 2010</t>
  </si>
  <si>
    <t>Treasury</t>
  </si>
  <si>
    <t>Shares</t>
  </si>
  <si>
    <t>Shares repurchased</t>
  </si>
  <si>
    <t>Share Premium</t>
  </si>
  <si>
    <t>Treasury Shares</t>
  </si>
  <si>
    <t>Retained Earnings</t>
  </si>
  <si>
    <t>Property, Plant and Equipment</t>
  </si>
  <si>
    <t>Other comprehensive income for the period,</t>
  </si>
  <si>
    <t xml:space="preserve">   net of tax</t>
  </si>
  <si>
    <t>Foreign currency translation differences for</t>
  </si>
  <si>
    <t xml:space="preserve">   foreign operations</t>
  </si>
  <si>
    <t>Total comprehensive income for the period</t>
  </si>
  <si>
    <t>Profit attributable to:</t>
  </si>
  <si>
    <t>Total comprehensive income attributable to:</t>
  </si>
  <si>
    <t>(i)</t>
  </si>
  <si>
    <t>(ii)</t>
  </si>
  <si>
    <t>CONDENSED CONSOLIDATED STATEMENT OF FINANCIAL POSITION</t>
  </si>
  <si>
    <t>CONDENSED CONSOLIDATED STATEMENT OF CASH FLOWS</t>
  </si>
  <si>
    <t>As restated</t>
  </si>
  <si>
    <t>Share repurchased</t>
  </si>
  <si>
    <t>CONDENSED CONSOLIDATED INCOME STATEMENTS</t>
  </si>
  <si>
    <t>Profit for the period</t>
  </si>
  <si>
    <t>CONDENSED CONSOLIDATED STATEMENTS OF COMPREHENSIVE INCOME</t>
  </si>
  <si>
    <t xml:space="preserve">    Provision for slow moving inventory</t>
  </si>
  <si>
    <t>Bank overdraft</t>
  </si>
  <si>
    <t xml:space="preserve">     Equity holders of the Company</t>
  </si>
  <si>
    <t>holders of the Company</t>
  </si>
  <si>
    <t>Equity attributable to equity holders of the Company</t>
  </si>
  <si>
    <t>There were no subsequent material events as at the date of this quarterly report.</t>
  </si>
  <si>
    <t>31.12.2010</t>
  </si>
  <si>
    <t>31.12.10</t>
  </si>
  <si>
    <t>B14.</t>
  </si>
  <si>
    <t>Realised and Unrealised Profits and Losses</t>
  </si>
  <si>
    <t>Cumulative</t>
  </si>
  <si>
    <t>Group</t>
  </si>
  <si>
    <t>- Realised</t>
  </si>
  <si>
    <t>- Unrealised</t>
  </si>
  <si>
    <t>Consolidation Adjustment</t>
  </si>
  <si>
    <t>Total Retained Profits/(Accumulated Losses) of the Group</t>
  </si>
  <si>
    <t>Total retained profits of the Group</t>
  </si>
  <si>
    <t>FOR THE QUARTER AND YEAR-TO-DATE ENDED 31 MARCH 2011</t>
  </si>
  <si>
    <t>FOR THE YEAR-TO-DATE ENDED 31 MARCH 2011</t>
  </si>
  <si>
    <t>31.03.2010</t>
  </si>
  <si>
    <t>31.03.2011</t>
  </si>
  <si>
    <t>At 31 March 2010</t>
  </si>
  <si>
    <t>At 1 January 2011</t>
  </si>
  <si>
    <t>At 31 March 2011</t>
  </si>
  <si>
    <t>Asset held for sale</t>
  </si>
  <si>
    <t>31.03.10</t>
  </si>
  <si>
    <t xml:space="preserve">    Unrealised foreign exchange (gain)/loss</t>
  </si>
  <si>
    <t>31.03.11</t>
  </si>
  <si>
    <t>AS AT 31 MARCH 2011</t>
  </si>
  <si>
    <t>There were no changes in the composition of the Company during the quarter under review.</t>
  </si>
  <si>
    <t>NET DECREASE IN CASH AND CASH EQUIVALENTS</t>
  </si>
  <si>
    <t>(Note B14)</t>
  </si>
  <si>
    <t>Accounting Policies and Methods of Computation (continued)</t>
  </si>
  <si>
    <t>Dated: 19 May 2011</t>
  </si>
  <si>
    <t>Prospects for the Current Financial Year 2011</t>
  </si>
  <si>
    <t>- (Over)/Underprovision in prior period</t>
  </si>
  <si>
    <t>Net cash generated from/(used in) financing activities</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</si>
</sst>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_-;\-* #,##0_-;_-* &quot;-&quot;??_-;_-@_-"/>
    <numFmt numFmtId="173" formatCode="_(* #,##0_);_(* \(#,##0\);_(* &quot;-&quot;??_);_(@_)"/>
    <numFmt numFmtId="174" formatCode="_(* #,##0.0_);_(* \(#,##0.0\);_(* &quot;-&quot;??_);_(@_)"/>
  </numFmts>
  <fonts count="49">
    <font>
      <sz val="10"/>
      <name val="Arial"/>
      <family val="0"/>
    </font>
    <font>
      <b/>
      <sz val="10"/>
      <name val="Arial"/>
      <family val="0"/>
    </font>
    <font>
      <i/>
      <sz val="10"/>
      <name val="Arial"/>
      <family val="0"/>
    </font>
    <font>
      <b/>
      <i/>
      <sz val="10"/>
      <name val="Arial"/>
      <family val="0"/>
    </font>
    <font>
      <u val="single"/>
      <sz val="10"/>
      <color indexed="12"/>
      <name val="Arial"/>
      <family val="2"/>
    </font>
    <font>
      <b/>
      <sz val="12"/>
      <name val="Times New Roman"/>
      <family val="1"/>
    </font>
    <font>
      <b/>
      <sz val="10"/>
      <name val="Times New Roman"/>
      <family val="1"/>
    </font>
    <font>
      <b/>
      <sz val="14"/>
      <name val="Times New Roman"/>
      <family val="1"/>
    </font>
    <font>
      <sz val="11"/>
      <name val="Times New Roman"/>
      <family val="1"/>
    </font>
    <font>
      <sz val="16"/>
      <name val="Arial"/>
      <family val="2"/>
    </font>
    <font>
      <sz val="11"/>
      <color indexed="10"/>
      <name val="Times New Roman"/>
      <family val="1"/>
    </font>
    <font>
      <b/>
      <sz val="11"/>
      <name val="Times New Roman"/>
      <family val="1"/>
    </font>
    <font>
      <i/>
      <sz val="11"/>
      <name val="Times New Roman"/>
      <family val="1"/>
    </font>
    <font>
      <sz val="10"/>
      <name val="Times New Roman"/>
      <family val="1"/>
    </font>
    <font>
      <b/>
      <sz val="11"/>
      <color indexed="8"/>
      <name val="Times New Roman"/>
      <family val="1"/>
    </font>
    <font>
      <u val="single"/>
      <sz val="10"/>
      <color indexed="36"/>
      <name val="Arial"/>
      <family val="2"/>
    </font>
    <font>
      <sz val="11"/>
      <name val="Arial"/>
      <family val="2"/>
    </font>
    <font>
      <sz val="12"/>
      <name val="Times New Roman"/>
      <family val="1"/>
    </font>
    <font>
      <sz val="13"/>
      <name val="Times New Roman"/>
      <family val="1"/>
    </font>
    <font>
      <b/>
      <sz val="13"/>
      <name val="Times New Roman"/>
      <family val="1"/>
    </font>
    <font>
      <sz val="13"/>
      <name val="Arial"/>
      <family val="2"/>
    </font>
    <font>
      <b/>
      <sz val="10"/>
      <color indexed="8"/>
      <name val="Arial"/>
      <family val="2"/>
    </font>
    <font>
      <sz val="12"/>
      <name val="Arial"/>
      <family val="2"/>
    </font>
    <font>
      <b/>
      <i/>
      <sz val="12"/>
      <name val="Times New Roman"/>
      <family val="1"/>
    </font>
    <font>
      <sz val="8"/>
      <name val="Arial"/>
      <family val="2"/>
    </font>
    <font>
      <sz val="11"/>
      <color indexed="12"/>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6"/>
      <name val="Times New Roman"/>
      <family val="1"/>
    </font>
    <font>
      <sz val="12"/>
      <color indexed="8"/>
      <name val="Times New Roman"/>
      <family val="1"/>
    </font>
    <font>
      <sz val="11"/>
      <color indexed="8"/>
      <name val="Times New Roman"/>
      <family val="1"/>
    </font>
    <font>
      <sz val="10"/>
      <color indexed="8"/>
      <name val="Times New Roman"/>
      <family val="1"/>
    </font>
    <font>
      <sz val="10"/>
      <color indexed="8"/>
      <name val="Arial"/>
      <family val="2"/>
    </font>
    <font>
      <sz val="13"/>
      <color indexed="8"/>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medium"/>
    </border>
    <border>
      <left>
        <color indexed="63"/>
      </left>
      <right>
        <color indexed="63"/>
      </right>
      <top style="thin"/>
      <bottom style="double"/>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5">
    <xf numFmtId="39" fontId="0" fillId="0" borderId="0" applyFill="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5" borderId="0" applyNumberFormat="0" applyBorder="0" applyAlignment="0" applyProtection="0"/>
    <xf numFmtId="0" fontId="42" fillId="8" borderId="0" applyNumberFormat="0" applyBorder="0" applyAlignment="0" applyProtection="0"/>
    <xf numFmtId="0" fontId="42" fillId="11" borderId="0" applyNumberFormat="0" applyBorder="0" applyAlignment="0" applyProtection="0"/>
    <xf numFmtId="0" fontId="41" fillId="12"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19" borderId="0" applyNumberFormat="0" applyBorder="0" applyAlignment="0" applyProtection="0"/>
    <xf numFmtId="0" fontId="31" fillId="3" borderId="0" applyNumberFormat="0" applyBorder="0" applyAlignment="0" applyProtection="0"/>
    <xf numFmtId="0" fontId="35" fillId="20" borderId="1" applyNumberFormat="0" applyAlignment="0" applyProtection="0"/>
    <xf numFmtId="0" fontId="37"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0" borderId="0" applyNumberFormat="0" applyFill="0" applyBorder="0" applyAlignment="0" applyProtection="0"/>
    <xf numFmtId="0" fontId="15" fillId="0" borderId="0" applyNumberFormat="0" applyFill="0" applyBorder="0" applyAlignment="0" applyProtection="0"/>
    <xf numFmtId="0" fontId="30" fillId="4"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4" fillId="0" borderId="0" applyNumberFormat="0" applyFill="0" applyBorder="0" applyAlignment="0" applyProtection="0"/>
    <xf numFmtId="0" fontId="33" fillId="7" borderId="1" applyNumberFormat="0" applyAlignment="0" applyProtection="0"/>
    <xf numFmtId="0" fontId="36" fillId="0" borderId="6" applyNumberFormat="0" applyFill="0" applyAlignment="0" applyProtection="0"/>
    <xf numFmtId="0" fontId="32" fillId="22" borderId="0" applyNumberFormat="0" applyBorder="0" applyAlignment="0" applyProtection="0"/>
    <xf numFmtId="0" fontId="0" fillId="0" borderId="0">
      <alignment/>
      <protection/>
    </xf>
    <xf numFmtId="0" fontId="0" fillId="23" borderId="7" applyNumberFormat="0" applyFont="0" applyAlignment="0" applyProtection="0"/>
    <xf numFmtId="0" fontId="34" fillId="20" borderId="8" applyNumberFormat="0" applyAlignment="0" applyProtection="0"/>
    <xf numFmtId="9" fontId="0" fillId="0" borderId="0" applyFont="0" applyFill="0" applyBorder="0" applyAlignment="0" applyProtection="0"/>
    <xf numFmtId="0" fontId="26" fillId="0" borderId="0" applyNumberFormat="0" applyFill="0" applyBorder="0" applyAlignment="0" applyProtection="0"/>
    <xf numFmtId="0" fontId="40" fillId="0" borderId="9" applyNumberFormat="0" applyFill="0" applyAlignment="0" applyProtection="0"/>
    <xf numFmtId="0" fontId="38" fillId="0" borderId="0" applyNumberFormat="0" applyFill="0" applyBorder="0" applyAlignment="0" applyProtection="0"/>
  </cellStyleXfs>
  <cellXfs count="277">
    <xf numFmtId="39" fontId="0" fillId="0" borderId="0" xfId="0" applyAlignment="1">
      <alignment/>
    </xf>
    <xf numFmtId="0" fontId="8" fillId="0" borderId="0" xfId="58" applyFont="1" applyFill="1">
      <alignment/>
      <protection/>
    </xf>
    <xf numFmtId="0" fontId="9" fillId="0" borderId="0" xfId="58" applyFont="1" applyFill="1">
      <alignment/>
      <protection/>
    </xf>
    <xf numFmtId="0" fontId="0" fillId="0" borderId="0" xfId="58" applyFill="1">
      <alignment/>
      <protection/>
    </xf>
    <xf numFmtId="0" fontId="0" fillId="0" borderId="0" xfId="58" applyFont="1" applyFill="1">
      <alignment/>
      <protection/>
    </xf>
    <xf numFmtId="0" fontId="8" fillId="0" borderId="0" xfId="58" applyFont="1" applyFill="1" applyBorder="1">
      <alignment/>
      <protection/>
    </xf>
    <xf numFmtId="0" fontId="0" fillId="0" borderId="0" xfId="58" applyFont="1" applyFill="1" applyBorder="1">
      <alignment/>
      <protection/>
    </xf>
    <xf numFmtId="0" fontId="11" fillId="0" borderId="0" xfId="58" applyFont="1" applyFill="1" applyBorder="1" applyAlignment="1">
      <alignment horizontal="centerContinuous"/>
      <protection/>
    </xf>
    <xf numFmtId="0" fontId="8" fillId="0" borderId="0" xfId="58" applyFont="1" applyFill="1" applyBorder="1" applyAlignment="1">
      <alignment horizontal="center"/>
      <protection/>
    </xf>
    <xf numFmtId="173" fontId="8" fillId="0" borderId="0" xfId="44" applyNumberFormat="1" applyFont="1" applyFill="1" applyBorder="1" applyAlignment="1">
      <alignment horizontal="center"/>
    </xf>
    <xf numFmtId="0" fontId="11" fillId="0" borderId="0" xfId="58" applyFont="1" applyFill="1" applyBorder="1">
      <alignment/>
      <protection/>
    </xf>
    <xf numFmtId="0" fontId="11" fillId="0" borderId="0" xfId="58" applyFont="1" applyFill="1" applyBorder="1" applyAlignment="1">
      <alignment horizontal="center"/>
      <protection/>
    </xf>
    <xf numFmtId="0" fontId="1" fillId="0" borderId="0" xfId="58" applyFont="1" applyFill="1" applyBorder="1">
      <alignment/>
      <protection/>
    </xf>
    <xf numFmtId="43" fontId="8" fillId="0" borderId="0" xfId="44" applyFont="1" applyFill="1" applyBorder="1" applyAlignment="1">
      <alignment/>
    </xf>
    <xf numFmtId="173" fontId="8" fillId="0" borderId="0" xfId="44" applyNumberFormat="1" applyFont="1" applyFill="1" applyBorder="1" applyAlignment="1">
      <alignment/>
    </xf>
    <xf numFmtId="173" fontId="8" fillId="0" borderId="0" xfId="58" applyNumberFormat="1" applyFont="1" applyFill="1" applyBorder="1">
      <alignment/>
      <protection/>
    </xf>
    <xf numFmtId="43" fontId="8" fillId="0" borderId="0" xfId="42" applyNumberFormat="1" applyFont="1" applyFill="1" applyBorder="1" applyAlignment="1">
      <alignment horizontal="center"/>
    </xf>
    <xf numFmtId="0" fontId="7" fillId="0" borderId="0" xfId="58" applyFont="1" applyAlignment="1">
      <alignment horizontal="left"/>
      <protection/>
    </xf>
    <xf numFmtId="0" fontId="8" fillId="0" borderId="0" xfId="58" applyFont="1">
      <alignment/>
      <protection/>
    </xf>
    <xf numFmtId="0" fontId="0" fillId="0" borderId="0" xfId="58">
      <alignment/>
      <protection/>
    </xf>
    <xf numFmtId="0" fontId="8" fillId="0" borderId="0" xfId="58" applyFont="1" applyAlignment="1">
      <alignment horizontal="left"/>
      <protection/>
    </xf>
    <xf numFmtId="0" fontId="8" fillId="0" borderId="0" xfId="58" applyFont="1" applyAlignment="1">
      <alignment horizontal="centerContinuous"/>
      <protection/>
    </xf>
    <xf numFmtId="0" fontId="8" fillId="0" borderId="0" xfId="58" applyFont="1" applyBorder="1">
      <alignment/>
      <protection/>
    </xf>
    <xf numFmtId="0" fontId="11" fillId="0" borderId="0" xfId="58" applyFont="1">
      <alignment/>
      <protection/>
    </xf>
    <xf numFmtId="173" fontId="8" fillId="0" borderId="0" xfId="44" applyNumberFormat="1" applyFont="1" applyFill="1" applyBorder="1" applyAlignment="1">
      <alignment/>
    </xf>
    <xf numFmtId="37" fontId="8" fillId="0" borderId="0" xfId="58" applyNumberFormat="1" applyFont="1" applyBorder="1" applyAlignment="1">
      <alignment horizontal="left"/>
      <protection/>
    </xf>
    <xf numFmtId="37" fontId="8" fillId="0" borderId="0" xfId="58" applyNumberFormat="1" applyFont="1" applyAlignment="1">
      <alignment horizontal="centerContinuous"/>
      <protection/>
    </xf>
    <xf numFmtId="37" fontId="8" fillId="0" borderId="0" xfId="58" applyNumberFormat="1" applyFont="1">
      <alignment/>
      <protection/>
    </xf>
    <xf numFmtId="37" fontId="8" fillId="0" borderId="0" xfId="58" applyNumberFormat="1" applyFont="1" applyFill="1" applyAlignment="1">
      <alignment horizontal="centerContinuous"/>
      <protection/>
    </xf>
    <xf numFmtId="43" fontId="9" fillId="0" borderId="0" xfId="44" applyFont="1" applyAlignment="1">
      <alignment/>
    </xf>
    <xf numFmtId="0" fontId="9" fillId="0" borderId="0" xfId="58" applyFont="1">
      <alignment/>
      <protection/>
    </xf>
    <xf numFmtId="43" fontId="0" fillId="0" borderId="0" xfId="44" applyFont="1" applyAlignment="1">
      <alignment/>
    </xf>
    <xf numFmtId="0" fontId="0" fillId="0" borderId="0" xfId="58" applyFont="1">
      <alignment/>
      <protection/>
    </xf>
    <xf numFmtId="39" fontId="13" fillId="0" borderId="0" xfId="0" applyFont="1" applyAlignment="1">
      <alignment/>
    </xf>
    <xf numFmtId="37" fontId="13" fillId="0" borderId="0" xfId="0" applyNumberFormat="1" applyFont="1" applyAlignment="1">
      <alignment/>
    </xf>
    <xf numFmtId="39" fontId="0" fillId="0" borderId="0" xfId="0" applyFont="1" applyAlignment="1">
      <alignment/>
    </xf>
    <xf numFmtId="39" fontId="16" fillId="0" borderId="0" xfId="0" applyFont="1" applyAlignment="1">
      <alignment/>
    </xf>
    <xf numFmtId="43" fontId="0" fillId="0" borderId="0" xfId="44" applyFont="1" applyFill="1" applyBorder="1" applyAlignment="1">
      <alignment/>
    </xf>
    <xf numFmtId="43" fontId="1" fillId="0" borderId="0" xfId="44" applyFont="1" applyFill="1" applyBorder="1" applyAlignment="1">
      <alignment/>
    </xf>
    <xf numFmtId="0" fontId="1" fillId="0" borderId="0" xfId="58" applyFont="1" applyFill="1" applyBorder="1" applyAlignment="1">
      <alignment horizontal="center"/>
      <protection/>
    </xf>
    <xf numFmtId="43" fontId="0" fillId="0" borderId="0" xfId="42" applyFont="1" applyFill="1" applyBorder="1" applyAlignment="1">
      <alignment/>
    </xf>
    <xf numFmtId="0" fontId="8" fillId="0" borderId="0" xfId="58" applyFont="1" applyFill="1" applyBorder="1" applyAlignment="1">
      <alignment horizontal="centerContinuous"/>
      <protection/>
    </xf>
    <xf numFmtId="0" fontId="11" fillId="0" borderId="0" xfId="58" applyFont="1" applyFill="1" applyBorder="1" applyAlignment="1" quotePrefix="1">
      <alignment horizontal="right"/>
      <protection/>
    </xf>
    <xf numFmtId="0" fontId="11" fillId="0" borderId="0" xfId="58" applyFont="1" applyFill="1" applyBorder="1" applyAlignment="1">
      <alignment horizontal="right"/>
      <protection/>
    </xf>
    <xf numFmtId="173" fontId="11" fillId="0" borderId="0" xfId="44" applyNumberFormat="1" applyFont="1" applyFill="1" applyBorder="1" applyAlignment="1">
      <alignment horizontal="center"/>
    </xf>
    <xf numFmtId="43" fontId="8" fillId="0" borderId="0" xfId="44" applyNumberFormat="1" applyFont="1" applyFill="1" applyBorder="1" applyAlignment="1">
      <alignment/>
    </xf>
    <xf numFmtId="43" fontId="9" fillId="0" borderId="0" xfId="44" applyFont="1" applyFill="1" applyBorder="1" applyAlignment="1">
      <alignment/>
    </xf>
    <xf numFmtId="0" fontId="9" fillId="0" borderId="0" xfId="58" applyFont="1" applyFill="1" applyBorder="1">
      <alignment/>
      <protection/>
    </xf>
    <xf numFmtId="43" fontId="8" fillId="0" borderId="0" xfId="44" applyFont="1" applyFill="1" applyBorder="1" applyAlignment="1" quotePrefix="1">
      <alignment horizontal="center"/>
    </xf>
    <xf numFmtId="0" fontId="18" fillId="0" borderId="0" xfId="58" applyFont="1">
      <alignment/>
      <protection/>
    </xf>
    <xf numFmtId="0" fontId="19" fillId="0" borderId="0" xfId="58" applyFont="1">
      <alignment/>
      <protection/>
    </xf>
    <xf numFmtId="0" fontId="20" fillId="0" borderId="0" xfId="58" applyFont="1">
      <alignment/>
      <protection/>
    </xf>
    <xf numFmtId="0" fontId="18" fillId="0" borderId="0" xfId="58" applyFont="1" applyAlignment="1">
      <alignment horizontal="center"/>
      <protection/>
    </xf>
    <xf numFmtId="0" fontId="19" fillId="0" borderId="0" xfId="58" applyFont="1" applyAlignment="1">
      <alignment horizontal="center"/>
      <protection/>
    </xf>
    <xf numFmtId="0" fontId="18" fillId="0" borderId="0" xfId="58" applyFont="1" applyFill="1" applyAlignment="1">
      <alignment horizontal="center"/>
      <protection/>
    </xf>
    <xf numFmtId="0" fontId="20" fillId="0" borderId="0" xfId="58" applyFont="1" applyAlignment="1">
      <alignment horizontal="center"/>
      <protection/>
    </xf>
    <xf numFmtId="0" fontId="18" fillId="0" borderId="0" xfId="58" applyFont="1" quotePrefix="1">
      <alignment/>
      <protection/>
    </xf>
    <xf numFmtId="173" fontId="18" fillId="0" borderId="0" xfId="42" applyNumberFormat="1" applyFont="1" applyAlignment="1">
      <alignment horizontal="center"/>
    </xf>
    <xf numFmtId="173" fontId="18" fillId="0" borderId="0" xfId="42" applyNumberFormat="1" applyFont="1" applyAlignment="1">
      <alignment horizontal="right"/>
    </xf>
    <xf numFmtId="41" fontId="18" fillId="0" borderId="0" xfId="42" applyNumberFormat="1" applyFont="1" applyFill="1" applyAlignment="1">
      <alignment horizontal="center"/>
    </xf>
    <xf numFmtId="43" fontId="18" fillId="0" borderId="0" xfId="42" applyFont="1" applyAlignment="1">
      <alignment horizontal="center"/>
    </xf>
    <xf numFmtId="173" fontId="18" fillId="0" borderId="0" xfId="44" applyNumberFormat="1" applyFont="1" applyAlignment="1">
      <alignment/>
    </xf>
    <xf numFmtId="43" fontId="18" fillId="0" borderId="0" xfId="42" applyFont="1" applyAlignment="1">
      <alignment/>
    </xf>
    <xf numFmtId="0" fontId="18" fillId="0" borderId="0" xfId="58" applyFont="1" applyAlignment="1">
      <alignment horizontal="left"/>
      <protection/>
    </xf>
    <xf numFmtId="173" fontId="18" fillId="0" borderId="0" xfId="42" applyNumberFormat="1" applyFont="1" applyAlignment="1">
      <alignment horizontal="right" readingOrder="2"/>
    </xf>
    <xf numFmtId="0" fontId="20" fillId="0" borderId="0" xfId="58" applyFont="1" applyAlignment="1">
      <alignment horizontal="right" readingOrder="2"/>
      <protection/>
    </xf>
    <xf numFmtId="2" fontId="18" fillId="0" borderId="0" xfId="58" applyNumberFormat="1" applyFont="1">
      <alignment/>
      <protection/>
    </xf>
    <xf numFmtId="39" fontId="0" fillId="0" borderId="0" xfId="0" applyFont="1" applyAlignment="1">
      <alignment horizontal="center"/>
    </xf>
    <xf numFmtId="39" fontId="0" fillId="0" borderId="0" xfId="0" applyFont="1" applyBorder="1" applyAlignment="1">
      <alignment/>
    </xf>
    <xf numFmtId="37" fontId="0" fillId="0" borderId="0" xfId="0" applyNumberFormat="1" applyFont="1" applyAlignment="1">
      <alignment/>
    </xf>
    <xf numFmtId="0" fontId="17" fillId="0" borderId="0" xfId="58" applyFont="1" applyFill="1" applyAlignment="1">
      <alignment horizontal="left"/>
      <protection/>
    </xf>
    <xf numFmtId="0" fontId="22" fillId="0" borderId="0" xfId="58" applyFont="1">
      <alignment/>
      <protection/>
    </xf>
    <xf numFmtId="0" fontId="5" fillId="0" borderId="0" xfId="58" applyFont="1" applyFill="1" applyAlignment="1">
      <alignment horizontal="left"/>
      <protection/>
    </xf>
    <xf numFmtId="0" fontId="17" fillId="0" borderId="0" xfId="58" applyFont="1">
      <alignment/>
      <protection/>
    </xf>
    <xf numFmtId="0" fontId="5" fillId="0" borderId="0" xfId="58" applyFont="1" applyAlignment="1" quotePrefix="1">
      <alignment horizontal="left"/>
      <protection/>
    </xf>
    <xf numFmtId="0" fontId="5" fillId="0" borderId="0" xfId="58" applyFont="1">
      <alignment/>
      <protection/>
    </xf>
    <xf numFmtId="0" fontId="5" fillId="0" borderId="0" xfId="58" applyFont="1" quotePrefix="1">
      <alignment/>
      <protection/>
    </xf>
    <xf numFmtId="172" fontId="17" fillId="0" borderId="0" xfId="42" applyNumberFormat="1" applyFont="1" applyAlignment="1">
      <alignment/>
    </xf>
    <xf numFmtId="0" fontId="5" fillId="0" borderId="0" xfId="58" applyFont="1" applyAlignment="1">
      <alignment horizontal="left"/>
      <protection/>
    </xf>
    <xf numFmtId="0" fontId="17" fillId="0" borderId="0" xfId="58" applyFont="1" applyAlignment="1">
      <alignment horizontal="center"/>
      <protection/>
    </xf>
    <xf numFmtId="39" fontId="22" fillId="0" borderId="0" xfId="0" applyFont="1" applyAlignment="1">
      <alignment/>
    </xf>
    <xf numFmtId="0" fontId="22" fillId="0" borderId="0" xfId="58" applyFont="1" applyFill="1">
      <alignment/>
      <protection/>
    </xf>
    <xf numFmtId="0" fontId="5" fillId="0" borderId="0" xfId="58" applyFont="1" applyFill="1">
      <alignment/>
      <protection/>
    </xf>
    <xf numFmtId="0" fontId="17" fillId="0" borderId="0" xfId="58" applyFont="1" applyFill="1">
      <alignment/>
      <protection/>
    </xf>
    <xf numFmtId="0" fontId="17" fillId="0" borderId="0" xfId="58" applyFont="1" applyAlignment="1" quotePrefix="1">
      <alignment horizontal="left"/>
      <protection/>
    </xf>
    <xf numFmtId="0" fontId="17" fillId="0" borderId="0" xfId="58" applyFont="1" applyAlignment="1" quotePrefix="1">
      <alignment horizontal="right"/>
      <protection/>
    </xf>
    <xf numFmtId="0" fontId="17" fillId="0" borderId="0" xfId="58" applyFont="1" applyAlignment="1">
      <alignment horizontal="right"/>
      <protection/>
    </xf>
    <xf numFmtId="0" fontId="5" fillId="0" borderId="0" xfId="58" applyFont="1" applyAlignment="1">
      <alignment horizontal="right"/>
      <protection/>
    </xf>
    <xf numFmtId="0" fontId="17" fillId="0" borderId="0" xfId="58" applyFont="1" applyAlignment="1">
      <alignment horizontal="left"/>
      <protection/>
    </xf>
    <xf numFmtId="173" fontId="17" fillId="0" borderId="0" xfId="58" applyNumberFormat="1" applyFont="1" applyBorder="1">
      <alignment/>
      <protection/>
    </xf>
    <xf numFmtId="2" fontId="17" fillId="0" borderId="0" xfId="58" applyNumberFormat="1" applyFont="1">
      <alignment/>
      <protection/>
    </xf>
    <xf numFmtId="0" fontId="22" fillId="0" borderId="0" xfId="58" applyNumberFormat="1" applyFont="1">
      <alignment/>
      <protection/>
    </xf>
    <xf numFmtId="173" fontId="18" fillId="0" borderId="0" xfId="44" applyNumberFormat="1" applyFont="1" applyBorder="1" applyAlignment="1">
      <alignment/>
    </xf>
    <xf numFmtId="0" fontId="18" fillId="0" borderId="0" xfId="58" applyFont="1" applyBorder="1">
      <alignment/>
      <protection/>
    </xf>
    <xf numFmtId="0" fontId="5" fillId="0" borderId="0" xfId="58" applyFont="1" applyFill="1" quotePrefix="1">
      <alignment/>
      <protection/>
    </xf>
    <xf numFmtId="173" fontId="0" fillId="0" borderId="0" xfId="58" applyNumberFormat="1">
      <alignment/>
      <protection/>
    </xf>
    <xf numFmtId="173" fontId="1" fillId="0" borderId="0" xfId="0" applyNumberFormat="1" applyFont="1" applyFill="1" applyAlignment="1">
      <alignment/>
    </xf>
    <xf numFmtId="173" fontId="14" fillId="0" borderId="0" xfId="0" applyNumberFormat="1" applyFont="1" applyFill="1" applyAlignment="1">
      <alignment/>
    </xf>
    <xf numFmtId="173" fontId="21" fillId="0" borderId="0" xfId="0" applyNumberFormat="1" applyFont="1" applyFill="1" applyAlignment="1">
      <alignment/>
    </xf>
    <xf numFmtId="173" fontId="8" fillId="0" borderId="0" xfId="0" applyNumberFormat="1" applyFont="1" applyAlignment="1">
      <alignment/>
    </xf>
    <xf numFmtId="173" fontId="8" fillId="0" borderId="0" xfId="0" applyNumberFormat="1" applyFont="1" applyBorder="1" applyAlignment="1">
      <alignment/>
    </xf>
    <xf numFmtId="173" fontId="0" fillId="0" borderId="0" xfId="0" applyNumberFormat="1" applyAlignment="1">
      <alignment/>
    </xf>
    <xf numFmtId="173" fontId="8" fillId="0" borderId="0" xfId="0" applyNumberFormat="1" applyFont="1" applyFill="1" applyAlignment="1">
      <alignment/>
    </xf>
    <xf numFmtId="173" fontId="0" fillId="0" borderId="0" xfId="0" applyNumberFormat="1" applyFill="1" applyAlignment="1">
      <alignment/>
    </xf>
    <xf numFmtId="173" fontId="8" fillId="0" borderId="0" xfId="0" applyNumberFormat="1" applyFont="1" applyAlignment="1" quotePrefix="1">
      <alignment/>
    </xf>
    <xf numFmtId="173" fontId="0" fillId="0" borderId="0" xfId="0" applyNumberFormat="1" applyBorder="1" applyAlignment="1">
      <alignment/>
    </xf>
    <xf numFmtId="0" fontId="0" fillId="0" borderId="0" xfId="58" applyFont="1" applyBorder="1">
      <alignment/>
      <protection/>
    </xf>
    <xf numFmtId="43" fontId="8" fillId="0" borderId="0" xfId="42" applyFont="1" applyFill="1" applyAlignment="1">
      <alignment/>
    </xf>
    <xf numFmtId="43" fontId="11" fillId="0" borderId="0" xfId="58" applyNumberFormat="1" applyFont="1" applyFill="1">
      <alignment/>
      <protection/>
    </xf>
    <xf numFmtId="0" fontId="19" fillId="24" borderId="0" xfId="58" applyFont="1" applyFill="1">
      <alignment/>
      <protection/>
    </xf>
    <xf numFmtId="0" fontId="18" fillId="24" borderId="0" xfId="58" applyFont="1" applyFill="1">
      <alignment/>
      <protection/>
    </xf>
    <xf numFmtId="0" fontId="7" fillId="0" borderId="0" xfId="58" applyFont="1" applyFill="1" applyAlignment="1">
      <alignment horizontal="left"/>
      <protection/>
    </xf>
    <xf numFmtId="0" fontId="8" fillId="0" borderId="0" xfId="58" applyFont="1" applyFill="1" applyAlignment="1">
      <alignment horizontal="centerContinuous"/>
      <protection/>
    </xf>
    <xf numFmtId="0" fontId="8" fillId="0" borderId="0" xfId="58" applyFont="1" applyFill="1" applyAlignment="1">
      <alignment horizontal="left"/>
      <protection/>
    </xf>
    <xf numFmtId="0" fontId="11" fillId="0" borderId="0" xfId="58" applyFont="1" applyFill="1" applyBorder="1" applyAlignment="1">
      <alignment horizontal="left"/>
      <protection/>
    </xf>
    <xf numFmtId="173" fontId="11" fillId="0" borderId="0" xfId="44" applyNumberFormat="1" applyFont="1" applyFill="1" applyBorder="1" applyAlignment="1">
      <alignment horizontal="centerContinuous"/>
    </xf>
    <xf numFmtId="0" fontId="11" fillId="0" borderId="10" xfId="58" applyFont="1" applyFill="1" applyBorder="1" applyAlignment="1">
      <alignment horizontal="center"/>
      <protection/>
    </xf>
    <xf numFmtId="0" fontId="0" fillId="0" borderId="0" xfId="58" applyFill="1" applyBorder="1" applyAlignment="1">
      <alignment horizontal="center"/>
      <protection/>
    </xf>
    <xf numFmtId="0" fontId="0" fillId="0" borderId="11" xfId="58" applyFill="1" applyBorder="1" applyAlignment="1">
      <alignment horizontal="center"/>
      <protection/>
    </xf>
    <xf numFmtId="0" fontId="8" fillId="0" borderId="10" xfId="58" applyFont="1" applyFill="1" applyBorder="1" applyAlignment="1">
      <alignment horizontal="center"/>
      <protection/>
    </xf>
    <xf numFmtId="0" fontId="8" fillId="0" borderId="11" xfId="58" applyFont="1" applyFill="1" applyBorder="1" applyAlignment="1">
      <alignment horizontal="center"/>
      <protection/>
    </xf>
    <xf numFmtId="173" fontId="8" fillId="0" borderId="10" xfId="44" applyNumberFormat="1" applyFont="1" applyFill="1" applyBorder="1" applyAlignment="1">
      <alignment horizontal="center"/>
    </xf>
    <xf numFmtId="173" fontId="8" fillId="0" borderId="0" xfId="44" applyNumberFormat="1" applyFont="1" applyFill="1" applyBorder="1" applyAlignment="1" quotePrefix="1">
      <alignment horizontal="center"/>
    </xf>
    <xf numFmtId="173" fontId="8" fillId="0" borderId="11" xfId="44" applyNumberFormat="1" applyFont="1" applyFill="1" applyBorder="1" applyAlignment="1">
      <alignment horizontal="center"/>
    </xf>
    <xf numFmtId="0" fontId="11" fillId="0" borderId="11" xfId="58" applyFont="1" applyFill="1" applyBorder="1" applyAlignment="1">
      <alignment horizontal="center"/>
      <protection/>
    </xf>
    <xf numFmtId="43" fontId="8" fillId="0" borderId="12" xfId="44" applyFont="1" applyFill="1" applyBorder="1" applyAlignment="1" quotePrefix="1">
      <alignment horizontal="center"/>
    </xf>
    <xf numFmtId="43" fontId="8" fillId="0" borderId="13" xfId="44" applyFont="1" applyFill="1" applyBorder="1" applyAlignment="1">
      <alignment/>
    </xf>
    <xf numFmtId="43" fontId="8" fillId="0" borderId="14" xfId="44" applyFont="1" applyFill="1" applyBorder="1" applyAlignment="1" quotePrefix="1">
      <alignment horizontal="center"/>
    </xf>
    <xf numFmtId="43" fontId="8" fillId="0" borderId="14" xfId="44" applyFont="1" applyFill="1" applyBorder="1" applyAlignment="1">
      <alignment horizontal="center"/>
    </xf>
    <xf numFmtId="173" fontId="8" fillId="0" borderId="13" xfId="44" applyNumberFormat="1" applyFont="1" applyFill="1" applyBorder="1" applyAlignment="1">
      <alignment horizontal="center"/>
    </xf>
    <xf numFmtId="0" fontId="8" fillId="0" borderId="0" xfId="58" applyFont="1" applyFill="1" applyBorder="1" applyAlignment="1">
      <alignment horizontal="left"/>
      <protection/>
    </xf>
    <xf numFmtId="173" fontId="8" fillId="0" borderId="13" xfId="58" applyNumberFormat="1" applyFont="1" applyFill="1" applyBorder="1">
      <alignment/>
      <protection/>
    </xf>
    <xf numFmtId="173" fontId="25" fillId="0" borderId="0" xfId="44" applyNumberFormat="1" applyFont="1" applyFill="1" applyBorder="1" applyAlignment="1">
      <alignment horizontal="center"/>
    </xf>
    <xf numFmtId="173" fontId="25" fillId="0" borderId="13" xfId="44" applyNumberFormat="1" applyFont="1" applyFill="1" applyBorder="1" applyAlignment="1">
      <alignment horizontal="center"/>
    </xf>
    <xf numFmtId="173" fontId="8" fillId="0" borderId="15" xfId="44" applyNumberFormat="1" applyFont="1" applyFill="1" applyBorder="1" applyAlignment="1">
      <alignment horizontal="center"/>
    </xf>
    <xf numFmtId="0" fontId="25" fillId="0" borderId="0" xfId="58" applyFont="1" applyFill="1" applyBorder="1">
      <alignment/>
      <protection/>
    </xf>
    <xf numFmtId="173" fontId="8" fillId="0" borderId="0" xfId="42" applyNumberFormat="1" applyFont="1" applyFill="1" applyAlignment="1">
      <alignment/>
    </xf>
    <xf numFmtId="173" fontId="8" fillId="0" borderId="0" xfId="42" applyNumberFormat="1" applyFont="1" applyFill="1" applyBorder="1" applyAlignment="1">
      <alignment horizontal="center"/>
    </xf>
    <xf numFmtId="0" fontId="8" fillId="0" borderId="13" xfId="58" applyFont="1" applyFill="1" applyBorder="1">
      <alignment/>
      <protection/>
    </xf>
    <xf numFmtId="173" fontId="8" fillId="0" borderId="15" xfId="42" applyNumberFormat="1" applyFont="1" applyFill="1" applyBorder="1" applyAlignment="1">
      <alignment/>
    </xf>
    <xf numFmtId="173" fontId="8" fillId="0" borderId="0" xfId="42" applyNumberFormat="1" applyFont="1" applyFill="1" applyBorder="1" applyAlignment="1">
      <alignment/>
    </xf>
    <xf numFmtId="43" fontId="25" fillId="0" borderId="0" xfId="58" applyNumberFormat="1" applyFont="1" applyFill="1" applyBorder="1">
      <alignment/>
      <protection/>
    </xf>
    <xf numFmtId="43" fontId="8" fillId="0" borderId="0" xfId="58" applyNumberFormat="1" applyFont="1" applyFill="1" applyBorder="1">
      <alignment/>
      <protection/>
    </xf>
    <xf numFmtId="0" fontId="12" fillId="0" borderId="0" xfId="58" applyFont="1" applyFill="1" applyBorder="1">
      <alignment/>
      <protection/>
    </xf>
    <xf numFmtId="0" fontId="11" fillId="0" borderId="0" xfId="58" applyFont="1" applyFill="1" applyAlignment="1">
      <alignment horizontal="centerContinuous"/>
      <protection/>
    </xf>
    <xf numFmtId="0" fontId="11" fillId="0" borderId="0" xfId="58" applyFont="1" applyFill="1" applyAlignment="1">
      <alignment horizontal="left"/>
      <protection/>
    </xf>
    <xf numFmtId="0" fontId="8" fillId="0" borderId="0" xfId="58" applyFont="1" applyFill="1" applyAlignment="1">
      <alignment horizontal="center"/>
      <protection/>
    </xf>
    <xf numFmtId="0" fontId="11" fillId="0" borderId="0" xfId="58" applyFont="1" applyFill="1" applyAlignment="1">
      <alignment horizontal="right"/>
      <protection/>
    </xf>
    <xf numFmtId="0" fontId="11" fillId="0" borderId="0" xfId="58" applyFont="1" applyFill="1" applyAlignment="1">
      <alignment horizontal="center"/>
      <protection/>
    </xf>
    <xf numFmtId="0" fontId="8" fillId="0" borderId="0" xfId="58" applyFont="1" applyFill="1" applyBorder="1" applyAlignment="1" quotePrefix="1">
      <alignment horizontal="center"/>
      <protection/>
    </xf>
    <xf numFmtId="0" fontId="12" fillId="0" borderId="0" xfId="58" applyFont="1" applyFill="1" applyAlignment="1">
      <alignment horizontal="right"/>
      <protection/>
    </xf>
    <xf numFmtId="0" fontId="8" fillId="0" borderId="0" xfId="58" applyFont="1" applyFill="1" applyBorder="1" applyAlignment="1">
      <alignment horizontal="right"/>
      <protection/>
    </xf>
    <xf numFmtId="0" fontId="11" fillId="0" borderId="0" xfId="58" applyFont="1" applyFill="1">
      <alignment/>
      <protection/>
    </xf>
    <xf numFmtId="0" fontId="11" fillId="0" borderId="0" xfId="58" applyFont="1" applyFill="1" applyAlignment="1" quotePrefix="1">
      <alignment horizontal="center"/>
      <protection/>
    </xf>
    <xf numFmtId="173" fontId="8" fillId="0" borderId="0" xfId="44" applyNumberFormat="1" applyFont="1" applyFill="1" applyAlignment="1">
      <alignment/>
    </xf>
    <xf numFmtId="173" fontId="8" fillId="0" borderId="0" xfId="44" applyNumberFormat="1" applyFont="1" applyFill="1" applyAlignment="1">
      <alignment horizontal="center"/>
    </xf>
    <xf numFmtId="172" fontId="8" fillId="0" borderId="0" xfId="42" applyNumberFormat="1" applyFont="1" applyFill="1" applyBorder="1" applyAlignment="1">
      <alignment/>
    </xf>
    <xf numFmtId="173" fontId="8" fillId="0" borderId="13" xfId="44" applyNumberFormat="1" applyFont="1" applyFill="1" applyBorder="1" applyAlignment="1">
      <alignment/>
    </xf>
    <xf numFmtId="172" fontId="8" fillId="0" borderId="13" xfId="42" applyNumberFormat="1" applyFont="1" applyFill="1" applyBorder="1" applyAlignment="1">
      <alignment/>
    </xf>
    <xf numFmtId="0" fontId="8" fillId="0" borderId="0" xfId="58" applyFont="1" applyFill="1" applyAlignment="1" quotePrefix="1">
      <alignment horizontal="left"/>
      <protection/>
    </xf>
    <xf numFmtId="173" fontId="11" fillId="0" borderId="15" xfId="44" applyNumberFormat="1" applyFont="1" applyFill="1" applyBorder="1" applyAlignment="1">
      <alignment/>
    </xf>
    <xf numFmtId="173" fontId="11" fillId="0" borderId="0" xfId="44" applyNumberFormat="1" applyFont="1" applyFill="1" applyBorder="1" applyAlignment="1">
      <alignment/>
    </xf>
    <xf numFmtId="173" fontId="11" fillId="0" borderId="13" xfId="44" applyNumberFormat="1" applyFont="1" applyFill="1" applyBorder="1" applyAlignment="1">
      <alignment/>
    </xf>
    <xf numFmtId="173" fontId="8" fillId="0" borderId="0" xfId="44" applyNumberFormat="1" applyFont="1" applyFill="1" applyAlignment="1">
      <alignment horizontal="right"/>
    </xf>
    <xf numFmtId="173" fontId="8" fillId="0" borderId="13" xfId="44" applyNumberFormat="1" applyFont="1" applyFill="1" applyBorder="1" applyAlignment="1">
      <alignment/>
    </xf>
    <xf numFmtId="173" fontId="8" fillId="0" borderId="0" xfId="44" applyNumberFormat="1" applyFont="1" applyFill="1" applyAlignment="1">
      <alignment/>
    </xf>
    <xf numFmtId="41" fontId="8" fillId="0" borderId="0" xfId="44" applyNumberFormat="1" applyFont="1" applyFill="1" applyAlignment="1">
      <alignment/>
    </xf>
    <xf numFmtId="43" fontId="8" fillId="0" borderId="0" xfId="44" applyNumberFormat="1" applyFont="1" applyFill="1" applyBorder="1" applyAlignment="1">
      <alignment/>
    </xf>
    <xf numFmtId="37" fontId="8" fillId="0" borderId="0" xfId="58" applyNumberFormat="1" applyFont="1" applyFill="1" applyBorder="1" applyAlignment="1">
      <alignment horizontal="left"/>
      <protection/>
    </xf>
    <xf numFmtId="37" fontId="8" fillId="0" borderId="0" xfId="58" applyNumberFormat="1" applyFont="1" applyFill="1">
      <alignment/>
      <protection/>
    </xf>
    <xf numFmtId="39" fontId="11" fillId="0" borderId="0" xfId="0" applyFont="1" applyFill="1" applyAlignment="1">
      <alignment horizontal="left"/>
    </xf>
    <xf numFmtId="0" fontId="13" fillId="0" borderId="0" xfId="58" applyFont="1" applyFill="1">
      <alignment/>
      <protection/>
    </xf>
    <xf numFmtId="37" fontId="11" fillId="0" borderId="0" xfId="58" applyNumberFormat="1" applyFont="1" applyFill="1" applyBorder="1" applyAlignment="1">
      <alignment horizontal="left"/>
      <protection/>
    </xf>
    <xf numFmtId="15" fontId="11" fillId="0" borderId="0" xfId="58" applyNumberFormat="1" applyFont="1" applyFill="1" applyAlignment="1" quotePrefix="1">
      <alignment horizontal="left"/>
      <protection/>
    </xf>
    <xf numFmtId="39" fontId="0" fillId="0" borderId="0" xfId="0" applyFont="1" applyFill="1" applyAlignment="1">
      <alignment horizontal="center"/>
    </xf>
    <xf numFmtId="39" fontId="13" fillId="0" borderId="0" xfId="0" applyFont="1" applyFill="1" applyAlignment="1">
      <alignment horizontal="center"/>
    </xf>
    <xf numFmtId="37" fontId="11" fillId="0" borderId="0" xfId="0" applyNumberFormat="1" applyFont="1" applyFill="1" applyAlignment="1">
      <alignment horizontal="center"/>
    </xf>
    <xf numFmtId="39" fontId="11" fillId="0" borderId="0" xfId="0" applyFont="1" applyFill="1" applyAlignment="1">
      <alignment horizontal="center"/>
    </xf>
    <xf numFmtId="39" fontId="8" fillId="0" borderId="0" xfId="0" applyFont="1" applyFill="1" applyAlignment="1">
      <alignment horizontal="center"/>
    </xf>
    <xf numFmtId="39" fontId="0" fillId="0" borderId="0" xfId="0" applyFont="1" applyFill="1" applyAlignment="1">
      <alignment/>
    </xf>
    <xf numFmtId="39" fontId="8" fillId="0" borderId="0" xfId="0" applyFont="1" applyFill="1" applyAlignment="1">
      <alignment/>
    </xf>
    <xf numFmtId="37" fontId="11" fillId="0" borderId="0" xfId="0" applyNumberFormat="1" applyFont="1" applyFill="1" applyAlignment="1" quotePrefix="1">
      <alignment horizontal="center"/>
    </xf>
    <xf numFmtId="37" fontId="11" fillId="0" borderId="0" xfId="0" applyNumberFormat="1" applyFont="1" applyFill="1" applyAlignment="1">
      <alignment/>
    </xf>
    <xf numFmtId="39" fontId="11" fillId="0" borderId="0" xfId="0" applyFont="1" applyFill="1" applyAlignment="1">
      <alignment/>
    </xf>
    <xf numFmtId="173" fontId="11" fillId="0" borderId="0" xfId="42" applyNumberFormat="1" applyFont="1" applyFill="1" applyAlignment="1">
      <alignment/>
    </xf>
    <xf numFmtId="41" fontId="8" fillId="0" borderId="0" xfId="0" applyNumberFormat="1" applyFont="1" applyFill="1" applyAlignment="1">
      <alignment/>
    </xf>
    <xf numFmtId="173" fontId="0" fillId="0" borderId="0" xfId="42" applyNumberFormat="1" applyFont="1" applyFill="1" applyBorder="1" applyAlignment="1">
      <alignment/>
    </xf>
    <xf numFmtId="41" fontId="8" fillId="0" borderId="0" xfId="0" applyNumberFormat="1" applyFont="1" applyFill="1" applyBorder="1" applyAlignment="1">
      <alignment/>
    </xf>
    <xf numFmtId="173" fontId="8" fillId="0" borderId="13" xfId="42" applyNumberFormat="1" applyFont="1" applyFill="1" applyBorder="1" applyAlignment="1">
      <alignment/>
    </xf>
    <xf numFmtId="39" fontId="0" fillId="0" borderId="13" xfId="0" applyFont="1" applyFill="1" applyBorder="1" applyAlignment="1">
      <alignment/>
    </xf>
    <xf numFmtId="41" fontId="8" fillId="0" borderId="13" xfId="0" applyNumberFormat="1" applyFont="1" applyFill="1" applyBorder="1" applyAlignment="1">
      <alignment/>
    </xf>
    <xf numFmtId="39" fontId="0" fillId="0" borderId="0" xfId="0" applyFont="1" applyFill="1" applyBorder="1" applyAlignment="1">
      <alignment/>
    </xf>
    <xf numFmtId="173" fontId="11" fillId="0" borderId="13" xfId="42" applyNumberFormat="1" applyFont="1" applyFill="1" applyBorder="1" applyAlignment="1">
      <alignment/>
    </xf>
    <xf numFmtId="173" fontId="1" fillId="0" borderId="13" xfId="42" applyNumberFormat="1" applyFont="1" applyFill="1" applyBorder="1" applyAlignment="1">
      <alignment/>
    </xf>
    <xf numFmtId="41" fontId="11" fillId="0" borderId="13" xfId="0" applyNumberFormat="1" applyFont="1" applyFill="1" applyBorder="1" applyAlignment="1">
      <alignment/>
    </xf>
    <xf numFmtId="39" fontId="8" fillId="0" borderId="0" xfId="0" applyFont="1" applyFill="1" applyBorder="1" applyAlignment="1">
      <alignment/>
    </xf>
    <xf numFmtId="43" fontId="8" fillId="0" borderId="0" xfId="42" applyFont="1" applyFill="1" applyBorder="1" applyAlignment="1" quotePrefix="1">
      <alignment horizontal="right"/>
    </xf>
    <xf numFmtId="43" fontId="8" fillId="0" borderId="0" xfId="42" applyFont="1" applyFill="1" applyBorder="1" applyAlignment="1">
      <alignment horizontal="right"/>
    </xf>
    <xf numFmtId="173" fontId="8" fillId="0" borderId="0" xfId="42" applyNumberFormat="1" applyFont="1" applyFill="1" applyBorder="1" applyAlignment="1" quotePrefix="1">
      <alignment horizontal="right"/>
    </xf>
    <xf numFmtId="37" fontId="8" fillId="0" borderId="0" xfId="0" applyNumberFormat="1" applyFont="1" applyFill="1" applyBorder="1" applyAlignment="1" quotePrefix="1">
      <alignment horizontal="right"/>
    </xf>
    <xf numFmtId="39" fontId="16" fillId="0" borderId="0" xfId="0" applyFont="1" applyFill="1" applyAlignment="1">
      <alignment/>
    </xf>
    <xf numFmtId="37" fontId="13" fillId="0" borderId="0" xfId="0" applyNumberFormat="1" applyFont="1" applyFill="1" applyBorder="1" applyAlignment="1">
      <alignment/>
    </xf>
    <xf numFmtId="37" fontId="8" fillId="0" borderId="0" xfId="0" applyNumberFormat="1" applyFont="1" applyFill="1" applyBorder="1" applyAlignment="1">
      <alignment/>
    </xf>
    <xf numFmtId="37" fontId="0" fillId="0" borderId="0" xfId="0" applyNumberFormat="1" applyFont="1" applyFill="1" applyBorder="1" applyAlignment="1">
      <alignment/>
    </xf>
    <xf numFmtId="39" fontId="13" fillId="0" borderId="0" xfId="0" applyFont="1" applyFill="1" applyAlignment="1">
      <alignment/>
    </xf>
    <xf numFmtId="37" fontId="13" fillId="0" borderId="0" xfId="0" applyNumberFormat="1" applyFont="1" applyFill="1" applyAlignment="1">
      <alignment/>
    </xf>
    <xf numFmtId="37" fontId="0" fillId="0" borderId="0" xfId="0" applyNumberFormat="1" applyFont="1" applyFill="1" applyAlignment="1">
      <alignment/>
    </xf>
    <xf numFmtId="173" fontId="0" fillId="0" borderId="0" xfId="58" applyNumberFormat="1" applyFill="1">
      <alignment/>
      <protection/>
    </xf>
    <xf numFmtId="173" fontId="0" fillId="0" borderId="0" xfId="58" applyNumberFormat="1" applyFill="1" applyBorder="1">
      <alignment/>
      <protection/>
    </xf>
    <xf numFmtId="173" fontId="8" fillId="0" borderId="0" xfId="58" applyNumberFormat="1" applyFont="1" applyFill="1" applyAlignment="1">
      <alignment horizontal="left"/>
      <protection/>
    </xf>
    <xf numFmtId="173" fontId="11" fillId="0" borderId="0" xfId="58" applyNumberFormat="1" applyFont="1" applyFill="1" applyAlignment="1">
      <alignment horizontal="left"/>
      <protection/>
    </xf>
    <xf numFmtId="173" fontId="11" fillId="0" borderId="0" xfId="58" applyNumberFormat="1" applyFont="1" applyFill="1" applyBorder="1" applyAlignment="1">
      <alignment horizontal="left"/>
      <protection/>
    </xf>
    <xf numFmtId="173" fontId="12" fillId="0" borderId="0" xfId="58" applyNumberFormat="1" applyFont="1" applyFill="1" applyAlignment="1">
      <alignment horizontal="left"/>
      <protection/>
    </xf>
    <xf numFmtId="173" fontId="11" fillId="0" borderId="0" xfId="58" applyNumberFormat="1" applyFont="1" applyFill="1" applyAlignment="1">
      <alignment horizontal="center"/>
      <protection/>
    </xf>
    <xf numFmtId="173" fontId="14" fillId="0" borderId="0" xfId="0" applyNumberFormat="1" applyFont="1" applyFill="1" applyAlignment="1">
      <alignment horizontal="center"/>
    </xf>
    <xf numFmtId="173" fontId="14" fillId="0" borderId="0" xfId="42" applyNumberFormat="1" applyFont="1" applyFill="1" applyAlignment="1">
      <alignment horizontal="right"/>
    </xf>
    <xf numFmtId="173" fontId="14" fillId="0" borderId="0" xfId="0" applyNumberFormat="1" applyFont="1" applyFill="1" applyBorder="1" applyAlignment="1">
      <alignment/>
    </xf>
    <xf numFmtId="173" fontId="11" fillId="0" borderId="0" xfId="0" applyNumberFormat="1" applyFont="1" applyFill="1" applyAlignment="1">
      <alignment/>
    </xf>
    <xf numFmtId="173" fontId="8" fillId="0" borderId="0" xfId="0" applyNumberFormat="1" applyFont="1" applyFill="1" applyBorder="1" applyAlignment="1">
      <alignment/>
    </xf>
    <xf numFmtId="173" fontId="8" fillId="0" borderId="0" xfId="0" applyNumberFormat="1" applyFont="1" applyFill="1" applyAlignment="1">
      <alignment horizontal="left"/>
    </xf>
    <xf numFmtId="173" fontId="11" fillId="0" borderId="15" xfId="42" applyNumberFormat="1" applyFont="1" applyFill="1" applyBorder="1" applyAlignment="1">
      <alignment/>
    </xf>
    <xf numFmtId="173" fontId="11" fillId="0" borderId="16" xfId="42" applyNumberFormat="1" applyFont="1" applyFill="1" applyBorder="1" applyAlignment="1">
      <alignment/>
    </xf>
    <xf numFmtId="173" fontId="11" fillId="0" borderId="0" xfId="42" applyNumberFormat="1" applyFont="1" applyFill="1" applyBorder="1" applyAlignment="1">
      <alignment/>
    </xf>
    <xf numFmtId="0" fontId="5" fillId="0" borderId="0" xfId="58" applyFont="1" applyFill="1" applyAlignment="1">
      <alignment horizontal="center"/>
      <protection/>
    </xf>
    <xf numFmtId="0" fontId="17" fillId="0" borderId="0" xfId="58" applyFont="1" applyFill="1" applyAlignment="1">
      <alignment horizontal="center"/>
      <protection/>
    </xf>
    <xf numFmtId="0" fontId="17" fillId="0" borderId="0" xfId="58" applyFont="1" applyFill="1" quotePrefix="1">
      <alignment/>
      <protection/>
    </xf>
    <xf numFmtId="173" fontId="17" fillId="0" borderId="0" xfId="42" applyNumberFormat="1" applyFont="1" applyFill="1" applyAlignment="1">
      <alignment horizontal="center"/>
    </xf>
    <xf numFmtId="173" fontId="17" fillId="0" borderId="0" xfId="44" applyNumberFormat="1" applyFont="1" applyFill="1" applyAlignment="1">
      <alignment/>
    </xf>
    <xf numFmtId="173" fontId="17" fillId="0" borderId="13" xfId="44" applyNumberFormat="1" applyFont="1" applyFill="1" applyBorder="1" applyAlignment="1">
      <alignment/>
    </xf>
    <xf numFmtId="173" fontId="17" fillId="0" borderId="15" xfId="44" applyNumberFormat="1" applyFont="1" applyFill="1" applyBorder="1" applyAlignment="1">
      <alignment/>
    </xf>
    <xf numFmtId="173" fontId="17" fillId="0" borderId="0" xfId="44" applyNumberFormat="1" applyFont="1" applyFill="1" applyBorder="1" applyAlignment="1">
      <alignment/>
    </xf>
    <xf numFmtId="0" fontId="17" fillId="0" borderId="0" xfId="58" applyFont="1" applyFill="1" applyBorder="1" quotePrefix="1">
      <alignment/>
      <protection/>
    </xf>
    <xf numFmtId="0" fontId="17" fillId="0" borderId="0" xfId="58" applyFont="1" applyFill="1" applyBorder="1">
      <alignment/>
      <protection/>
    </xf>
    <xf numFmtId="0" fontId="17" fillId="0" borderId="0" xfId="58" applyFont="1" applyFill="1" applyBorder="1" applyAlignment="1">
      <alignment horizontal="center"/>
      <protection/>
    </xf>
    <xf numFmtId="0" fontId="5" fillId="0" borderId="0" xfId="58" applyFont="1" applyFill="1" applyBorder="1" applyAlignment="1">
      <alignment horizontal="center"/>
      <protection/>
    </xf>
    <xf numFmtId="0" fontId="23" fillId="0" borderId="0" xfId="58" applyFont="1" applyFill="1" applyBorder="1">
      <alignment/>
      <protection/>
    </xf>
    <xf numFmtId="173" fontId="17" fillId="0" borderId="13" xfId="58" applyNumberFormat="1" applyFont="1" applyFill="1" applyBorder="1">
      <alignment/>
      <protection/>
    </xf>
    <xf numFmtId="0" fontId="22" fillId="0" borderId="0" xfId="58" applyFont="1" applyFill="1" applyAlignment="1">
      <alignment horizontal="right" readingOrder="2"/>
      <protection/>
    </xf>
    <xf numFmtId="173" fontId="17" fillId="0" borderId="0" xfId="42" applyNumberFormat="1" applyFont="1" applyFill="1" applyAlignment="1">
      <alignment/>
    </xf>
    <xf numFmtId="2" fontId="17" fillId="0" borderId="0" xfId="58" applyNumberFormat="1" applyFont="1" applyFill="1">
      <alignment/>
      <protection/>
    </xf>
    <xf numFmtId="173" fontId="11" fillId="0" borderId="0" xfId="0" applyNumberFormat="1" applyFont="1" applyFill="1" applyBorder="1" applyAlignment="1">
      <alignment/>
    </xf>
    <xf numFmtId="173" fontId="8" fillId="0" borderId="15" xfId="58" applyNumberFormat="1" applyFont="1" applyFill="1" applyBorder="1">
      <alignment/>
      <protection/>
    </xf>
    <xf numFmtId="43" fontId="43" fillId="0" borderId="0" xfId="44" applyFont="1" applyFill="1" applyBorder="1" applyAlignment="1">
      <alignment/>
    </xf>
    <xf numFmtId="0" fontId="43" fillId="0" borderId="0" xfId="58" applyFont="1" applyFill="1" applyBorder="1">
      <alignment/>
      <protection/>
    </xf>
    <xf numFmtId="0" fontId="43" fillId="0" borderId="0" xfId="58" applyFont="1" applyFill="1">
      <alignment/>
      <protection/>
    </xf>
    <xf numFmtId="43" fontId="13" fillId="0" borderId="0" xfId="44" applyFont="1" applyFill="1" applyBorder="1" applyAlignment="1">
      <alignment/>
    </xf>
    <xf numFmtId="0" fontId="13" fillId="0" borderId="0" xfId="58" applyFont="1" applyFill="1" applyBorder="1">
      <alignment/>
      <protection/>
    </xf>
    <xf numFmtId="0" fontId="13" fillId="0" borderId="0" xfId="58" applyFont="1" applyFill="1" applyBorder="1" applyAlignment="1">
      <alignment horizontal="center"/>
      <protection/>
    </xf>
    <xf numFmtId="0" fontId="13" fillId="0" borderId="11" xfId="58" applyFont="1" applyFill="1" applyBorder="1" applyAlignment="1">
      <alignment horizontal="center"/>
      <protection/>
    </xf>
    <xf numFmtId="43" fontId="6" fillId="0" borderId="0" xfId="44" applyFont="1" applyFill="1" applyBorder="1" applyAlignment="1">
      <alignment/>
    </xf>
    <xf numFmtId="0" fontId="6" fillId="0" borderId="0" xfId="58" applyFont="1" applyFill="1" applyBorder="1" applyAlignment="1">
      <alignment horizontal="center"/>
      <protection/>
    </xf>
    <xf numFmtId="0" fontId="6" fillId="0" borderId="0" xfId="58" applyFont="1" applyFill="1" applyBorder="1">
      <alignment/>
      <protection/>
    </xf>
    <xf numFmtId="173" fontId="13" fillId="0" borderId="0" xfId="44" applyNumberFormat="1" applyFont="1" applyFill="1" applyBorder="1" applyAlignment="1">
      <alignment/>
    </xf>
    <xf numFmtId="43" fontId="13" fillId="0" borderId="10" xfId="44" applyFont="1" applyFill="1" applyBorder="1" applyAlignment="1">
      <alignment/>
    </xf>
    <xf numFmtId="0" fontId="13" fillId="0" borderId="11" xfId="58" applyFont="1" applyFill="1" applyBorder="1">
      <alignment/>
      <protection/>
    </xf>
    <xf numFmtId="43" fontId="13" fillId="0" borderId="0" xfId="42" applyFont="1" applyFill="1" applyBorder="1" applyAlignment="1">
      <alignment/>
    </xf>
    <xf numFmtId="39" fontId="44" fillId="0" borderId="0" xfId="0" applyFont="1" applyAlignment="1">
      <alignment horizontal="justify" readingOrder="1"/>
    </xf>
    <xf numFmtId="39" fontId="17" fillId="0" borderId="0" xfId="0" applyFont="1" applyAlignment="1">
      <alignment horizontal="justify" readingOrder="1"/>
    </xf>
    <xf numFmtId="0" fontId="17" fillId="0" borderId="0" xfId="58" applyFont="1" quotePrefix="1">
      <alignment/>
      <protection/>
    </xf>
    <xf numFmtId="173" fontId="17" fillId="0" borderId="0" xfId="42" applyNumberFormat="1" applyFont="1" applyAlignment="1">
      <alignment/>
    </xf>
    <xf numFmtId="173" fontId="5" fillId="0" borderId="16" xfId="42" applyNumberFormat="1" applyFont="1" applyBorder="1" applyAlignment="1">
      <alignment/>
    </xf>
    <xf numFmtId="173" fontId="5" fillId="0" borderId="16" xfId="58" applyNumberFormat="1" applyFont="1" applyBorder="1">
      <alignment/>
      <protection/>
    </xf>
    <xf numFmtId="173" fontId="5" fillId="0" borderId="0" xfId="42" applyNumberFormat="1" applyFont="1" applyBorder="1" applyAlignment="1">
      <alignment/>
    </xf>
    <xf numFmtId="173" fontId="5" fillId="0" borderId="0" xfId="58" applyNumberFormat="1" applyFont="1" applyBorder="1">
      <alignment/>
      <protection/>
    </xf>
    <xf numFmtId="15" fontId="10" fillId="0" borderId="0" xfId="58" applyNumberFormat="1" applyFont="1" applyFill="1">
      <alignment/>
      <protection/>
    </xf>
    <xf numFmtId="173" fontId="8" fillId="0" borderId="17" xfId="42" applyNumberFormat="1" applyFont="1" applyFill="1" applyBorder="1" applyAlignment="1">
      <alignment/>
    </xf>
    <xf numFmtId="174" fontId="8" fillId="0" borderId="0" xfId="44" applyNumberFormat="1" applyFont="1" applyFill="1" applyBorder="1" applyAlignment="1">
      <alignment horizontal="center"/>
    </xf>
    <xf numFmtId="0" fontId="11" fillId="0" borderId="18" xfId="58" applyFont="1" applyFill="1" applyBorder="1" applyAlignment="1">
      <alignment horizontal="center"/>
      <protection/>
    </xf>
    <xf numFmtId="0" fontId="13" fillId="0" borderId="19" xfId="58" applyFont="1" applyFill="1" applyBorder="1" applyAlignment="1">
      <alignment horizontal="center"/>
      <protection/>
    </xf>
    <xf numFmtId="0" fontId="13" fillId="0" borderId="20" xfId="58" applyFont="1" applyFill="1" applyBorder="1" applyAlignment="1">
      <alignment horizontal="center"/>
      <protection/>
    </xf>
    <xf numFmtId="0" fontId="0" fillId="0" borderId="19" xfId="58" applyFill="1" applyBorder="1" applyAlignment="1">
      <alignment horizontal="center"/>
      <protection/>
    </xf>
    <xf numFmtId="0" fontId="0" fillId="0" borderId="20" xfId="58" applyFill="1" applyBorder="1" applyAlignment="1">
      <alignment horizontal="center"/>
      <protection/>
    </xf>
    <xf numFmtId="0" fontId="11" fillId="0" borderId="0" xfId="58" applyFont="1" applyFill="1" applyAlignment="1">
      <alignment horizontal="left"/>
      <protection/>
    </xf>
    <xf numFmtId="173" fontId="14" fillId="0" borderId="0" xfId="0" applyNumberFormat="1" applyFont="1" applyFill="1" applyAlignment="1">
      <alignment horizontal="center"/>
    </xf>
    <xf numFmtId="0" fontId="17" fillId="0" borderId="0" xfId="58" applyFont="1" applyAlignment="1">
      <alignment horizontal="center"/>
      <protection/>
    </xf>
    <xf numFmtId="0" fontId="19" fillId="0" borderId="0" xfId="58" applyFont="1" applyAlignment="1">
      <alignment horizontal="center"/>
      <protection/>
    </xf>
    <xf numFmtId="0" fontId="5" fillId="0" borderId="0" xfId="58" applyFont="1" applyFill="1" applyAlignment="1">
      <alignment horizontal="center"/>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_June 2001"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_June 2001"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9.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51</xdr:row>
      <xdr:rowOff>180975</xdr:rowOff>
    </xdr:from>
    <xdr:to>
      <xdr:col>8</xdr:col>
      <xdr:colOff>0</xdr:colOff>
      <xdr:row>54</xdr:row>
      <xdr:rowOff>57150</xdr:rowOff>
    </xdr:to>
    <xdr:sp>
      <xdr:nvSpPr>
        <xdr:cNvPr id="1" name="Text Box 1"/>
        <xdr:cNvSpPr txBox="1">
          <a:spLocks noChangeArrowheads="1"/>
        </xdr:cNvSpPr>
      </xdr:nvSpPr>
      <xdr:spPr>
        <a:xfrm>
          <a:off x="0" y="9972675"/>
          <a:ext cx="7800975" cy="447675"/>
        </a:xfrm>
        <a:prstGeom prst="rect">
          <a:avLst/>
        </a:prstGeom>
        <a:noFill/>
        <a:ln w="9525" cmpd="sng">
          <a:noFill/>
        </a:ln>
      </xdr:spPr>
      <xdr:txBody>
        <a:bodyPr vertOverflow="clip" wrap="square" lIns="27432" tIns="27432" rIns="27432" bIns="0"/>
        <a:p>
          <a:pPr algn="just">
            <a:defRPr/>
          </a:pPr>
          <a:r>
            <a:rPr lang="en-US" cap="none" sz="1100" b="0" i="0" u="none" baseline="0">
              <a:solidFill>
                <a:srgbClr val="000000"/>
              </a:solidFill>
            </a:rPr>
            <a:t>(The Condensed Consolidated Income Statements should be read in conjunction with the Annual Financial Report for the year ended 31 December 2010)</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38</xdr:row>
      <xdr:rowOff>180975</xdr:rowOff>
    </xdr:from>
    <xdr:to>
      <xdr:col>8</xdr:col>
      <xdr:colOff>0</xdr:colOff>
      <xdr:row>41</xdr:row>
      <xdr:rowOff>57150</xdr:rowOff>
    </xdr:to>
    <xdr:sp>
      <xdr:nvSpPr>
        <xdr:cNvPr id="1" name="Text Box 1"/>
        <xdr:cNvSpPr txBox="1">
          <a:spLocks noChangeArrowheads="1"/>
        </xdr:cNvSpPr>
      </xdr:nvSpPr>
      <xdr:spPr>
        <a:xfrm>
          <a:off x="0" y="7496175"/>
          <a:ext cx="8343900" cy="447675"/>
        </a:xfrm>
        <a:prstGeom prst="rect">
          <a:avLst/>
        </a:prstGeom>
        <a:noFill/>
        <a:ln w="9525" cmpd="sng">
          <a:noFill/>
        </a:ln>
      </xdr:spPr>
      <xdr:txBody>
        <a:bodyPr vertOverflow="clip" wrap="square" lIns="27432" tIns="27432" rIns="27432" bIns="0"/>
        <a:p>
          <a:pPr algn="just">
            <a:defRPr/>
          </a:pPr>
          <a:r>
            <a:rPr lang="en-US" cap="none" sz="1100" b="0" i="0" u="none" baseline="0">
              <a:solidFill>
                <a:srgbClr val="000000"/>
              </a:solidFill>
            </a:rPr>
            <a:t>(The Condensed Consolidated Statements of Comprehensive Income should be read in conjunction with the Annual Financial Report for the year ended 31 December 2010)</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63</xdr:row>
      <xdr:rowOff>0</xdr:rowOff>
    </xdr:from>
    <xdr:to>
      <xdr:col>4</xdr:col>
      <xdr:colOff>1038225</xdr:colOff>
      <xdr:row>63</xdr:row>
      <xdr:rowOff>0</xdr:rowOff>
    </xdr:to>
    <xdr:sp>
      <xdr:nvSpPr>
        <xdr:cNvPr id="1" name="Text Box 1"/>
        <xdr:cNvSpPr txBox="1">
          <a:spLocks noChangeArrowheads="1"/>
        </xdr:cNvSpPr>
      </xdr:nvSpPr>
      <xdr:spPr>
        <a:xfrm>
          <a:off x="9525" y="12049125"/>
          <a:ext cx="6610350" cy="0"/>
        </a:xfrm>
        <a:prstGeom prst="rect">
          <a:avLst/>
        </a:prstGeom>
        <a:noFill/>
        <a:ln w="9525" cmpd="sng">
          <a:noFill/>
        </a:ln>
      </xdr:spPr>
      <xdr:txBody>
        <a:bodyPr vertOverflow="clip" wrap="square" lIns="27432" tIns="22860" rIns="27432" bIns="0"/>
        <a:p>
          <a:pPr algn="just">
            <a:defRPr/>
          </a:pPr>
          <a:r>
            <a:rPr lang="en-US" cap="none" sz="1000" b="0" i="0" u="none" baseline="0">
              <a:solidFill>
                <a:srgbClr val="000000"/>
              </a:solidFill>
            </a:rPr>
            <a:t>(The Condensed Consolidated Balance Sheets should be read in conjunction with the Annual Financial Report for the year ended 31 December 2005 .)</a:t>
          </a:r>
        </a:p>
      </xdr:txBody>
    </xdr:sp>
    <xdr:clientData/>
  </xdr:twoCellAnchor>
  <xdr:twoCellAnchor>
    <xdr:from>
      <xdr:col>0</xdr:col>
      <xdr:colOff>9525</xdr:colOff>
      <xdr:row>59</xdr:row>
      <xdr:rowOff>180975</xdr:rowOff>
    </xdr:from>
    <xdr:to>
      <xdr:col>4</xdr:col>
      <xdr:colOff>1038225</xdr:colOff>
      <xdr:row>62</xdr:row>
      <xdr:rowOff>95250</xdr:rowOff>
    </xdr:to>
    <xdr:sp>
      <xdr:nvSpPr>
        <xdr:cNvPr id="2" name="Text Box 4"/>
        <xdr:cNvSpPr txBox="1">
          <a:spLocks noChangeArrowheads="1"/>
        </xdr:cNvSpPr>
      </xdr:nvSpPr>
      <xdr:spPr>
        <a:xfrm>
          <a:off x="9525" y="11468100"/>
          <a:ext cx="6610350" cy="485775"/>
        </a:xfrm>
        <a:prstGeom prst="rect">
          <a:avLst/>
        </a:prstGeom>
        <a:noFill/>
        <a:ln w="9525" cmpd="sng">
          <a:noFill/>
        </a:ln>
      </xdr:spPr>
      <xdr:txBody>
        <a:bodyPr vertOverflow="clip" wrap="square" lIns="27432" tIns="22860" rIns="27432" bIns="0"/>
        <a:p>
          <a:pPr algn="just">
            <a:defRPr/>
          </a:pPr>
          <a:r>
            <a:rPr lang="en-US" cap="none" sz="1000" b="0" i="0" u="none" baseline="0">
              <a:solidFill>
                <a:srgbClr val="000000"/>
              </a:solidFill>
            </a:rPr>
            <a:t>(The Condensed Consolidated  Statement of Financial Position should be read in conjunction with the Annual Financial Report for the year ended 31 December 2010)</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46</xdr:row>
      <xdr:rowOff>0</xdr:rowOff>
    </xdr:from>
    <xdr:to>
      <xdr:col>17</xdr:col>
      <xdr:colOff>9525</xdr:colOff>
      <xdr:row>46</xdr:row>
      <xdr:rowOff>0</xdr:rowOff>
    </xdr:to>
    <xdr:sp>
      <xdr:nvSpPr>
        <xdr:cNvPr id="1" name="Text Box 1"/>
        <xdr:cNvSpPr txBox="1">
          <a:spLocks noChangeArrowheads="1"/>
        </xdr:cNvSpPr>
      </xdr:nvSpPr>
      <xdr:spPr>
        <a:xfrm>
          <a:off x="123825" y="8115300"/>
          <a:ext cx="9467850" cy="0"/>
        </a:xfrm>
        <a:prstGeom prst="rect">
          <a:avLst/>
        </a:prstGeom>
        <a:noFill/>
        <a:ln w="9525" cmpd="sng">
          <a:noFill/>
        </a:ln>
      </xdr:spPr>
      <xdr:txBody>
        <a:bodyPr vertOverflow="clip" wrap="square" lIns="27432" tIns="22860" rIns="27432" bIns="0"/>
        <a:p>
          <a:pPr algn="just">
            <a:defRPr/>
          </a:pPr>
          <a:r>
            <a:rPr lang="en-US" cap="none" sz="1100" b="1" i="0" u="none" baseline="0">
              <a:solidFill>
                <a:srgbClr val="000000"/>
              </a:solidFill>
              <a:latin typeface="Times New Roman"/>
              <a:ea typeface="Times New Roman"/>
              <a:cs typeface="Times New Roman"/>
            </a:rPr>
            <a:t>
</a:t>
          </a:r>
          <a:r>
            <a:rPr lang="en-US" cap="none" sz="1100" b="1" i="0" u="none" baseline="0">
              <a:solidFill>
                <a:srgbClr val="000000"/>
              </a:solidFill>
              <a:latin typeface="Times New Roman"/>
              <a:ea typeface="Times New Roman"/>
              <a:cs typeface="Times New Roman"/>
            </a:rPr>
            <a:t>
</a:t>
          </a:r>
          <a:r>
            <a:rPr lang="en-US" cap="none" sz="1100" b="1" i="0" u="none" baseline="0">
              <a:solidFill>
                <a:srgbClr val="000000"/>
              </a:solidFill>
              <a:latin typeface="Times New Roman"/>
              <a:ea typeface="Times New Roman"/>
              <a:cs typeface="Times New Roman"/>
            </a:rPr>
            <a:t>(</a:t>
          </a:r>
          <a:r>
            <a:rPr lang="en-US" cap="none" sz="1100" b="0" i="0" u="none" baseline="0">
              <a:solidFill>
                <a:srgbClr val="000000"/>
              </a:solidFill>
              <a:latin typeface="Times New Roman"/>
              <a:ea typeface="Times New Roman"/>
              <a:cs typeface="Times New Roman"/>
            </a:rPr>
            <a:t>The Condensed Consolidated Statements of Changes in Equity should be read in conjunction with the Annual Financial Report for the year ended 31 December 2005. )</a:t>
          </a:r>
        </a:p>
      </xdr:txBody>
    </xdr:sp>
    <xdr:clientData/>
  </xdr:twoCellAnchor>
  <xdr:twoCellAnchor>
    <xdr:from>
      <xdr:col>1</xdr:col>
      <xdr:colOff>28575</xdr:colOff>
      <xdr:row>41</xdr:row>
      <xdr:rowOff>152400</xdr:rowOff>
    </xdr:from>
    <xdr:to>
      <xdr:col>17</xdr:col>
      <xdr:colOff>0</xdr:colOff>
      <xdr:row>45</xdr:row>
      <xdr:rowOff>9525</xdr:rowOff>
    </xdr:to>
    <xdr:sp>
      <xdr:nvSpPr>
        <xdr:cNvPr id="2" name="Text Box 2"/>
        <xdr:cNvSpPr txBox="1">
          <a:spLocks noChangeArrowheads="1"/>
        </xdr:cNvSpPr>
      </xdr:nvSpPr>
      <xdr:spPr>
        <a:xfrm>
          <a:off x="133350" y="7458075"/>
          <a:ext cx="9448800" cy="504825"/>
        </a:xfrm>
        <a:prstGeom prst="rect">
          <a:avLst/>
        </a:prstGeom>
        <a:noFill/>
        <a:ln w="9525" cmpd="sng">
          <a:noFill/>
        </a:ln>
      </xdr:spPr>
      <xdr:txBody>
        <a:bodyPr vertOverflow="clip" wrap="square" lIns="27432" tIns="22860" rIns="27432" bIns="0"/>
        <a:p>
          <a:pPr algn="just">
            <a:defRPr/>
          </a:pPr>
          <a:r>
            <a:rPr lang="en-US" cap="none" sz="1100" b="1" i="0" u="none" baseline="0">
              <a:solidFill>
                <a:srgbClr val="000000"/>
              </a:solidFill>
              <a:latin typeface="Times New Roman"/>
              <a:ea typeface="Times New Roman"/>
              <a:cs typeface="Times New Roman"/>
            </a:rPr>
            <a:t>(</a:t>
          </a:r>
          <a:r>
            <a:rPr lang="en-US" cap="none" sz="1100" b="0" i="0" u="none" baseline="0">
              <a:solidFill>
                <a:srgbClr val="000000"/>
              </a:solidFill>
              <a:latin typeface="Times New Roman"/>
              <a:ea typeface="Times New Roman"/>
              <a:cs typeface="Times New Roman"/>
            </a:rPr>
            <a:t>The Condensed Consolidated Statements of Changes in Equity should be read in conjunction with the Annual Financial Report for the year ended 31 December 2010)</a:t>
          </a:r>
        </a:p>
      </xdr:txBody>
    </xdr:sp>
    <xdr:clientData/>
  </xdr:twoCellAnchor>
  <xdr:twoCellAnchor>
    <xdr:from>
      <xdr:col>1</xdr:col>
      <xdr:colOff>19050</xdr:colOff>
      <xdr:row>46</xdr:row>
      <xdr:rowOff>0</xdr:rowOff>
    </xdr:from>
    <xdr:to>
      <xdr:col>17</xdr:col>
      <xdr:colOff>9525</xdr:colOff>
      <xdr:row>46</xdr:row>
      <xdr:rowOff>0</xdr:rowOff>
    </xdr:to>
    <xdr:sp>
      <xdr:nvSpPr>
        <xdr:cNvPr id="3" name="Text Box 4"/>
        <xdr:cNvSpPr txBox="1">
          <a:spLocks noChangeArrowheads="1"/>
        </xdr:cNvSpPr>
      </xdr:nvSpPr>
      <xdr:spPr>
        <a:xfrm>
          <a:off x="123825" y="8115300"/>
          <a:ext cx="9467850" cy="0"/>
        </a:xfrm>
        <a:prstGeom prst="rect">
          <a:avLst/>
        </a:prstGeom>
        <a:noFill/>
        <a:ln w="9525" cmpd="sng">
          <a:noFill/>
        </a:ln>
      </xdr:spPr>
      <xdr:txBody>
        <a:bodyPr vertOverflow="clip" wrap="square" lIns="27432" tIns="22860" rIns="27432" bIns="0"/>
        <a:p>
          <a:pPr algn="just">
            <a:defRPr/>
          </a:pPr>
          <a:r>
            <a:rPr lang="en-US" cap="none" sz="1100" b="1" i="0" u="none" baseline="0">
              <a:solidFill>
                <a:srgbClr val="000000"/>
              </a:solidFill>
              <a:latin typeface="Times New Roman"/>
              <a:ea typeface="Times New Roman"/>
              <a:cs typeface="Times New Roman"/>
            </a:rPr>
            <a:t>
</a:t>
          </a:r>
          <a:r>
            <a:rPr lang="en-US" cap="none" sz="1100" b="1" i="0" u="none" baseline="0">
              <a:solidFill>
                <a:srgbClr val="000000"/>
              </a:solidFill>
              <a:latin typeface="Times New Roman"/>
              <a:ea typeface="Times New Roman"/>
              <a:cs typeface="Times New Roman"/>
            </a:rPr>
            <a:t>
</a:t>
          </a:r>
          <a:r>
            <a:rPr lang="en-US" cap="none" sz="1100" b="1" i="0" u="none" baseline="0">
              <a:solidFill>
                <a:srgbClr val="000000"/>
              </a:solidFill>
              <a:latin typeface="Times New Roman"/>
              <a:ea typeface="Times New Roman"/>
              <a:cs typeface="Times New Roman"/>
            </a:rPr>
            <a:t>(</a:t>
          </a:r>
          <a:r>
            <a:rPr lang="en-US" cap="none" sz="1100" b="0" i="0" u="none" baseline="0">
              <a:solidFill>
                <a:srgbClr val="000000"/>
              </a:solidFill>
              <a:latin typeface="Times New Roman"/>
              <a:ea typeface="Times New Roman"/>
              <a:cs typeface="Times New Roman"/>
            </a:rPr>
            <a:t>The Condensed Consolidated Statements of Changes in Equity should be read in conjunction with the Annual Financial Report for the year ended 31 December 2005.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56</xdr:row>
      <xdr:rowOff>19050</xdr:rowOff>
    </xdr:from>
    <xdr:to>
      <xdr:col>9</xdr:col>
      <xdr:colOff>876300</xdr:colOff>
      <xdr:row>58</xdr:row>
      <xdr:rowOff>47625</xdr:rowOff>
    </xdr:to>
    <xdr:sp>
      <xdr:nvSpPr>
        <xdr:cNvPr id="1" name="Text Box 1"/>
        <xdr:cNvSpPr txBox="1">
          <a:spLocks noChangeArrowheads="1"/>
        </xdr:cNvSpPr>
      </xdr:nvSpPr>
      <xdr:spPr>
        <a:xfrm>
          <a:off x="123825" y="10706100"/>
          <a:ext cx="6553200" cy="409575"/>
        </a:xfrm>
        <a:prstGeom prst="rect">
          <a:avLst/>
        </a:prstGeom>
        <a:noFill/>
        <a:ln w="9525" cmpd="sng">
          <a:noFill/>
        </a:ln>
      </xdr:spPr>
      <xdr:txBody>
        <a:bodyPr vertOverflow="clip" wrap="square" lIns="27432" tIns="22860" rIns="27432" bIns="0"/>
        <a:p>
          <a:pPr algn="just">
            <a:defRPr/>
          </a:pPr>
          <a:r>
            <a:rPr lang="en-US" cap="none" sz="1100" b="1" i="0" u="none" baseline="0">
              <a:solidFill>
                <a:srgbClr val="000000"/>
              </a:solidFill>
              <a:latin typeface="Times New Roman"/>
              <a:ea typeface="Times New Roman"/>
              <a:cs typeface="Times New Roman"/>
            </a:rPr>
            <a:t>(</a:t>
          </a:r>
          <a:r>
            <a:rPr lang="en-US" cap="none" sz="1100" b="0" i="0" u="none" baseline="0">
              <a:solidFill>
                <a:srgbClr val="000000"/>
              </a:solidFill>
              <a:latin typeface="Times New Roman"/>
              <a:ea typeface="Times New Roman"/>
              <a:cs typeface="Times New Roman"/>
            </a:rPr>
            <a:t>The Condensed Consolidated Statement of Cash Flow should be read in conjunction with the Annual Financial Report for the year ended 31 December 2010)</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66</xdr:row>
      <xdr:rowOff>9525</xdr:rowOff>
    </xdr:from>
    <xdr:to>
      <xdr:col>7</xdr:col>
      <xdr:colOff>828675</xdr:colOff>
      <xdr:row>68</xdr:row>
      <xdr:rowOff>104775</xdr:rowOff>
    </xdr:to>
    <xdr:sp>
      <xdr:nvSpPr>
        <xdr:cNvPr id="1" name="Text Box 1"/>
        <xdr:cNvSpPr txBox="1">
          <a:spLocks noChangeArrowheads="1"/>
        </xdr:cNvSpPr>
      </xdr:nvSpPr>
      <xdr:spPr>
        <a:xfrm>
          <a:off x="333375" y="13211175"/>
          <a:ext cx="6496050" cy="495300"/>
        </a:xfrm>
        <a:prstGeom prst="rect">
          <a:avLst/>
        </a:prstGeom>
        <a:solidFill>
          <a:srgbClr val="FFFFFF"/>
        </a:solidFill>
        <a:ln w="9525" cmpd="sng">
          <a:solidFill>
            <a:srgbClr val="FFFFFF"/>
          </a:solidFill>
          <a:headEnd type="none"/>
          <a:tailEnd type="none"/>
        </a:ln>
      </xdr:spPr>
      <xdr:txBody>
        <a:bodyPr vertOverflow="clip" wrap="square" lIns="27432" tIns="27432" rIns="27432" bIns="0"/>
        <a:p>
          <a:pPr algn="just">
            <a:defRPr/>
          </a:pPr>
          <a:r>
            <a:rPr lang="en-US" cap="none" sz="1200" b="0" i="0" u="none" baseline="0">
              <a:solidFill>
                <a:srgbClr val="000000"/>
              </a:solidFill>
            </a:rPr>
            <a:t>The audit  report of the preceding annual financial statements of the Group and the Company were reported without any qualification.</a:t>
          </a:r>
        </a:p>
      </xdr:txBody>
    </xdr:sp>
    <xdr:clientData/>
  </xdr:twoCellAnchor>
  <xdr:twoCellAnchor>
    <xdr:from>
      <xdr:col>0</xdr:col>
      <xdr:colOff>266700</xdr:colOff>
      <xdr:row>188</xdr:row>
      <xdr:rowOff>0</xdr:rowOff>
    </xdr:from>
    <xdr:to>
      <xdr:col>7</xdr:col>
      <xdr:colOff>0</xdr:colOff>
      <xdr:row>188</xdr:row>
      <xdr:rowOff>0</xdr:rowOff>
    </xdr:to>
    <xdr:sp>
      <xdr:nvSpPr>
        <xdr:cNvPr id="2" name="Text Box 2"/>
        <xdr:cNvSpPr txBox="1">
          <a:spLocks noChangeArrowheads="1"/>
        </xdr:cNvSpPr>
      </xdr:nvSpPr>
      <xdr:spPr>
        <a:xfrm>
          <a:off x="266700" y="37680900"/>
          <a:ext cx="5734050" cy="0"/>
        </a:xfrm>
        <a:prstGeom prst="rect">
          <a:avLst/>
        </a:prstGeom>
        <a:solidFill>
          <a:srgbClr val="FFFFFF"/>
        </a:solidFill>
        <a:ln w="9525" cmpd="sng">
          <a:solidFill>
            <a:srgbClr val="FFFFFF"/>
          </a:solidFill>
          <a:headEnd type="none"/>
          <a:tailEnd type="none"/>
        </a:ln>
      </xdr:spPr>
      <xdr:txBody>
        <a:bodyPr vertOverflow="clip" wrap="square" lIns="27432" tIns="22860" rIns="27432" bIns="0"/>
        <a:p>
          <a:pPr algn="just">
            <a:defRPr/>
          </a:pPr>
          <a:r>
            <a:rPr lang="en-US" cap="none" sz="1000" b="0" i="0" u="none" baseline="0">
              <a:solidFill>
                <a:srgbClr val="000000"/>
              </a:solidFill>
            </a:rPr>
            <a:t>There were no pre-acquisition profits for the current financial period under review.</a:t>
          </a:r>
        </a:p>
      </xdr:txBody>
    </xdr:sp>
    <xdr:clientData/>
  </xdr:twoCellAnchor>
  <xdr:twoCellAnchor>
    <xdr:from>
      <xdr:col>1</xdr:col>
      <xdr:colOff>9525</xdr:colOff>
      <xdr:row>188</xdr:row>
      <xdr:rowOff>0</xdr:rowOff>
    </xdr:from>
    <xdr:to>
      <xdr:col>6</xdr:col>
      <xdr:colOff>1009650</xdr:colOff>
      <xdr:row>188</xdr:row>
      <xdr:rowOff>0</xdr:rowOff>
    </xdr:to>
    <xdr:sp>
      <xdr:nvSpPr>
        <xdr:cNvPr id="3" name="Text Box 3"/>
        <xdr:cNvSpPr txBox="1">
          <a:spLocks noChangeArrowheads="1"/>
        </xdr:cNvSpPr>
      </xdr:nvSpPr>
      <xdr:spPr>
        <a:xfrm>
          <a:off x="333375" y="37680900"/>
          <a:ext cx="5657850" cy="0"/>
        </a:xfrm>
        <a:prstGeom prst="rect">
          <a:avLst/>
        </a:prstGeom>
        <a:solidFill>
          <a:srgbClr val="FFFFFF"/>
        </a:solidFill>
        <a:ln w="9525" cmpd="sng">
          <a:solidFill>
            <a:srgbClr val="FFFFFF"/>
          </a:solidFill>
          <a:headEnd type="none"/>
          <a:tailEnd type="none"/>
        </a:ln>
      </xdr:spPr>
      <xdr:txBody>
        <a:bodyPr vertOverflow="clip" wrap="square" lIns="27432" tIns="22860" rIns="27432" bIns="0"/>
        <a:p>
          <a:pPr algn="just">
            <a:defRPr/>
          </a:pPr>
          <a:r>
            <a:rPr lang="en-US" cap="none" sz="1000" b="0" i="0" u="none" baseline="0">
              <a:solidFill>
                <a:srgbClr val="000000"/>
              </a:solidFill>
            </a:rPr>
            <a:t>There were no profits on sale of investments and/or properties for the current financial period under review. </a:t>
          </a:r>
        </a:p>
      </xdr:txBody>
    </xdr:sp>
    <xdr:clientData/>
  </xdr:twoCellAnchor>
  <xdr:twoCellAnchor>
    <xdr:from>
      <xdr:col>2</xdr:col>
      <xdr:colOff>38100</xdr:colOff>
      <xdr:row>189</xdr:row>
      <xdr:rowOff>19050</xdr:rowOff>
    </xdr:from>
    <xdr:to>
      <xdr:col>7</xdr:col>
      <xdr:colOff>838200</xdr:colOff>
      <xdr:row>191</xdr:row>
      <xdr:rowOff>19050</xdr:rowOff>
    </xdr:to>
    <xdr:sp>
      <xdr:nvSpPr>
        <xdr:cNvPr id="4" name="Text Box 4"/>
        <xdr:cNvSpPr txBox="1">
          <a:spLocks noChangeArrowheads="1"/>
        </xdr:cNvSpPr>
      </xdr:nvSpPr>
      <xdr:spPr>
        <a:xfrm>
          <a:off x="561975" y="37899975"/>
          <a:ext cx="6276975" cy="400050"/>
        </a:xfrm>
        <a:prstGeom prst="rect">
          <a:avLst/>
        </a:prstGeom>
        <a:solidFill>
          <a:srgbClr val="FFFFFF"/>
        </a:solidFill>
        <a:ln w="9525" cmpd="sng">
          <a:solidFill>
            <a:srgbClr val="FFFFFF"/>
          </a:solidFill>
          <a:headEnd type="none"/>
          <a:tailEnd type="none"/>
        </a:ln>
      </xdr:spPr>
      <xdr:txBody>
        <a:bodyPr vertOverflow="clip" wrap="square" lIns="27432" tIns="27432" rIns="27432" bIns="0"/>
        <a:p>
          <a:pPr algn="just">
            <a:defRPr/>
          </a:pPr>
          <a:r>
            <a:rPr lang="en-US" cap="none" sz="1200" b="0" i="0" u="none" baseline="0">
              <a:solidFill>
                <a:srgbClr val="000000"/>
              </a:solidFill>
            </a:rPr>
            <a:t>There were no purchases or disposals of quoted securities for the current quarter and financial period to date.</a:t>
          </a:r>
        </a:p>
      </xdr:txBody>
    </xdr:sp>
    <xdr:clientData/>
  </xdr:twoCellAnchor>
  <xdr:twoCellAnchor>
    <xdr:from>
      <xdr:col>1</xdr:col>
      <xdr:colOff>0</xdr:colOff>
      <xdr:row>243</xdr:row>
      <xdr:rowOff>0</xdr:rowOff>
    </xdr:from>
    <xdr:to>
      <xdr:col>7</xdr:col>
      <xdr:colOff>0</xdr:colOff>
      <xdr:row>243</xdr:row>
      <xdr:rowOff>0</xdr:rowOff>
    </xdr:to>
    <xdr:sp>
      <xdr:nvSpPr>
        <xdr:cNvPr id="5" name="Text Box 7"/>
        <xdr:cNvSpPr txBox="1">
          <a:spLocks noChangeArrowheads="1"/>
        </xdr:cNvSpPr>
      </xdr:nvSpPr>
      <xdr:spPr>
        <a:xfrm>
          <a:off x="323850" y="48701325"/>
          <a:ext cx="5676900" cy="0"/>
        </a:xfrm>
        <a:prstGeom prst="rect">
          <a:avLst/>
        </a:prstGeom>
        <a:solidFill>
          <a:srgbClr val="FFFFFF"/>
        </a:solidFill>
        <a:ln w="9525" cmpd="sng">
          <a:solidFill>
            <a:srgbClr val="FFFFFF"/>
          </a:solidFill>
          <a:headEnd type="none"/>
          <a:tailEnd type="none"/>
        </a:ln>
      </xdr:spPr>
      <xdr:txBody>
        <a:bodyPr vertOverflow="clip" wrap="square" lIns="27432" tIns="22860" rIns="27432" bIns="0"/>
        <a:p>
          <a:pPr algn="just">
            <a:defRPr/>
          </a:pPr>
          <a:r>
            <a:rPr lang="en-US" cap="none" sz="1000" b="0" i="0" u="none" baseline="0">
              <a:solidFill>
                <a:srgbClr val="000000"/>
              </a:solidFill>
            </a:rPr>
            <a:t>No segmental analysis was prepared as the Group is primarily engaged in the manufacturing and trading of jewellery and gold in Malaysia.</a:t>
          </a:r>
        </a:p>
      </xdr:txBody>
    </xdr:sp>
    <xdr:clientData/>
  </xdr:twoCellAnchor>
  <xdr:twoCellAnchor>
    <xdr:from>
      <xdr:col>1</xdr:col>
      <xdr:colOff>0</xdr:colOff>
      <xdr:row>243</xdr:row>
      <xdr:rowOff>0</xdr:rowOff>
    </xdr:from>
    <xdr:to>
      <xdr:col>7</xdr:col>
      <xdr:colOff>28575</xdr:colOff>
      <xdr:row>243</xdr:row>
      <xdr:rowOff>0</xdr:rowOff>
    </xdr:to>
    <xdr:sp>
      <xdr:nvSpPr>
        <xdr:cNvPr id="6" name="Text Box 8"/>
        <xdr:cNvSpPr txBox="1">
          <a:spLocks noChangeArrowheads="1"/>
        </xdr:cNvSpPr>
      </xdr:nvSpPr>
      <xdr:spPr>
        <a:xfrm>
          <a:off x="323850" y="48701325"/>
          <a:ext cx="5705475" cy="0"/>
        </a:xfrm>
        <a:prstGeom prst="rect">
          <a:avLst/>
        </a:prstGeom>
        <a:solidFill>
          <a:srgbClr val="FFFFFF"/>
        </a:solidFill>
        <a:ln w="9525" cmpd="sng">
          <a:solidFill>
            <a:srgbClr val="FFFFFF"/>
          </a:solidFill>
          <a:headEnd type="none"/>
          <a:tailEnd type="none"/>
        </a:ln>
      </xdr:spPr>
      <xdr:txBody>
        <a:bodyPr vertOverflow="clip" wrap="square" lIns="27432" tIns="22860" rIns="27432" bIns="0"/>
        <a:p>
          <a:pPr algn="just">
            <a:defRPr/>
          </a:pPr>
          <a:r>
            <a:rPr lang="en-US" cap="none" sz="1000" b="0" i="0" u="none" baseline="0">
              <a:solidFill>
                <a:srgbClr val="000000"/>
              </a:solidFill>
            </a:rPr>
            <a:t>In the third quarter of year 2002, the Group registered a revenue of RM23.6 million and PBT of RM4.0 million.  In the preceding quarter, the Group registered a turnover of RM22.1 million  and PBT of RM4.5 million. The increase in turnover in current quarter mainly due to the Mega Sales Carnival through out the month of August. However,  Profit Before Tax decreased  from RM4.5 million to RM4 million in current quarter as a result of higher discount given.</a:t>
          </a:r>
        </a:p>
      </xdr:txBody>
    </xdr:sp>
    <xdr:clientData/>
  </xdr:twoCellAnchor>
  <xdr:twoCellAnchor>
    <xdr:from>
      <xdr:col>1</xdr:col>
      <xdr:colOff>0</xdr:colOff>
      <xdr:row>243</xdr:row>
      <xdr:rowOff>0</xdr:rowOff>
    </xdr:from>
    <xdr:to>
      <xdr:col>6</xdr:col>
      <xdr:colOff>1000125</xdr:colOff>
      <xdr:row>243</xdr:row>
      <xdr:rowOff>0</xdr:rowOff>
    </xdr:to>
    <xdr:sp>
      <xdr:nvSpPr>
        <xdr:cNvPr id="7" name="Text Box 9"/>
        <xdr:cNvSpPr txBox="1">
          <a:spLocks noChangeArrowheads="1"/>
        </xdr:cNvSpPr>
      </xdr:nvSpPr>
      <xdr:spPr>
        <a:xfrm>
          <a:off x="323850" y="48701325"/>
          <a:ext cx="5657850" cy="0"/>
        </a:xfrm>
        <a:prstGeom prst="rect">
          <a:avLst/>
        </a:prstGeom>
        <a:solidFill>
          <a:srgbClr val="FFFFFF"/>
        </a:solidFill>
        <a:ln w="9525" cmpd="sng">
          <a:solidFill>
            <a:srgbClr val="FFFFFF"/>
          </a:solidFill>
          <a:headEnd type="none"/>
          <a:tailEnd type="none"/>
        </a:ln>
      </xdr:spPr>
      <xdr:txBody>
        <a:bodyPr vertOverflow="clip" wrap="square" lIns="27432" tIns="22860" rIns="27432" bIns="0"/>
        <a:p>
          <a:pPr algn="just">
            <a:defRPr/>
          </a:pPr>
          <a:r>
            <a:rPr lang="en-US" cap="none" sz="1000" b="0" i="0" u="none" baseline="0">
              <a:solidFill>
                <a:srgbClr val="000000"/>
              </a:solidFill>
            </a:rPr>
            <a:t>Barring any unforeseen circumstances, the Board anticipates that the Group's performance for the forthcoming periods will remain satisfactory.</a:t>
          </a:r>
        </a:p>
      </xdr:txBody>
    </xdr:sp>
    <xdr:clientData/>
  </xdr:twoCellAnchor>
  <xdr:twoCellAnchor>
    <xdr:from>
      <xdr:col>1</xdr:col>
      <xdr:colOff>0</xdr:colOff>
      <xdr:row>243</xdr:row>
      <xdr:rowOff>0</xdr:rowOff>
    </xdr:from>
    <xdr:to>
      <xdr:col>7</xdr:col>
      <xdr:colOff>0</xdr:colOff>
      <xdr:row>243</xdr:row>
      <xdr:rowOff>0</xdr:rowOff>
    </xdr:to>
    <xdr:sp>
      <xdr:nvSpPr>
        <xdr:cNvPr id="8" name="Text Box 10"/>
        <xdr:cNvSpPr txBox="1">
          <a:spLocks noChangeArrowheads="1"/>
        </xdr:cNvSpPr>
      </xdr:nvSpPr>
      <xdr:spPr>
        <a:xfrm>
          <a:off x="323850" y="48701325"/>
          <a:ext cx="5676900" cy="0"/>
        </a:xfrm>
        <a:prstGeom prst="rect">
          <a:avLst/>
        </a:prstGeom>
        <a:solidFill>
          <a:srgbClr val="FFFFFF"/>
        </a:solidFill>
        <a:ln w="9525" cmpd="sng">
          <a:solidFill>
            <a:srgbClr val="FFFFFF"/>
          </a:solidFill>
          <a:headEnd type="none"/>
          <a:tailEnd type="none"/>
        </a:ln>
      </xdr:spPr>
      <xdr:txBody>
        <a:bodyPr vertOverflow="clip" wrap="square" lIns="27432" tIns="22860" rIns="27432" bIns="0"/>
        <a:p>
          <a:pPr algn="just">
            <a:defRPr/>
          </a:pPr>
          <a:r>
            <a:rPr lang="en-US" cap="none" sz="1000" b="0" i="0" u="none" baseline="0">
              <a:solidFill>
                <a:srgbClr val="000000"/>
              </a:solidFill>
            </a:rPr>
            <a:t>For the financial period ended 30 September 2002, the Group registered a revenue of RM71.6 million as compared to RM60.3 million in corresponding period in preceding year. Profit Before Tax increased by RM1.7 million to RM11.5 million due to sales mix.</a:t>
          </a:r>
        </a:p>
      </xdr:txBody>
    </xdr:sp>
    <xdr:clientData/>
  </xdr:twoCellAnchor>
  <xdr:twoCellAnchor>
    <xdr:from>
      <xdr:col>1</xdr:col>
      <xdr:colOff>0</xdr:colOff>
      <xdr:row>243</xdr:row>
      <xdr:rowOff>0</xdr:rowOff>
    </xdr:from>
    <xdr:to>
      <xdr:col>7</xdr:col>
      <xdr:colOff>28575</xdr:colOff>
      <xdr:row>243</xdr:row>
      <xdr:rowOff>0</xdr:rowOff>
    </xdr:to>
    <xdr:sp>
      <xdr:nvSpPr>
        <xdr:cNvPr id="9" name="Text Box 11"/>
        <xdr:cNvSpPr txBox="1">
          <a:spLocks noChangeArrowheads="1"/>
        </xdr:cNvSpPr>
      </xdr:nvSpPr>
      <xdr:spPr>
        <a:xfrm>
          <a:off x="323850" y="48701325"/>
          <a:ext cx="5705475" cy="0"/>
        </a:xfrm>
        <a:prstGeom prst="rect">
          <a:avLst/>
        </a:prstGeom>
        <a:solidFill>
          <a:srgbClr val="FFFFFF"/>
        </a:solidFill>
        <a:ln w="9525" cmpd="sng">
          <a:solidFill>
            <a:srgbClr val="FFFFFF"/>
          </a:solidFill>
          <a:headEnd type="none"/>
          <a:tailEnd type="none"/>
        </a:ln>
      </xdr:spPr>
      <xdr:txBody>
        <a:bodyPr vertOverflow="clip" wrap="square" lIns="27432" tIns="22860" rIns="27432" bIns="0"/>
        <a:p>
          <a:pPr algn="just">
            <a:defRPr/>
          </a:pPr>
          <a:r>
            <a:rPr lang="en-US" cap="none" sz="1000" b="0" i="0" u="none" baseline="0">
              <a:solidFill>
                <a:srgbClr val="000000"/>
              </a:solidFill>
            </a:rPr>
            <a:t>There were no subsequent material events as at date of this quarterly report.</a:t>
          </a:r>
        </a:p>
      </xdr:txBody>
    </xdr:sp>
    <xdr:clientData/>
  </xdr:twoCellAnchor>
  <xdr:twoCellAnchor>
    <xdr:from>
      <xdr:col>2</xdr:col>
      <xdr:colOff>28575</xdr:colOff>
      <xdr:row>196</xdr:row>
      <xdr:rowOff>0</xdr:rowOff>
    </xdr:from>
    <xdr:to>
      <xdr:col>7</xdr:col>
      <xdr:colOff>828675</xdr:colOff>
      <xdr:row>196</xdr:row>
      <xdr:rowOff>0</xdr:rowOff>
    </xdr:to>
    <xdr:sp>
      <xdr:nvSpPr>
        <xdr:cNvPr id="10" name="Text Box 12"/>
        <xdr:cNvSpPr txBox="1">
          <a:spLocks noChangeArrowheads="1"/>
        </xdr:cNvSpPr>
      </xdr:nvSpPr>
      <xdr:spPr>
        <a:xfrm>
          <a:off x="552450" y="39281100"/>
          <a:ext cx="6276975" cy="0"/>
        </a:xfrm>
        <a:prstGeom prst="rect">
          <a:avLst/>
        </a:prstGeom>
        <a:solidFill>
          <a:srgbClr val="FFFFFF"/>
        </a:solidFill>
        <a:ln w="9525" cmpd="sng">
          <a:solidFill>
            <a:srgbClr val="FFFFFF"/>
          </a:solidFill>
          <a:headEnd type="none"/>
          <a:tailEnd type="none"/>
        </a:ln>
      </xdr:spPr>
      <xdr:txBody>
        <a:bodyPr vertOverflow="clip" wrap="square" lIns="27432" tIns="22860" rIns="27432" bIns="0"/>
        <a:p>
          <a:pPr algn="just">
            <a:defRPr/>
          </a:pPr>
          <a:r>
            <a:rPr lang="en-US" cap="none" sz="1000" b="0" i="0" u="none" baseline="0">
              <a:solidFill>
                <a:srgbClr val="000000"/>
              </a:solidFill>
              <a:latin typeface="Times New Roman"/>
              <a:ea typeface="Times New Roman"/>
              <a:cs typeface="Times New Roman"/>
            </a:rPr>
            <a:t>a bonus issue of 21,000,000 new ordinary shares of RM1.00 each in Degem Berhad ("Degem Shares") to be credited as fully paid up to the shareholders of the Company on the basis of one (1) new Degem Share for every two (2) existing Degem Shares held ("Proposed Bonus Issue");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2</xdr:col>
      <xdr:colOff>28575</xdr:colOff>
      <xdr:row>196</xdr:row>
      <xdr:rowOff>0</xdr:rowOff>
    </xdr:from>
    <xdr:to>
      <xdr:col>8</xdr:col>
      <xdr:colOff>0</xdr:colOff>
      <xdr:row>196</xdr:row>
      <xdr:rowOff>0</xdr:rowOff>
    </xdr:to>
    <xdr:sp>
      <xdr:nvSpPr>
        <xdr:cNvPr id="11" name="Text Box 13"/>
        <xdr:cNvSpPr txBox="1">
          <a:spLocks noChangeArrowheads="1"/>
        </xdr:cNvSpPr>
      </xdr:nvSpPr>
      <xdr:spPr>
        <a:xfrm>
          <a:off x="552450" y="39281100"/>
          <a:ext cx="6524625" cy="0"/>
        </a:xfrm>
        <a:prstGeom prst="rect">
          <a:avLst/>
        </a:prstGeom>
        <a:solidFill>
          <a:srgbClr val="FFFFFF"/>
        </a:solidFill>
        <a:ln w="9525" cmpd="sng">
          <a:solidFill>
            <a:srgbClr val="FFFFFF"/>
          </a:solidFill>
          <a:headEnd type="none"/>
          <a:tailEnd type="none"/>
        </a:ln>
      </xdr:spPr>
      <xdr:txBody>
        <a:bodyPr vertOverflow="clip" wrap="square" lIns="27432" tIns="22860" rIns="27432" bIns="0"/>
        <a:p>
          <a:pPr algn="just">
            <a:defRPr/>
          </a:pPr>
          <a:r>
            <a:rPr lang="en-US" cap="none" sz="1000" b="0" i="0" u="none" baseline="0">
              <a:solidFill>
                <a:srgbClr val="000000"/>
              </a:solidFill>
            </a:rPr>
            <a:t>an increase in the authorised share capital of the Company from RM50,000,000 comprising 50,000,000 Degem Shares to RM100,000,000 comprising 100,000,000 Degem Shares ("Proposed Increase");
</a:t>
          </a:r>
        </a:p>
      </xdr:txBody>
    </xdr:sp>
    <xdr:clientData/>
  </xdr:twoCellAnchor>
  <xdr:twoCellAnchor>
    <xdr:from>
      <xdr:col>2</xdr:col>
      <xdr:colOff>28575</xdr:colOff>
      <xdr:row>196</xdr:row>
      <xdr:rowOff>0</xdr:rowOff>
    </xdr:from>
    <xdr:to>
      <xdr:col>7</xdr:col>
      <xdr:colOff>838200</xdr:colOff>
      <xdr:row>196</xdr:row>
      <xdr:rowOff>0</xdr:rowOff>
    </xdr:to>
    <xdr:sp>
      <xdr:nvSpPr>
        <xdr:cNvPr id="12" name="Text Box 14"/>
        <xdr:cNvSpPr txBox="1">
          <a:spLocks noChangeArrowheads="1"/>
        </xdr:cNvSpPr>
      </xdr:nvSpPr>
      <xdr:spPr>
        <a:xfrm>
          <a:off x="552450" y="39281100"/>
          <a:ext cx="6286500" cy="0"/>
        </a:xfrm>
        <a:prstGeom prst="rect">
          <a:avLst/>
        </a:prstGeom>
        <a:solidFill>
          <a:srgbClr val="FFFFFF"/>
        </a:solidFill>
        <a:ln w="9525" cmpd="sng">
          <a:solidFill>
            <a:srgbClr val="FFFFFF"/>
          </a:solidFill>
          <a:headEnd type="none"/>
          <a:tailEnd type="none"/>
        </a:ln>
      </xdr:spPr>
      <xdr:txBody>
        <a:bodyPr vertOverflow="clip" wrap="square" lIns="27432" tIns="22860" rIns="27432" bIns="0"/>
        <a:p>
          <a:pPr algn="just">
            <a:defRPr/>
          </a:pPr>
          <a:r>
            <a:rPr lang="en-US" cap="none" sz="1000" b="0" i="0" u="none" baseline="0">
              <a:solidFill>
                <a:srgbClr val="000000"/>
              </a:solidFill>
              <a:latin typeface="Times New Roman"/>
              <a:ea typeface="Times New Roman"/>
              <a:cs typeface="Times New Roman"/>
            </a:rPr>
            <a:t>to transfer the listing of and quotation for the entire enlarged issued and paid up share capital of the Company comprising 63,000,000 Degem Shares from the Second Board to Main Board of Kuala Lumpur Stock Exchange upon completion of the Proposed Bonus Issue ("Proposed Transfer").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1</xdr:col>
      <xdr:colOff>9525</xdr:colOff>
      <xdr:row>70</xdr:row>
      <xdr:rowOff>190500</xdr:rowOff>
    </xdr:from>
    <xdr:to>
      <xdr:col>7</xdr:col>
      <xdr:colOff>1028700</xdr:colOff>
      <xdr:row>72</xdr:row>
      <xdr:rowOff>95250</xdr:rowOff>
    </xdr:to>
    <xdr:sp>
      <xdr:nvSpPr>
        <xdr:cNvPr id="13" name="Text Box 15"/>
        <xdr:cNvSpPr txBox="1">
          <a:spLocks noChangeArrowheads="1"/>
        </xdr:cNvSpPr>
      </xdr:nvSpPr>
      <xdr:spPr>
        <a:xfrm>
          <a:off x="333375" y="14192250"/>
          <a:ext cx="6696075" cy="304800"/>
        </a:xfrm>
        <a:prstGeom prst="rect">
          <a:avLst/>
        </a:prstGeom>
        <a:solidFill>
          <a:srgbClr val="FFFFFF"/>
        </a:solidFill>
        <a:ln w="9525" cmpd="sng">
          <a:solidFill>
            <a:srgbClr val="FFFFFF"/>
          </a:solidFill>
          <a:headEnd type="none"/>
          <a:tailEnd type="none"/>
        </a:ln>
      </xdr:spPr>
      <xdr:txBody>
        <a:bodyPr vertOverflow="clip" wrap="square" lIns="27432" tIns="27432" rIns="27432" bIns="0"/>
        <a:p>
          <a:pPr algn="just">
            <a:defRPr/>
          </a:pPr>
          <a:r>
            <a:rPr lang="en-US" cap="none" sz="1200" b="0" i="0" u="none" baseline="0">
              <a:solidFill>
                <a:srgbClr val="000000"/>
              </a:solidFill>
            </a:rPr>
            <a:t>Festive seasons do have an effect on the operations of the Group.</a:t>
          </a:r>
        </a:p>
      </xdr:txBody>
    </xdr:sp>
    <xdr:clientData/>
  </xdr:twoCellAnchor>
  <xdr:twoCellAnchor>
    <xdr:from>
      <xdr:col>1</xdr:col>
      <xdr:colOff>19050</xdr:colOff>
      <xdr:row>250</xdr:row>
      <xdr:rowOff>0</xdr:rowOff>
    </xdr:from>
    <xdr:to>
      <xdr:col>7</xdr:col>
      <xdr:colOff>1047750</xdr:colOff>
      <xdr:row>252</xdr:row>
      <xdr:rowOff>47625</xdr:rowOff>
    </xdr:to>
    <xdr:sp>
      <xdr:nvSpPr>
        <xdr:cNvPr id="14" name="Text Box 17"/>
        <xdr:cNvSpPr txBox="1">
          <a:spLocks noChangeArrowheads="1"/>
        </xdr:cNvSpPr>
      </xdr:nvSpPr>
      <xdr:spPr>
        <a:xfrm>
          <a:off x="342900" y="50072925"/>
          <a:ext cx="6705600" cy="447675"/>
        </a:xfrm>
        <a:prstGeom prst="rect">
          <a:avLst/>
        </a:prstGeom>
        <a:solidFill>
          <a:srgbClr val="FFFFFF"/>
        </a:solidFill>
        <a:ln w="9525" cmpd="sng">
          <a:solidFill>
            <a:srgbClr val="FFFFFF"/>
          </a:solidFill>
          <a:headEnd type="none"/>
          <a:tailEnd type="none"/>
        </a:ln>
      </xdr:spPr>
      <xdr:txBody>
        <a:bodyPr vertOverflow="clip" wrap="square" lIns="27432" tIns="27432" rIns="27432" bIns="0"/>
        <a:p>
          <a:pPr algn="just">
            <a:defRPr/>
          </a:pPr>
          <a:r>
            <a:rPr lang="en-US" cap="none" sz="1200" b="0" i="0" u="none" baseline="0">
              <a:solidFill>
                <a:srgbClr val="000000"/>
              </a:solidFill>
            </a:rPr>
            <a:t>Basic earnings per share is calculated by dividing the profit attributable to shareholders by the weighted average number of ordinary shares in issue during the financial period.</a:t>
          </a:r>
        </a:p>
      </xdr:txBody>
    </xdr:sp>
    <xdr:clientData/>
  </xdr:twoCellAnchor>
  <xdr:twoCellAnchor>
    <xdr:from>
      <xdr:col>1</xdr:col>
      <xdr:colOff>9525</xdr:colOff>
      <xdr:row>261</xdr:row>
      <xdr:rowOff>200025</xdr:rowOff>
    </xdr:from>
    <xdr:to>
      <xdr:col>3</xdr:col>
      <xdr:colOff>2257425</xdr:colOff>
      <xdr:row>264</xdr:row>
      <xdr:rowOff>0</xdr:rowOff>
    </xdr:to>
    <xdr:sp>
      <xdr:nvSpPr>
        <xdr:cNvPr id="15" name="Text Box 18"/>
        <xdr:cNvSpPr txBox="1">
          <a:spLocks noChangeArrowheads="1"/>
        </xdr:cNvSpPr>
      </xdr:nvSpPr>
      <xdr:spPr>
        <a:xfrm>
          <a:off x="333375" y="52549425"/>
          <a:ext cx="2543175" cy="428625"/>
        </a:xfrm>
        <a:prstGeom prst="rect">
          <a:avLst/>
        </a:prstGeom>
        <a:solidFill>
          <a:srgbClr val="FFFFFF"/>
        </a:solidFill>
        <a:ln w="9525" cmpd="sng">
          <a:solidFill>
            <a:srgbClr val="FFFFFF"/>
          </a:solidFill>
          <a:headEnd type="none"/>
          <a:tailEnd type="none"/>
        </a:ln>
      </xdr:spPr>
      <xdr:txBody>
        <a:bodyPr vertOverflow="clip" wrap="square" lIns="27432" tIns="27432" rIns="27432" bIns="0"/>
        <a:p>
          <a:pPr algn="just">
            <a:defRPr/>
          </a:pPr>
          <a:r>
            <a:rPr lang="en-US" cap="none" sz="1200" b="0" i="0" u="none" baseline="0">
              <a:solidFill>
                <a:srgbClr val="000000"/>
              </a:solidFill>
            </a:rPr>
            <a:t>Adjusted weighted average number of ordinary shares in issue</a:t>
          </a:r>
        </a:p>
      </xdr:txBody>
    </xdr:sp>
    <xdr:clientData/>
  </xdr:twoCellAnchor>
  <xdr:twoCellAnchor>
    <xdr:from>
      <xdr:col>1</xdr:col>
      <xdr:colOff>0</xdr:colOff>
      <xdr:row>319</xdr:row>
      <xdr:rowOff>19050</xdr:rowOff>
    </xdr:from>
    <xdr:to>
      <xdr:col>8</xdr:col>
      <xdr:colOff>76200</xdr:colOff>
      <xdr:row>322</xdr:row>
      <xdr:rowOff>47625</xdr:rowOff>
    </xdr:to>
    <xdr:sp fLocksText="0">
      <xdr:nvSpPr>
        <xdr:cNvPr id="16" name="Text Box 22"/>
        <xdr:cNvSpPr txBox="1">
          <a:spLocks noChangeArrowheads="1"/>
        </xdr:cNvSpPr>
      </xdr:nvSpPr>
      <xdr:spPr>
        <a:xfrm>
          <a:off x="323850" y="63322200"/>
          <a:ext cx="6829425" cy="62865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5</xdr:col>
      <xdr:colOff>1057275</xdr:colOff>
      <xdr:row>262</xdr:row>
      <xdr:rowOff>180975</xdr:rowOff>
    </xdr:from>
    <xdr:ext cx="161925" cy="238125"/>
    <xdr:sp fLocksText="0">
      <xdr:nvSpPr>
        <xdr:cNvPr id="17" name="Text Box 23"/>
        <xdr:cNvSpPr txBox="1">
          <a:spLocks noChangeArrowheads="1"/>
        </xdr:cNvSpPr>
      </xdr:nvSpPr>
      <xdr:spPr>
        <a:xfrm>
          <a:off x="4981575" y="52739925"/>
          <a:ext cx="16192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923925</xdr:colOff>
      <xdr:row>262</xdr:row>
      <xdr:rowOff>180975</xdr:rowOff>
    </xdr:from>
    <xdr:ext cx="180975" cy="190500"/>
    <xdr:sp fLocksText="0">
      <xdr:nvSpPr>
        <xdr:cNvPr id="18" name="Text Box 24"/>
        <xdr:cNvSpPr txBox="1">
          <a:spLocks noChangeArrowheads="1"/>
        </xdr:cNvSpPr>
      </xdr:nvSpPr>
      <xdr:spPr>
        <a:xfrm>
          <a:off x="6924675" y="52739925"/>
          <a:ext cx="1809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9525</xdr:colOff>
      <xdr:row>196</xdr:row>
      <xdr:rowOff>9525</xdr:rowOff>
    </xdr:from>
    <xdr:to>
      <xdr:col>7</xdr:col>
      <xdr:colOff>771525</xdr:colOff>
      <xdr:row>197</xdr:row>
      <xdr:rowOff>133350</xdr:rowOff>
    </xdr:to>
    <xdr:sp>
      <xdr:nvSpPr>
        <xdr:cNvPr id="19" name="Text Box 25"/>
        <xdr:cNvSpPr txBox="1">
          <a:spLocks noChangeArrowheads="1"/>
        </xdr:cNvSpPr>
      </xdr:nvSpPr>
      <xdr:spPr>
        <a:xfrm>
          <a:off x="533400" y="39290625"/>
          <a:ext cx="6238875" cy="323850"/>
        </a:xfrm>
        <a:prstGeom prst="rect">
          <a:avLst/>
        </a:prstGeom>
        <a:solidFill>
          <a:srgbClr val="FFFFFF"/>
        </a:solidFill>
        <a:ln w="9525" cmpd="sng">
          <a:solidFill>
            <a:srgbClr val="FFFFFF"/>
          </a:solidFill>
          <a:headEnd type="none"/>
          <a:tailEnd type="none"/>
        </a:ln>
      </xdr:spPr>
      <xdr:txBody>
        <a:bodyPr vertOverflow="clip" wrap="square" lIns="27432" tIns="27432" rIns="27432" bIns="0"/>
        <a:p>
          <a:pPr algn="just">
            <a:defRPr/>
          </a:pP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p>
      </xdr:txBody>
    </xdr:sp>
    <xdr:clientData/>
  </xdr:twoCellAnchor>
  <xdr:oneCellAnchor>
    <xdr:from>
      <xdr:col>6</xdr:col>
      <xdr:colOff>0</xdr:colOff>
      <xdr:row>262</xdr:row>
      <xdr:rowOff>190500</xdr:rowOff>
    </xdr:from>
    <xdr:ext cx="76200" cy="190500"/>
    <xdr:sp>
      <xdr:nvSpPr>
        <xdr:cNvPr id="20" name="Text Box 28"/>
        <xdr:cNvSpPr txBox="1">
          <a:spLocks noChangeArrowheads="1"/>
        </xdr:cNvSpPr>
      </xdr:nvSpPr>
      <xdr:spPr>
        <a:xfrm>
          <a:off x="4981575" y="52749450"/>
          <a:ext cx="76200" cy="19050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                           *</a:t>
          </a:r>
        </a:p>
      </xdr:txBody>
    </xdr:sp>
    <xdr:clientData/>
  </xdr:oneCellAnchor>
  <xdr:twoCellAnchor>
    <xdr:from>
      <xdr:col>1</xdr:col>
      <xdr:colOff>9525</xdr:colOff>
      <xdr:row>3</xdr:row>
      <xdr:rowOff>190500</xdr:rowOff>
    </xdr:from>
    <xdr:to>
      <xdr:col>7</xdr:col>
      <xdr:colOff>1028700</xdr:colOff>
      <xdr:row>8</xdr:row>
      <xdr:rowOff>38100</xdr:rowOff>
    </xdr:to>
    <xdr:sp>
      <xdr:nvSpPr>
        <xdr:cNvPr id="21" name="Text Box 29"/>
        <xdr:cNvSpPr txBox="1">
          <a:spLocks noChangeArrowheads="1"/>
        </xdr:cNvSpPr>
      </xdr:nvSpPr>
      <xdr:spPr>
        <a:xfrm>
          <a:off x="333375" y="790575"/>
          <a:ext cx="6696075" cy="847725"/>
        </a:xfrm>
        <a:prstGeom prst="rect">
          <a:avLst/>
        </a:prstGeom>
        <a:solidFill>
          <a:srgbClr val="FFFFFF"/>
        </a:solidFill>
        <a:ln w="9525" cmpd="sng">
          <a:solidFill>
            <a:srgbClr val="FFFFFF"/>
          </a:solidFill>
          <a:headEnd type="none"/>
          <a:tailEnd type="none"/>
        </a:ln>
      </xdr:spPr>
      <xdr:txBody>
        <a:bodyPr vertOverflow="clip" wrap="square" lIns="27432" tIns="27432" rIns="0" bIns="0"/>
        <a:p>
          <a:pPr algn="just">
            <a:defRPr/>
          </a:pPr>
          <a:r>
            <a:rPr lang="en-US" cap="none" sz="1200" b="0" i="0" u="none" baseline="0">
              <a:solidFill>
                <a:srgbClr val="000000"/>
              </a:solidFill>
            </a:rPr>
            <a:t>The interim financial report has been prepared in accordance with Financial Reporting Standard (“FRS”) 134: “Interim Financial Reporting” and Chapter 9, Paragraph 9.22 of the Bursa Malaysia Securities Berhad (“Bursa Securities”) Listing Requirements, and should be read in conjunction with the annual audited financial statements for the year ended 31 December 2010.</a:t>
          </a:r>
        </a:p>
      </xdr:txBody>
    </xdr:sp>
    <xdr:clientData/>
  </xdr:twoCellAnchor>
  <xdr:twoCellAnchor>
    <xdr:from>
      <xdr:col>1</xdr:col>
      <xdr:colOff>9525</xdr:colOff>
      <xdr:row>66</xdr:row>
      <xdr:rowOff>9525</xdr:rowOff>
    </xdr:from>
    <xdr:to>
      <xdr:col>7</xdr:col>
      <xdr:colOff>1038225</xdr:colOff>
      <xdr:row>68</xdr:row>
      <xdr:rowOff>104775</xdr:rowOff>
    </xdr:to>
    <xdr:sp>
      <xdr:nvSpPr>
        <xdr:cNvPr id="22" name="Text Box 30"/>
        <xdr:cNvSpPr txBox="1">
          <a:spLocks noChangeArrowheads="1"/>
        </xdr:cNvSpPr>
      </xdr:nvSpPr>
      <xdr:spPr>
        <a:xfrm>
          <a:off x="333375" y="13211175"/>
          <a:ext cx="6705600" cy="495300"/>
        </a:xfrm>
        <a:prstGeom prst="rect">
          <a:avLst/>
        </a:prstGeom>
        <a:solidFill>
          <a:srgbClr val="FFFFFF"/>
        </a:solidFill>
        <a:ln w="9525" cmpd="sng">
          <a:solidFill>
            <a:srgbClr val="FFFFFF"/>
          </a:solidFill>
          <a:headEnd type="none"/>
          <a:tailEnd type="none"/>
        </a:ln>
      </xdr:spPr>
      <xdr:txBody>
        <a:bodyPr vertOverflow="clip" wrap="square" lIns="27432" tIns="27432" rIns="27432" bIns="0"/>
        <a:p>
          <a:pPr algn="just">
            <a:defRPr/>
          </a:pPr>
          <a:r>
            <a:rPr lang="en-US" cap="none" sz="1200" b="0" i="0" u="none" baseline="0">
              <a:solidFill>
                <a:srgbClr val="000000"/>
              </a:solidFill>
            </a:rPr>
            <a:t>The audit report of the preceding annual financial statements of the Group and the Company were reported without any qualification.</a:t>
          </a:r>
        </a:p>
      </xdr:txBody>
    </xdr:sp>
    <xdr:clientData/>
  </xdr:twoCellAnchor>
  <xdr:twoCellAnchor>
    <xdr:from>
      <xdr:col>0</xdr:col>
      <xdr:colOff>266700</xdr:colOff>
      <xdr:row>188</xdr:row>
      <xdr:rowOff>0</xdr:rowOff>
    </xdr:from>
    <xdr:to>
      <xdr:col>7</xdr:col>
      <xdr:colOff>0</xdr:colOff>
      <xdr:row>188</xdr:row>
      <xdr:rowOff>0</xdr:rowOff>
    </xdr:to>
    <xdr:sp>
      <xdr:nvSpPr>
        <xdr:cNvPr id="23" name="Text Box 31"/>
        <xdr:cNvSpPr txBox="1">
          <a:spLocks noChangeArrowheads="1"/>
        </xdr:cNvSpPr>
      </xdr:nvSpPr>
      <xdr:spPr>
        <a:xfrm>
          <a:off x="266700" y="37680900"/>
          <a:ext cx="5734050" cy="0"/>
        </a:xfrm>
        <a:prstGeom prst="rect">
          <a:avLst/>
        </a:prstGeom>
        <a:solidFill>
          <a:srgbClr val="FFFFFF"/>
        </a:solidFill>
        <a:ln w="9525" cmpd="sng">
          <a:solidFill>
            <a:srgbClr val="FFFFFF"/>
          </a:solidFill>
          <a:headEnd type="none"/>
          <a:tailEnd type="none"/>
        </a:ln>
      </xdr:spPr>
      <xdr:txBody>
        <a:bodyPr vertOverflow="clip" wrap="square" lIns="27432" tIns="22860" rIns="27432" bIns="0"/>
        <a:p>
          <a:pPr algn="just">
            <a:defRPr/>
          </a:pPr>
          <a:r>
            <a:rPr lang="en-US" cap="none" sz="1000" b="0" i="0" u="none" baseline="0">
              <a:solidFill>
                <a:srgbClr val="000000"/>
              </a:solidFill>
            </a:rPr>
            <a:t>There were no pre-acquisition profits for the current financial period under review.</a:t>
          </a:r>
        </a:p>
      </xdr:txBody>
    </xdr:sp>
    <xdr:clientData/>
  </xdr:twoCellAnchor>
  <xdr:twoCellAnchor>
    <xdr:from>
      <xdr:col>1</xdr:col>
      <xdr:colOff>9525</xdr:colOff>
      <xdr:row>188</xdr:row>
      <xdr:rowOff>0</xdr:rowOff>
    </xdr:from>
    <xdr:to>
      <xdr:col>6</xdr:col>
      <xdr:colOff>1009650</xdr:colOff>
      <xdr:row>188</xdr:row>
      <xdr:rowOff>0</xdr:rowOff>
    </xdr:to>
    <xdr:sp>
      <xdr:nvSpPr>
        <xdr:cNvPr id="24" name="Text Box 32"/>
        <xdr:cNvSpPr txBox="1">
          <a:spLocks noChangeArrowheads="1"/>
        </xdr:cNvSpPr>
      </xdr:nvSpPr>
      <xdr:spPr>
        <a:xfrm>
          <a:off x="333375" y="37680900"/>
          <a:ext cx="5657850" cy="0"/>
        </a:xfrm>
        <a:prstGeom prst="rect">
          <a:avLst/>
        </a:prstGeom>
        <a:solidFill>
          <a:srgbClr val="FFFFFF"/>
        </a:solidFill>
        <a:ln w="9525" cmpd="sng">
          <a:solidFill>
            <a:srgbClr val="FFFFFF"/>
          </a:solidFill>
          <a:headEnd type="none"/>
          <a:tailEnd type="none"/>
        </a:ln>
      </xdr:spPr>
      <xdr:txBody>
        <a:bodyPr vertOverflow="clip" wrap="square" lIns="27432" tIns="22860" rIns="27432" bIns="0"/>
        <a:p>
          <a:pPr algn="just">
            <a:defRPr/>
          </a:pPr>
          <a:r>
            <a:rPr lang="en-US" cap="none" sz="1000" b="0" i="0" u="none" baseline="0">
              <a:solidFill>
                <a:srgbClr val="000000"/>
              </a:solidFill>
            </a:rPr>
            <a:t>There were no profits on sale of investments and/or properties for the current financial period under review. </a:t>
          </a:r>
        </a:p>
      </xdr:txBody>
    </xdr:sp>
    <xdr:clientData/>
  </xdr:twoCellAnchor>
  <xdr:twoCellAnchor>
    <xdr:from>
      <xdr:col>2</xdr:col>
      <xdr:colOff>38100</xdr:colOff>
      <xdr:row>188</xdr:row>
      <xdr:rowOff>180975</xdr:rowOff>
    </xdr:from>
    <xdr:to>
      <xdr:col>7</xdr:col>
      <xdr:colOff>1028700</xdr:colOff>
      <xdr:row>191</xdr:row>
      <xdr:rowOff>19050</xdr:rowOff>
    </xdr:to>
    <xdr:sp>
      <xdr:nvSpPr>
        <xdr:cNvPr id="25" name="Text Box 33"/>
        <xdr:cNvSpPr txBox="1">
          <a:spLocks noChangeArrowheads="1"/>
        </xdr:cNvSpPr>
      </xdr:nvSpPr>
      <xdr:spPr>
        <a:xfrm>
          <a:off x="561975" y="37861875"/>
          <a:ext cx="6467475" cy="438150"/>
        </a:xfrm>
        <a:prstGeom prst="rect">
          <a:avLst/>
        </a:prstGeom>
        <a:solidFill>
          <a:srgbClr val="FFFFFF"/>
        </a:solidFill>
        <a:ln w="9525" cmpd="sng">
          <a:solidFill>
            <a:srgbClr val="FFFFFF"/>
          </a:solidFill>
          <a:headEnd type="none"/>
          <a:tailEnd type="none"/>
        </a:ln>
      </xdr:spPr>
      <xdr:txBody>
        <a:bodyPr vertOverflow="clip" wrap="square" lIns="27432" tIns="27432" rIns="27432" bIns="0"/>
        <a:p>
          <a:pPr algn="just">
            <a:defRPr/>
          </a:pPr>
          <a:r>
            <a:rPr lang="en-US" cap="none" sz="1200" b="0" i="0" u="none" baseline="0">
              <a:solidFill>
                <a:srgbClr val="000000"/>
              </a:solidFill>
            </a:rPr>
            <a:t>There were no purchases or disposals of quoted securities for the current quarter and financial period to date.</a:t>
          </a:r>
        </a:p>
      </xdr:txBody>
    </xdr:sp>
    <xdr:clientData/>
  </xdr:twoCellAnchor>
  <xdr:twoCellAnchor>
    <xdr:from>
      <xdr:col>1</xdr:col>
      <xdr:colOff>19050</xdr:colOff>
      <xdr:row>199</xdr:row>
      <xdr:rowOff>190500</xdr:rowOff>
    </xdr:from>
    <xdr:to>
      <xdr:col>7</xdr:col>
      <xdr:colOff>1038225</xdr:colOff>
      <xdr:row>201</xdr:row>
      <xdr:rowOff>95250</xdr:rowOff>
    </xdr:to>
    <xdr:sp>
      <xdr:nvSpPr>
        <xdr:cNvPr id="26" name="Text Box 35"/>
        <xdr:cNvSpPr txBox="1">
          <a:spLocks noChangeArrowheads="1"/>
        </xdr:cNvSpPr>
      </xdr:nvSpPr>
      <xdr:spPr>
        <a:xfrm>
          <a:off x="342900" y="40071675"/>
          <a:ext cx="6696075" cy="304800"/>
        </a:xfrm>
        <a:prstGeom prst="rect">
          <a:avLst/>
        </a:prstGeom>
        <a:solidFill>
          <a:srgbClr val="FFFFFF"/>
        </a:solidFill>
        <a:ln w="9525" cmpd="sng">
          <a:solidFill>
            <a:srgbClr val="FFFFFF"/>
          </a:solidFill>
          <a:headEnd type="none"/>
          <a:tailEnd type="none"/>
        </a:ln>
      </xdr:spPr>
      <xdr:txBody>
        <a:bodyPr vertOverflow="clip" wrap="square" lIns="27432" tIns="27432" rIns="0" bIns="0"/>
        <a:p>
          <a:pPr algn="l">
            <a:defRPr/>
          </a:pPr>
          <a:r>
            <a:rPr lang="en-US" cap="none" sz="1200" b="0" i="0" u="none" baseline="0">
              <a:solidFill>
                <a:srgbClr val="000000"/>
              </a:solidFill>
            </a:rPr>
            <a:t>The Group's borrowings (all denominated in Malaysian currency) as at 31 March 2011 are as follows:-</a:t>
          </a:r>
        </a:p>
      </xdr:txBody>
    </xdr:sp>
    <xdr:clientData/>
  </xdr:twoCellAnchor>
  <xdr:twoCellAnchor>
    <xdr:from>
      <xdr:col>1</xdr:col>
      <xdr:colOff>9525</xdr:colOff>
      <xdr:row>215</xdr:row>
      <xdr:rowOff>190500</xdr:rowOff>
    </xdr:from>
    <xdr:to>
      <xdr:col>7</xdr:col>
      <xdr:colOff>1038225</xdr:colOff>
      <xdr:row>218</xdr:row>
      <xdr:rowOff>38100</xdr:rowOff>
    </xdr:to>
    <xdr:sp>
      <xdr:nvSpPr>
        <xdr:cNvPr id="27" name="Text Box 36"/>
        <xdr:cNvSpPr txBox="1">
          <a:spLocks noChangeArrowheads="1"/>
        </xdr:cNvSpPr>
      </xdr:nvSpPr>
      <xdr:spPr>
        <a:xfrm>
          <a:off x="333375" y="43272075"/>
          <a:ext cx="6705600" cy="447675"/>
        </a:xfrm>
        <a:prstGeom prst="rect">
          <a:avLst/>
        </a:prstGeom>
        <a:solidFill>
          <a:srgbClr val="FFFFFF"/>
        </a:solidFill>
        <a:ln w="9525" cmpd="sng">
          <a:solidFill>
            <a:srgbClr val="FFFFFF"/>
          </a:solidFill>
          <a:headEnd type="none"/>
          <a:tailEnd type="none"/>
        </a:ln>
      </xdr:spPr>
      <xdr:txBody>
        <a:bodyPr vertOverflow="clip" wrap="square" lIns="27432" tIns="27432" rIns="27432" bIns="0"/>
        <a:p>
          <a:pPr algn="just">
            <a:defRPr/>
          </a:pPr>
          <a:r>
            <a:rPr lang="en-US" cap="none" sz="1200" b="0" i="0" u="none" baseline="0">
              <a:solidFill>
                <a:srgbClr val="000000"/>
              </a:solidFill>
            </a:rPr>
            <a:t>There were no financial instruments with off balance sheet risk as at the date of this quarterly report and the financial year to date.</a:t>
          </a:r>
        </a:p>
      </xdr:txBody>
    </xdr:sp>
    <xdr:clientData/>
  </xdr:twoCellAnchor>
  <xdr:twoCellAnchor>
    <xdr:from>
      <xdr:col>1</xdr:col>
      <xdr:colOff>19050</xdr:colOff>
      <xdr:row>241</xdr:row>
      <xdr:rowOff>190500</xdr:rowOff>
    </xdr:from>
    <xdr:to>
      <xdr:col>7</xdr:col>
      <xdr:colOff>1009650</xdr:colOff>
      <xdr:row>243</xdr:row>
      <xdr:rowOff>66675</xdr:rowOff>
    </xdr:to>
    <xdr:sp>
      <xdr:nvSpPr>
        <xdr:cNvPr id="28" name="Text Box 37"/>
        <xdr:cNvSpPr txBox="1">
          <a:spLocks noChangeArrowheads="1"/>
        </xdr:cNvSpPr>
      </xdr:nvSpPr>
      <xdr:spPr>
        <a:xfrm>
          <a:off x="342900" y="48491775"/>
          <a:ext cx="6667500" cy="276225"/>
        </a:xfrm>
        <a:prstGeom prst="rect">
          <a:avLst/>
        </a:prstGeom>
        <a:solidFill>
          <a:srgbClr val="FFFFFF"/>
        </a:solidFill>
        <a:ln w="9525" cmpd="sng">
          <a:solidFill>
            <a:srgbClr val="FFFFFF"/>
          </a:solidFill>
          <a:headEnd type="none"/>
          <a:tailEnd type="none"/>
        </a:ln>
      </xdr:spPr>
      <xdr:txBody>
        <a:bodyPr vertOverflow="clip" wrap="square" lIns="27432" tIns="27432" rIns="27432" bIns="0"/>
        <a:p>
          <a:pPr algn="just">
            <a:defRPr/>
          </a:pPr>
          <a:r>
            <a:rPr lang="en-US" cap="none" sz="1200" b="0" i="0" u="none" baseline="0">
              <a:solidFill>
                <a:srgbClr val="000000"/>
              </a:solidFill>
              <a:latin typeface="Times New Roman"/>
              <a:ea typeface="Times New Roman"/>
              <a:cs typeface="Times New Roman"/>
            </a:rPr>
            <a:t>There was no material litigation as at the date of this quarterly report and the financial year to date.</a:t>
          </a:r>
          <a:r>
            <a:rPr lang="en-US" cap="none" sz="1200" b="0" i="0" u="none" baseline="0">
              <a:solidFill>
                <a:srgbClr val="000000"/>
              </a:solidFill>
              <a:latin typeface="Times New Roman"/>
              <a:ea typeface="Times New Roman"/>
              <a:cs typeface="Times New Roman"/>
            </a:rPr>
            <a:t>
</a:t>
          </a:r>
        </a:p>
      </xdr:txBody>
    </xdr:sp>
    <xdr:clientData/>
  </xdr:twoCellAnchor>
  <xdr:twoCellAnchor>
    <xdr:from>
      <xdr:col>1</xdr:col>
      <xdr:colOff>19050</xdr:colOff>
      <xdr:row>183</xdr:row>
      <xdr:rowOff>190500</xdr:rowOff>
    </xdr:from>
    <xdr:to>
      <xdr:col>7</xdr:col>
      <xdr:colOff>1038225</xdr:colOff>
      <xdr:row>185</xdr:row>
      <xdr:rowOff>76200</xdr:rowOff>
    </xdr:to>
    <xdr:sp>
      <xdr:nvSpPr>
        <xdr:cNvPr id="29" name="Text Box 38"/>
        <xdr:cNvSpPr txBox="1">
          <a:spLocks noChangeArrowheads="1"/>
        </xdr:cNvSpPr>
      </xdr:nvSpPr>
      <xdr:spPr>
        <a:xfrm>
          <a:off x="342900" y="36871275"/>
          <a:ext cx="6696075" cy="285750"/>
        </a:xfrm>
        <a:prstGeom prst="rect">
          <a:avLst/>
        </a:prstGeom>
        <a:solidFill>
          <a:srgbClr val="FFFFFF"/>
        </a:solidFill>
        <a:ln w="9525" cmpd="sng">
          <a:solidFill>
            <a:srgbClr val="FFFFFF"/>
          </a:solidFill>
          <a:headEnd type="none"/>
          <a:tailEnd type="none"/>
        </a:ln>
      </xdr:spPr>
      <xdr:txBody>
        <a:bodyPr vertOverflow="clip" wrap="square" lIns="27432" tIns="27432" rIns="27432" bIns="0"/>
        <a:p>
          <a:pPr algn="just">
            <a:defRPr/>
          </a:pPr>
          <a:r>
            <a:rPr lang="en-US" cap="none" sz="1200" b="0" i="0" u="none" baseline="0">
              <a:solidFill>
                <a:srgbClr val="000000"/>
              </a:solidFill>
            </a:rPr>
            <a:t>There were no sale of unquoted investments and properties for the current quarter under review. </a:t>
          </a:r>
        </a:p>
      </xdr:txBody>
    </xdr:sp>
    <xdr:clientData/>
  </xdr:twoCellAnchor>
  <xdr:twoCellAnchor>
    <xdr:from>
      <xdr:col>1</xdr:col>
      <xdr:colOff>19050</xdr:colOff>
      <xdr:row>78</xdr:row>
      <xdr:rowOff>180975</xdr:rowOff>
    </xdr:from>
    <xdr:to>
      <xdr:col>7</xdr:col>
      <xdr:colOff>1019175</xdr:colOff>
      <xdr:row>80</xdr:row>
      <xdr:rowOff>47625</xdr:rowOff>
    </xdr:to>
    <xdr:sp>
      <xdr:nvSpPr>
        <xdr:cNvPr id="30" name="Text Box 39"/>
        <xdr:cNvSpPr txBox="1">
          <a:spLocks noChangeArrowheads="1"/>
        </xdr:cNvSpPr>
      </xdr:nvSpPr>
      <xdr:spPr>
        <a:xfrm>
          <a:off x="342900" y="15782925"/>
          <a:ext cx="6677025" cy="266700"/>
        </a:xfrm>
        <a:prstGeom prst="rect">
          <a:avLst/>
        </a:prstGeom>
        <a:solidFill>
          <a:srgbClr val="FFFFFF"/>
        </a:solidFill>
        <a:ln w="9525" cmpd="sng">
          <a:solidFill>
            <a:srgbClr val="FFFFFF"/>
          </a:solidFill>
          <a:headEnd type="none"/>
          <a:tailEnd type="none"/>
        </a:ln>
      </xdr:spPr>
      <xdr:txBody>
        <a:bodyPr vertOverflow="clip" wrap="square" lIns="27432" tIns="27432" rIns="27432" bIns="0"/>
        <a:p>
          <a:pPr algn="just">
            <a:defRPr/>
          </a:pPr>
          <a:r>
            <a:rPr lang="en-US" cap="none" sz="1200" b="0" i="0" u="none" baseline="0">
              <a:solidFill>
                <a:srgbClr val="000000"/>
              </a:solidFill>
            </a:rPr>
            <a:t>There were no material changes in the estimates used for the preparation of interim financial report.</a:t>
          </a:r>
        </a:p>
      </xdr:txBody>
    </xdr:sp>
    <xdr:clientData/>
  </xdr:twoCellAnchor>
  <xdr:twoCellAnchor>
    <xdr:from>
      <xdr:col>2</xdr:col>
      <xdr:colOff>28575</xdr:colOff>
      <xdr:row>196</xdr:row>
      <xdr:rowOff>0</xdr:rowOff>
    </xdr:from>
    <xdr:to>
      <xdr:col>7</xdr:col>
      <xdr:colOff>828675</xdr:colOff>
      <xdr:row>196</xdr:row>
      <xdr:rowOff>0</xdr:rowOff>
    </xdr:to>
    <xdr:sp>
      <xdr:nvSpPr>
        <xdr:cNvPr id="31" name="Text Box 40"/>
        <xdr:cNvSpPr txBox="1">
          <a:spLocks noChangeArrowheads="1"/>
        </xdr:cNvSpPr>
      </xdr:nvSpPr>
      <xdr:spPr>
        <a:xfrm>
          <a:off x="552450" y="39281100"/>
          <a:ext cx="6276975" cy="0"/>
        </a:xfrm>
        <a:prstGeom prst="rect">
          <a:avLst/>
        </a:prstGeom>
        <a:solidFill>
          <a:srgbClr val="FFFFFF"/>
        </a:solidFill>
        <a:ln w="9525" cmpd="sng">
          <a:solidFill>
            <a:srgbClr val="FFFFFF"/>
          </a:solidFill>
          <a:headEnd type="none"/>
          <a:tailEnd type="none"/>
        </a:ln>
      </xdr:spPr>
      <xdr:txBody>
        <a:bodyPr vertOverflow="clip" wrap="square" lIns="27432" tIns="22860" rIns="27432" bIns="0"/>
        <a:p>
          <a:pPr algn="just">
            <a:defRPr/>
          </a:pPr>
          <a:r>
            <a:rPr lang="en-US" cap="none" sz="1000" b="0" i="0" u="none" baseline="0">
              <a:solidFill>
                <a:srgbClr val="000000"/>
              </a:solidFill>
              <a:latin typeface="Times New Roman"/>
              <a:ea typeface="Times New Roman"/>
              <a:cs typeface="Times New Roman"/>
            </a:rPr>
            <a:t>a bonus issue of 21,000,000 new ordinary shares of RM1.00 each in Degem Berhad ("Degem Shares") to be credited as fully paid up to the shareholders of the Company on the basis of one (1) new Degem Share for every two (2) existing Degem Shares held ("Proposed Bonus Issue");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2</xdr:col>
      <xdr:colOff>28575</xdr:colOff>
      <xdr:row>196</xdr:row>
      <xdr:rowOff>0</xdr:rowOff>
    </xdr:from>
    <xdr:to>
      <xdr:col>8</xdr:col>
      <xdr:colOff>0</xdr:colOff>
      <xdr:row>196</xdr:row>
      <xdr:rowOff>0</xdr:rowOff>
    </xdr:to>
    <xdr:sp>
      <xdr:nvSpPr>
        <xdr:cNvPr id="32" name="Text Box 41"/>
        <xdr:cNvSpPr txBox="1">
          <a:spLocks noChangeArrowheads="1"/>
        </xdr:cNvSpPr>
      </xdr:nvSpPr>
      <xdr:spPr>
        <a:xfrm>
          <a:off x="552450" y="39281100"/>
          <a:ext cx="6524625" cy="0"/>
        </a:xfrm>
        <a:prstGeom prst="rect">
          <a:avLst/>
        </a:prstGeom>
        <a:solidFill>
          <a:srgbClr val="FFFFFF"/>
        </a:solidFill>
        <a:ln w="9525" cmpd="sng">
          <a:solidFill>
            <a:srgbClr val="FFFFFF"/>
          </a:solidFill>
          <a:headEnd type="none"/>
          <a:tailEnd type="none"/>
        </a:ln>
      </xdr:spPr>
      <xdr:txBody>
        <a:bodyPr vertOverflow="clip" wrap="square" lIns="27432" tIns="22860" rIns="27432" bIns="0"/>
        <a:p>
          <a:pPr algn="just">
            <a:defRPr/>
          </a:pPr>
          <a:r>
            <a:rPr lang="en-US" cap="none" sz="1000" b="0" i="0" u="none" baseline="0">
              <a:solidFill>
                <a:srgbClr val="000000"/>
              </a:solidFill>
            </a:rPr>
            <a:t>an increase in the authorised share capital of the Company from RM50,000,000 comprising 50,000,000 Degem Shares to RM100,000,000 comprising 100,000,000 Degem Shares ("Proposed Increase");
</a:t>
          </a:r>
        </a:p>
      </xdr:txBody>
    </xdr:sp>
    <xdr:clientData/>
  </xdr:twoCellAnchor>
  <xdr:twoCellAnchor>
    <xdr:from>
      <xdr:col>2</xdr:col>
      <xdr:colOff>28575</xdr:colOff>
      <xdr:row>196</xdr:row>
      <xdr:rowOff>0</xdr:rowOff>
    </xdr:from>
    <xdr:to>
      <xdr:col>7</xdr:col>
      <xdr:colOff>838200</xdr:colOff>
      <xdr:row>196</xdr:row>
      <xdr:rowOff>0</xdr:rowOff>
    </xdr:to>
    <xdr:sp>
      <xdr:nvSpPr>
        <xdr:cNvPr id="33" name="Text Box 42"/>
        <xdr:cNvSpPr txBox="1">
          <a:spLocks noChangeArrowheads="1"/>
        </xdr:cNvSpPr>
      </xdr:nvSpPr>
      <xdr:spPr>
        <a:xfrm>
          <a:off x="552450" y="39281100"/>
          <a:ext cx="6286500" cy="0"/>
        </a:xfrm>
        <a:prstGeom prst="rect">
          <a:avLst/>
        </a:prstGeom>
        <a:solidFill>
          <a:srgbClr val="FFFFFF"/>
        </a:solidFill>
        <a:ln w="9525" cmpd="sng">
          <a:solidFill>
            <a:srgbClr val="FFFFFF"/>
          </a:solidFill>
          <a:headEnd type="none"/>
          <a:tailEnd type="none"/>
        </a:ln>
      </xdr:spPr>
      <xdr:txBody>
        <a:bodyPr vertOverflow="clip" wrap="square" lIns="27432" tIns="22860" rIns="27432" bIns="0"/>
        <a:p>
          <a:pPr algn="just">
            <a:defRPr/>
          </a:pPr>
          <a:r>
            <a:rPr lang="en-US" cap="none" sz="1000" b="0" i="0" u="none" baseline="0">
              <a:solidFill>
                <a:srgbClr val="000000"/>
              </a:solidFill>
              <a:latin typeface="Times New Roman"/>
              <a:ea typeface="Times New Roman"/>
              <a:cs typeface="Times New Roman"/>
            </a:rPr>
            <a:t>to transfer the listing of and quotation for the entire enlarged issued and paid up share capital of the Company comprising 63,000,000 Degem Shares from the Second Board to Main Board of Kuala Lumpur Stock Exchange upon completion of the Proposed Bonus Issue ("Proposed Transfer").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1</xdr:col>
      <xdr:colOff>9525</xdr:colOff>
      <xdr:row>75</xdr:row>
      <xdr:rowOff>0</xdr:rowOff>
    </xdr:from>
    <xdr:to>
      <xdr:col>7</xdr:col>
      <xdr:colOff>1028700</xdr:colOff>
      <xdr:row>76</xdr:row>
      <xdr:rowOff>85725</xdr:rowOff>
    </xdr:to>
    <xdr:sp>
      <xdr:nvSpPr>
        <xdr:cNvPr id="34" name="Text Box 43"/>
        <xdr:cNvSpPr txBox="1">
          <a:spLocks noChangeArrowheads="1"/>
        </xdr:cNvSpPr>
      </xdr:nvSpPr>
      <xdr:spPr>
        <a:xfrm>
          <a:off x="333375" y="15001875"/>
          <a:ext cx="6696075" cy="285750"/>
        </a:xfrm>
        <a:prstGeom prst="rect">
          <a:avLst/>
        </a:prstGeom>
        <a:solidFill>
          <a:srgbClr val="FFFFFF"/>
        </a:solidFill>
        <a:ln w="9525" cmpd="sng">
          <a:solidFill>
            <a:srgbClr val="FFFFFF"/>
          </a:solidFill>
          <a:headEnd type="none"/>
          <a:tailEnd type="none"/>
        </a:ln>
      </xdr:spPr>
      <xdr:txBody>
        <a:bodyPr vertOverflow="clip" wrap="square" lIns="27432" tIns="27432" rIns="27432" bIns="0"/>
        <a:p>
          <a:pPr algn="just">
            <a:defRPr/>
          </a:pPr>
          <a:r>
            <a:rPr lang="en-US" cap="none" sz="1200" b="0" i="0" u="none" baseline="0">
              <a:solidFill>
                <a:srgbClr val="000000"/>
              </a:solidFill>
            </a:rPr>
            <a:t>There were no unusual and extraordinary items for the current interim period and financial period to date.</a:t>
          </a:r>
        </a:p>
      </xdr:txBody>
    </xdr:sp>
    <xdr:clientData/>
  </xdr:twoCellAnchor>
  <xdr:twoCellAnchor>
    <xdr:from>
      <xdr:col>1</xdr:col>
      <xdr:colOff>28575</xdr:colOff>
      <xdr:row>163</xdr:row>
      <xdr:rowOff>190500</xdr:rowOff>
    </xdr:from>
    <xdr:to>
      <xdr:col>7</xdr:col>
      <xdr:colOff>1038225</xdr:colOff>
      <xdr:row>165</xdr:row>
      <xdr:rowOff>57150</xdr:rowOff>
    </xdr:to>
    <xdr:sp>
      <xdr:nvSpPr>
        <xdr:cNvPr id="35" name="Text Box 45"/>
        <xdr:cNvSpPr txBox="1">
          <a:spLocks noChangeArrowheads="1"/>
        </xdr:cNvSpPr>
      </xdr:nvSpPr>
      <xdr:spPr>
        <a:xfrm>
          <a:off x="352425" y="32718375"/>
          <a:ext cx="6686550" cy="266700"/>
        </a:xfrm>
        <a:prstGeom prst="rect">
          <a:avLst/>
        </a:prstGeom>
        <a:solidFill>
          <a:srgbClr val="FFFFFF"/>
        </a:solidFill>
        <a:ln w="9525" cmpd="sng">
          <a:solidFill>
            <a:srgbClr val="FFFFFF"/>
          </a:solidFill>
          <a:headEnd type="none"/>
          <a:tailEnd type="none"/>
        </a:ln>
      </xdr:spPr>
      <xdr:txBody>
        <a:bodyPr vertOverflow="clip" wrap="square" lIns="27432" tIns="27432" rIns="27432" bIns="0"/>
        <a:p>
          <a:pPr algn="just">
            <a:defRPr/>
          </a:pPr>
          <a:r>
            <a:rPr lang="en-US" cap="none" sz="1200" b="0" i="0" u="none" baseline="0">
              <a:solidFill>
                <a:srgbClr val="000000"/>
              </a:solidFill>
            </a:rPr>
            <a:t>The Group has not provided any profit forecast or profit guarantee in a public document.</a:t>
          </a:r>
        </a:p>
      </xdr:txBody>
    </xdr:sp>
    <xdr:clientData/>
  </xdr:twoCellAnchor>
  <xdr:twoCellAnchor>
    <xdr:from>
      <xdr:col>1</xdr:col>
      <xdr:colOff>9525</xdr:colOff>
      <xdr:row>259</xdr:row>
      <xdr:rowOff>200025</xdr:rowOff>
    </xdr:from>
    <xdr:to>
      <xdr:col>3</xdr:col>
      <xdr:colOff>2247900</xdr:colOff>
      <xdr:row>261</xdr:row>
      <xdr:rowOff>9525</xdr:rowOff>
    </xdr:to>
    <xdr:sp>
      <xdr:nvSpPr>
        <xdr:cNvPr id="36" name="Text Box 46"/>
        <xdr:cNvSpPr txBox="1">
          <a:spLocks noChangeArrowheads="1"/>
        </xdr:cNvSpPr>
      </xdr:nvSpPr>
      <xdr:spPr>
        <a:xfrm>
          <a:off x="333375" y="52130325"/>
          <a:ext cx="2533650" cy="228600"/>
        </a:xfrm>
        <a:prstGeom prst="rect">
          <a:avLst/>
        </a:prstGeom>
        <a:solidFill>
          <a:srgbClr val="FFFFFF"/>
        </a:solidFill>
        <a:ln w="9525" cmpd="sng">
          <a:solidFill>
            <a:srgbClr val="FFFFFF"/>
          </a:solidFill>
          <a:headEnd type="none"/>
          <a:tailEnd type="none"/>
        </a:ln>
      </xdr:spPr>
      <xdr:txBody>
        <a:bodyPr vertOverflow="clip" wrap="square" lIns="27432" tIns="27432" rIns="27432" bIns="0"/>
        <a:p>
          <a:pPr algn="just">
            <a:defRPr/>
          </a:pPr>
          <a:r>
            <a:rPr lang="en-US" cap="none" sz="1200" b="0" i="0" u="none" baseline="0">
              <a:solidFill>
                <a:srgbClr val="000000"/>
              </a:solidFill>
              <a:latin typeface="Times New Roman"/>
              <a:ea typeface="Times New Roman"/>
              <a:cs typeface="Times New Roman"/>
            </a:rPr>
            <a:t>Profit attributable to shareholders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Adjusted weighted average number of ordinary shares in issue</a:t>
          </a:r>
        </a:p>
      </xdr:txBody>
    </xdr:sp>
    <xdr:clientData/>
  </xdr:twoCellAnchor>
  <xdr:twoCellAnchor>
    <xdr:from>
      <xdr:col>2</xdr:col>
      <xdr:colOff>19050</xdr:colOff>
      <xdr:row>191</xdr:row>
      <xdr:rowOff>171450</xdr:rowOff>
    </xdr:from>
    <xdr:to>
      <xdr:col>7</xdr:col>
      <xdr:colOff>1038225</xdr:colOff>
      <xdr:row>193</xdr:row>
      <xdr:rowOff>38100</xdr:rowOff>
    </xdr:to>
    <xdr:sp>
      <xdr:nvSpPr>
        <xdr:cNvPr id="37" name="Text Box 47"/>
        <xdr:cNvSpPr txBox="1">
          <a:spLocks noChangeArrowheads="1"/>
        </xdr:cNvSpPr>
      </xdr:nvSpPr>
      <xdr:spPr>
        <a:xfrm>
          <a:off x="542925" y="38452425"/>
          <a:ext cx="6496050" cy="266700"/>
        </a:xfrm>
        <a:prstGeom prst="rect">
          <a:avLst/>
        </a:prstGeom>
        <a:solidFill>
          <a:srgbClr val="FFFFFF"/>
        </a:solidFill>
        <a:ln w="9525" cmpd="sng">
          <a:solidFill>
            <a:srgbClr val="FFFFFF"/>
          </a:solidFill>
          <a:headEnd type="none"/>
          <a:tailEnd type="none"/>
        </a:ln>
      </xdr:spPr>
      <xdr:txBody>
        <a:bodyPr vertOverflow="clip" wrap="square" lIns="27432" tIns="27432" rIns="27432" bIns="0"/>
        <a:p>
          <a:pPr algn="just">
            <a:defRPr/>
          </a:pPr>
          <a:r>
            <a:rPr lang="en-US" cap="none" sz="1200" b="0" i="0" u="none" baseline="0">
              <a:solidFill>
                <a:srgbClr val="000000"/>
              </a:solidFill>
            </a:rPr>
            <a:t>There were no investments in quoted securities for the current quarter and financial period to date.</a:t>
          </a:r>
        </a:p>
      </xdr:txBody>
    </xdr:sp>
    <xdr:clientData/>
  </xdr:twoCellAnchor>
  <xdr:twoCellAnchor>
    <xdr:from>
      <xdr:col>1</xdr:col>
      <xdr:colOff>9525</xdr:colOff>
      <xdr:row>245</xdr:row>
      <xdr:rowOff>161925</xdr:rowOff>
    </xdr:from>
    <xdr:to>
      <xdr:col>7</xdr:col>
      <xdr:colOff>1028700</xdr:colOff>
      <xdr:row>247</xdr:row>
      <xdr:rowOff>19050</xdr:rowOff>
    </xdr:to>
    <xdr:sp>
      <xdr:nvSpPr>
        <xdr:cNvPr id="38" name="Text Box 48"/>
        <xdr:cNvSpPr txBox="1">
          <a:spLocks noChangeArrowheads="1"/>
        </xdr:cNvSpPr>
      </xdr:nvSpPr>
      <xdr:spPr>
        <a:xfrm>
          <a:off x="333375" y="49263300"/>
          <a:ext cx="6696075" cy="238125"/>
        </a:xfrm>
        <a:prstGeom prst="rect">
          <a:avLst/>
        </a:prstGeom>
        <a:solidFill>
          <a:srgbClr val="FFFFFF"/>
        </a:solidFill>
        <a:ln w="9525" cmpd="sng">
          <a:solidFill>
            <a:srgbClr val="FFFFFF"/>
          </a:solidFill>
          <a:headEnd type="none"/>
          <a:tailEnd type="none"/>
        </a:ln>
      </xdr:spPr>
      <xdr:txBody>
        <a:bodyPr vertOverflow="clip" wrap="square" lIns="27432" tIns="27432" rIns="27432" bIns="0"/>
        <a:p>
          <a:pPr algn="just">
            <a:defRPr/>
          </a:pPr>
          <a:r>
            <a:rPr lang="en-US" cap="none" sz="1200" b="0" i="0" u="none" baseline="0">
              <a:solidFill>
                <a:srgbClr val="000000"/>
              </a:solidFill>
              <a:latin typeface="Times New Roman"/>
              <a:ea typeface="Times New Roman"/>
              <a:cs typeface="Times New Roman"/>
            </a:rPr>
            <a:t>During the quarter under review, no dividend was declared.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1</xdr:col>
      <xdr:colOff>19050</xdr:colOff>
      <xdr:row>159</xdr:row>
      <xdr:rowOff>180975</xdr:rowOff>
    </xdr:from>
    <xdr:to>
      <xdr:col>7</xdr:col>
      <xdr:colOff>1028700</xdr:colOff>
      <xdr:row>161</xdr:row>
      <xdr:rowOff>85725</xdr:rowOff>
    </xdr:to>
    <xdr:sp>
      <xdr:nvSpPr>
        <xdr:cNvPr id="39" name="Text Box 50"/>
        <xdr:cNvSpPr txBox="1">
          <a:spLocks noChangeArrowheads="1"/>
        </xdr:cNvSpPr>
      </xdr:nvSpPr>
      <xdr:spPr>
        <a:xfrm>
          <a:off x="342900" y="31908750"/>
          <a:ext cx="6686550" cy="304800"/>
        </a:xfrm>
        <a:prstGeom prst="rect">
          <a:avLst/>
        </a:prstGeom>
        <a:solidFill>
          <a:srgbClr val="FFFFFF"/>
        </a:solidFill>
        <a:ln w="9525" cmpd="sng">
          <a:solidFill>
            <a:srgbClr val="FFFFFF"/>
          </a:solidFill>
          <a:headEnd type="none"/>
          <a:tailEnd type="none"/>
        </a:ln>
      </xdr:spPr>
      <xdr:txBody>
        <a:bodyPr vertOverflow="clip" wrap="square" lIns="27432" tIns="27432" rIns="27432" bIns="0"/>
        <a:p>
          <a:pPr algn="just">
            <a:defRPr/>
          </a:pPr>
          <a:r>
            <a:rPr lang="en-US" cap="none" sz="1200" b="0" i="0" u="none" baseline="0">
              <a:solidFill>
                <a:srgbClr val="000000"/>
              </a:solidFill>
            </a:rPr>
            <a:t>The outlook for the Group’s operations is positive for the financial year 2011.</a:t>
          </a:r>
        </a:p>
      </xdr:txBody>
    </xdr:sp>
    <xdr:clientData/>
  </xdr:twoCellAnchor>
  <xdr:twoCellAnchor>
    <xdr:from>
      <xdr:col>1</xdr:col>
      <xdr:colOff>19050</xdr:colOff>
      <xdr:row>82</xdr:row>
      <xdr:rowOff>190500</xdr:rowOff>
    </xdr:from>
    <xdr:to>
      <xdr:col>7</xdr:col>
      <xdr:colOff>1038225</xdr:colOff>
      <xdr:row>86</xdr:row>
      <xdr:rowOff>57150</xdr:rowOff>
    </xdr:to>
    <xdr:sp>
      <xdr:nvSpPr>
        <xdr:cNvPr id="40" name="Text Box 51"/>
        <xdr:cNvSpPr txBox="1">
          <a:spLocks noChangeArrowheads="1"/>
        </xdr:cNvSpPr>
      </xdr:nvSpPr>
      <xdr:spPr>
        <a:xfrm>
          <a:off x="342900" y="16592550"/>
          <a:ext cx="6696075" cy="666750"/>
        </a:xfrm>
        <a:prstGeom prst="rect">
          <a:avLst/>
        </a:prstGeom>
        <a:solidFill>
          <a:srgbClr val="FFFFFF"/>
        </a:solidFill>
        <a:ln w="9525" cmpd="sng">
          <a:solidFill>
            <a:srgbClr val="FFFFFF"/>
          </a:solidFill>
          <a:headEnd type="none"/>
          <a:tailEnd type="none"/>
        </a:ln>
      </xdr:spPr>
      <xdr:txBody>
        <a:bodyPr vertOverflow="clip" wrap="square" lIns="27432" tIns="27432" rIns="27432" bIns="0"/>
        <a:p>
          <a:pPr algn="just">
            <a:defRPr/>
          </a:pPr>
          <a:r>
            <a:rPr lang="en-US" cap="none" sz="1200" b="0" i="0" u="none" baseline="0">
              <a:solidFill>
                <a:srgbClr val="000000"/>
              </a:solidFill>
            </a:rPr>
            <a:t>Save as disclose below, there were no issuance and repayment of debt and equity securities, share buy-backs, share cancellations, share held as treasury shares and resale of treasury shares for the current financial period-to-date:-</a:t>
          </a:r>
        </a:p>
      </xdr:txBody>
    </xdr:sp>
    <xdr:clientData/>
  </xdr:twoCellAnchor>
  <xdr:twoCellAnchor>
    <xdr:from>
      <xdr:col>1</xdr:col>
      <xdr:colOff>0</xdr:colOff>
      <xdr:row>319</xdr:row>
      <xdr:rowOff>19050</xdr:rowOff>
    </xdr:from>
    <xdr:to>
      <xdr:col>8</xdr:col>
      <xdr:colOff>76200</xdr:colOff>
      <xdr:row>322</xdr:row>
      <xdr:rowOff>47625</xdr:rowOff>
    </xdr:to>
    <xdr:sp fLocksText="0">
      <xdr:nvSpPr>
        <xdr:cNvPr id="41" name="Text Box 52"/>
        <xdr:cNvSpPr txBox="1">
          <a:spLocks noChangeArrowheads="1"/>
        </xdr:cNvSpPr>
      </xdr:nvSpPr>
      <xdr:spPr>
        <a:xfrm>
          <a:off x="323850" y="63322200"/>
          <a:ext cx="6829425" cy="62865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5</xdr:col>
      <xdr:colOff>1057275</xdr:colOff>
      <xdr:row>262</xdr:row>
      <xdr:rowOff>180975</xdr:rowOff>
    </xdr:from>
    <xdr:ext cx="161925" cy="238125"/>
    <xdr:sp fLocksText="0">
      <xdr:nvSpPr>
        <xdr:cNvPr id="42" name="Text Box 53"/>
        <xdr:cNvSpPr txBox="1">
          <a:spLocks noChangeArrowheads="1"/>
        </xdr:cNvSpPr>
      </xdr:nvSpPr>
      <xdr:spPr>
        <a:xfrm>
          <a:off x="4981575" y="52739925"/>
          <a:ext cx="16192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923925</xdr:colOff>
      <xdr:row>262</xdr:row>
      <xdr:rowOff>180975</xdr:rowOff>
    </xdr:from>
    <xdr:ext cx="180975" cy="190500"/>
    <xdr:sp fLocksText="0">
      <xdr:nvSpPr>
        <xdr:cNvPr id="43" name="Text Box 54"/>
        <xdr:cNvSpPr txBox="1">
          <a:spLocks noChangeArrowheads="1"/>
        </xdr:cNvSpPr>
      </xdr:nvSpPr>
      <xdr:spPr>
        <a:xfrm>
          <a:off x="6924675" y="52739925"/>
          <a:ext cx="1809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1</xdr:col>
      <xdr:colOff>19050</xdr:colOff>
      <xdr:row>195</xdr:row>
      <xdr:rowOff>190500</xdr:rowOff>
    </xdr:from>
    <xdr:to>
      <xdr:col>7</xdr:col>
      <xdr:colOff>1038225</xdr:colOff>
      <xdr:row>197</xdr:row>
      <xdr:rowOff>19050</xdr:rowOff>
    </xdr:to>
    <xdr:sp>
      <xdr:nvSpPr>
        <xdr:cNvPr id="44" name="Text Box 55"/>
        <xdr:cNvSpPr txBox="1">
          <a:spLocks noChangeArrowheads="1"/>
        </xdr:cNvSpPr>
      </xdr:nvSpPr>
      <xdr:spPr>
        <a:xfrm>
          <a:off x="342900" y="39271575"/>
          <a:ext cx="6696075" cy="228600"/>
        </a:xfrm>
        <a:prstGeom prst="rect">
          <a:avLst/>
        </a:prstGeom>
        <a:solidFill>
          <a:srgbClr val="FFFFFF"/>
        </a:solidFill>
        <a:ln w="9525" cmpd="sng">
          <a:solidFill>
            <a:srgbClr val="FFFFFF"/>
          </a:solidFill>
          <a:headEnd type="none"/>
          <a:tailEnd type="none"/>
        </a:ln>
      </xdr:spPr>
      <xdr:txBody>
        <a:bodyPr vertOverflow="clip" wrap="square" lIns="27432" tIns="27432" rIns="27432" bIns="0"/>
        <a:p>
          <a:pPr algn="just">
            <a:defRPr/>
          </a:pPr>
          <a:r>
            <a:rPr lang="en-US" cap="none" sz="1200" b="0" i="0" u="none" baseline="0">
              <a:solidFill>
                <a:srgbClr val="000000"/>
              </a:solidFill>
            </a:rPr>
            <a:t>There were no corporate proposals announced.</a:t>
          </a:r>
        </a:p>
      </xdr:txBody>
    </xdr:sp>
    <xdr:clientData/>
  </xdr:twoCellAnchor>
  <xdr:twoCellAnchor>
    <xdr:from>
      <xdr:col>1</xdr:col>
      <xdr:colOff>9525</xdr:colOff>
      <xdr:row>147</xdr:row>
      <xdr:rowOff>152400</xdr:rowOff>
    </xdr:from>
    <xdr:to>
      <xdr:col>7</xdr:col>
      <xdr:colOff>1038225</xdr:colOff>
      <xdr:row>151</xdr:row>
      <xdr:rowOff>104775</xdr:rowOff>
    </xdr:to>
    <xdr:sp>
      <xdr:nvSpPr>
        <xdr:cNvPr id="45" name="Text Box 57"/>
        <xdr:cNvSpPr txBox="1">
          <a:spLocks noChangeArrowheads="1"/>
        </xdr:cNvSpPr>
      </xdr:nvSpPr>
      <xdr:spPr>
        <a:xfrm>
          <a:off x="333375" y="29556075"/>
          <a:ext cx="6705600" cy="714375"/>
        </a:xfrm>
        <a:prstGeom prst="rect">
          <a:avLst/>
        </a:prstGeom>
        <a:solidFill>
          <a:srgbClr val="FFFFFF"/>
        </a:solidFill>
        <a:ln w="9525" cmpd="sng">
          <a:solidFill>
            <a:srgbClr val="FFFFFF"/>
          </a:solidFill>
          <a:headEnd type="none"/>
          <a:tailEnd type="none"/>
        </a:ln>
      </xdr:spPr>
      <xdr:txBody>
        <a:bodyPr vertOverflow="clip" wrap="square" lIns="27432" tIns="27432" rIns="0" bIns="0"/>
        <a:p>
          <a:pPr algn="just">
            <a:defRPr/>
          </a:pPr>
          <a:r>
            <a:rPr lang="en-US" cap="none" sz="1200" b="0" i="0" u="none" baseline="0">
              <a:solidFill>
                <a:srgbClr val="000000"/>
              </a:solidFill>
            </a:rPr>
            <a:t>For the financial period ended 31 March 2011, the Group registered a revenue of RM47.2 million compared to RM38.7 million in the preceding period, an increase of 22.0%.  Net profit was RM4.2 million compared to RM3.1  million in the preceding period.  
</a:t>
          </a:r>
        </a:p>
      </xdr:txBody>
    </xdr:sp>
    <xdr:clientData/>
  </xdr:twoCellAnchor>
  <xdr:twoCellAnchor>
    <xdr:from>
      <xdr:col>1</xdr:col>
      <xdr:colOff>9525</xdr:colOff>
      <xdr:row>153</xdr:row>
      <xdr:rowOff>180975</xdr:rowOff>
    </xdr:from>
    <xdr:to>
      <xdr:col>7</xdr:col>
      <xdr:colOff>1047750</xdr:colOff>
      <xdr:row>157</xdr:row>
      <xdr:rowOff>76200</xdr:rowOff>
    </xdr:to>
    <xdr:sp>
      <xdr:nvSpPr>
        <xdr:cNvPr id="46" name="Text Box 58"/>
        <xdr:cNvSpPr txBox="1">
          <a:spLocks noChangeArrowheads="1"/>
        </xdr:cNvSpPr>
      </xdr:nvSpPr>
      <xdr:spPr>
        <a:xfrm>
          <a:off x="333375" y="30746700"/>
          <a:ext cx="6715125" cy="695325"/>
        </a:xfrm>
        <a:prstGeom prst="rect">
          <a:avLst/>
        </a:prstGeom>
        <a:solidFill>
          <a:srgbClr val="FFFFFF"/>
        </a:solidFill>
        <a:ln w="9525" cmpd="sng">
          <a:solidFill>
            <a:srgbClr val="FFFFFF"/>
          </a:solidFill>
          <a:headEnd type="none"/>
          <a:tailEnd type="none"/>
        </a:ln>
      </xdr:spPr>
      <xdr:txBody>
        <a:bodyPr vertOverflow="clip" wrap="square" lIns="27432" tIns="27432" rIns="27432" bIns="0"/>
        <a:p>
          <a:pPr algn="just">
            <a:defRPr/>
          </a:pPr>
          <a:r>
            <a:rPr lang="en-US" cap="none" sz="1200" b="0" i="0" u="none" baseline="0">
              <a:solidFill>
                <a:srgbClr val="000000"/>
              </a:solidFill>
            </a:rPr>
            <a:t>In the first quarter of year 2011, the Group registered a revenue of RM47.2 million and profit before taxation of RM5.4 million versus a revenue of RM59.7 million and profit before taxation of RM8.3 million recorded in the immediate preceding quarter.</a:t>
          </a:r>
        </a:p>
      </xdr:txBody>
    </xdr:sp>
    <xdr:clientData/>
  </xdr:twoCellAnchor>
  <xdr:oneCellAnchor>
    <xdr:from>
      <xdr:col>6</xdr:col>
      <xdr:colOff>0</xdr:colOff>
      <xdr:row>262</xdr:row>
      <xdr:rowOff>190500</xdr:rowOff>
    </xdr:from>
    <xdr:ext cx="76200" cy="190500"/>
    <xdr:sp>
      <xdr:nvSpPr>
        <xdr:cNvPr id="47" name="Text Box 59"/>
        <xdr:cNvSpPr txBox="1">
          <a:spLocks noChangeArrowheads="1"/>
        </xdr:cNvSpPr>
      </xdr:nvSpPr>
      <xdr:spPr>
        <a:xfrm>
          <a:off x="4981575" y="52787550"/>
          <a:ext cx="76200" cy="19050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                           *</a:t>
          </a:r>
        </a:p>
      </xdr:txBody>
    </xdr:sp>
    <xdr:clientData/>
  </xdr:oneCellAnchor>
  <xdr:oneCellAnchor>
    <xdr:from>
      <xdr:col>6</xdr:col>
      <xdr:colOff>1019175</xdr:colOff>
      <xdr:row>262</xdr:row>
      <xdr:rowOff>180975</xdr:rowOff>
    </xdr:from>
    <xdr:ext cx="152400" cy="238125"/>
    <xdr:sp fLocksText="0">
      <xdr:nvSpPr>
        <xdr:cNvPr id="48" name="Text Box 60"/>
        <xdr:cNvSpPr txBox="1">
          <a:spLocks noChangeArrowheads="1"/>
        </xdr:cNvSpPr>
      </xdr:nvSpPr>
      <xdr:spPr>
        <a:xfrm>
          <a:off x="6000750" y="52778025"/>
          <a:ext cx="1524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0</xdr:colOff>
      <xdr:row>262</xdr:row>
      <xdr:rowOff>190500</xdr:rowOff>
    </xdr:from>
    <xdr:ext cx="76200" cy="200025"/>
    <xdr:sp>
      <xdr:nvSpPr>
        <xdr:cNvPr id="49" name="Text Box 61"/>
        <xdr:cNvSpPr txBox="1">
          <a:spLocks noChangeArrowheads="1"/>
        </xdr:cNvSpPr>
      </xdr:nvSpPr>
      <xdr:spPr>
        <a:xfrm>
          <a:off x="6000750" y="52787550"/>
          <a:ext cx="76200" cy="200025"/>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                           *</a:t>
          </a:r>
        </a:p>
      </xdr:txBody>
    </xdr:sp>
    <xdr:clientData/>
  </xdr:oneCellAnchor>
  <xdr:oneCellAnchor>
    <xdr:from>
      <xdr:col>6</xdr:col>
      <xdr:colOff>1019175</xdr:colOff>
      <xdr:row>262</xdr:row>
      <xdr:rowOff>180975</xdr:rowOff>
    </xdr:from>
    <xdr:ext cx="152400" cy="238125"/>
    <xdr:sp fLocksText="0">
      <xdr:nvSpPr>
        <xdr:cNvPr id="50" name="Text Box 62"/>
        <xdr:cNvSpPr txBox="1">
          <a:spLocks noChangeArrowheads="1"/>
        </xdr:cNvSpPr>
      </xdr:nvSpPr>
      <xdr:spPr>
        <a:xfrm>
          <a:off x="6000750" y="52778025"/>
          <a:ext cx="1524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0</xdr:colOff>
      <xdr:row>262</xdr:row>
      <xdr:rowOff>190500</xdr:rowOff>
    </xdr:from>
    <xdr:ext cx="76200" cy="200025"/>
    <xdr:sp>
      <xdr:nvSpPr>
        <xdr:cNvPr id="51" name="Text Box 63"/>
        <xdr:cNvSpPr txBox="1">
          <a:spLocks noChangeArrowheads="1"/>
        </xdr:cNvSpPr>
      </xdr:nvSpPr>
      <xdr:spPr>
        <a:xfrm>
          <a:off x="6000750" y="52787550"/>
          <a:ext cx="76200" cy="200025"/>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                           *</a:t>
          </a:r>
        </a:p>
      </xdr:txBody>
    </xdr:sp>
    <xdr:clientData/>
  </xdr:oneCellAnchor>
  <xdr:oneCellAnchor>
    <xdr:from>
      <xdr:col>13</xdr:col>
      <xdr:colOff>609600</xdr:colOff>
      <xdr:row>262</xdr:row>
      <xdr:rowOff>180975</xdr:rowOff>
    </xdr:from>
    <xdr:ext cx="161925" cy="238125"/>
    <xdr:sp fLocksText="0">
      <xdr:nvSpPr>
        <xdr:cNvPr id="52" name="Text Box 65"/>
        <xdr:cNvSpPr txBox="1">
          <a:spLocks noChangeArrowheads="1"/>
        </xdr:cNvSpPr>
      </xdr:nvSpPr>
      <xdr:spPr>
        <a:xfrm>
          <a:off x="11687175" y="52778025"/>
          <a:ext cx="16192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609600</xdr:colOff>
      <xdr:row>262</xdr:row>
      <xdr:rowOff>180975</xdr:rowOff>
    </xdr:from>
    <xdr:ext cx="190500" cy="190500"/>
    <xdr:sp fLocksText="0">
      <xdr:nvSpPr>
        <xdr:cNvPr id="53" name="Text Box 66"/>
        <xdr:cNvSpPr txBox="1">
          <a:spLocks noChangeArrowheads="1"/>
        </xdr:cNvSpPr>
      </xdr:nvSpPr>
      <xdr:spPr>
        <a:xfrm>
          <a:off x="12906375" y="52778025"/>
          <a:ext cx="1905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262</xdr:row>
      <xdr:rowOff>190500</xdr:rowOff>
    </xdr:from>
    <xdr:ext cx="76200" cy="190500"/>
    <xdr:sp>
      <xdr:nvSpPr>
        <xdr:cNvPr id="54" name="Text Box 67"/>
        <xdr:cNvSpPr txBox="1">
          <a:spLocks noChangeArrowheads="1"/>
        </xdr:cNvSpPr>
      </xdr:nvSpPr>
      <xdr:spPr>
        <a:xfrm>
          <a:off x="11687175" y="52787550"/>
          <a:ext cx="76200" cy="19050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                           *</a:t>
          </a:r>
        </a:p>
      </xdr:txBody>
    </xdr:sp>
    <xdr:clientData/>
  </xdr:oneCellAnchor>
  <xdr:oneCellAnchor>
    <xdr:from>
      <xdr:col>13</xdr:col>
      <xdr:colOff>609600</xdr:colOff>
      <xdr:row>262</xdr:row>
      <xdr:rowOff>180975</xdr:rowOff>
    </xdr:from>
    <xdr:ext cx="161925" cy="238125"/>
    <xdr:sp fLocksText="0">
      <xdr:nvSpPr>
        <xdr:cNvPr id="55" name="Text Box 69"/>
        <xdr:cNvSpPr txBox="1">
          <a:spLocks noChangeArrowheads="1"/>
        </xdr:cNvSpPr>
      </xdr:nvSpPr>
      <xdr:spPr>
        <a:xfrm>
          <a:off x="11687175" y="52778025"/>
          <a:ext cx="16192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609600</xdr:colOff>
      <xdr:row>262</xdr:row>
      <xdr:rowOff>180975</xdr:rowOff>
    </xdr:from>
    <xdr:ext cx="190500" cy="190500"/>
    <xdr:sp fLocksText="0">
      <xdr:nvSpPr>
        <xdr:cNvPr id="56" name="Text Box 70"/>
        <xdr:cNvSpPr txBox="1">
          <a:spLocks noChangeArrowheads="1"/>
        </xdr:cNvSpPr>
      </xdr:nvSpPr>
      <xdr:spPr>
        <a:xfrm>
          <a:off x="12906375" y="52778025"/>
          <a:ext cx="1905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262</xdr:row>
      <xdr:rowOff>190500</xdr:rowOff>
    </xdr:from>
    <xdr:ext cx="76200" cy="190500"/>
    <xdr:sp>
      <xdr:nvSpPr>
        <xdr:cNvPr id="57" name="Text Box 71"/>
        <xdr:cNvSpPr txBox="1">
          <a:spLocks noChangeArrowheads="1"/>
        </xdr:cNvSpPr>
      </xdr:nvSpPr>
      <xdr:spPr>
        <a:xfrm>
          <a:off x="11687175" y="52787550"/>
          <a:ext cx="76200" cy="19050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                           *</a:t>
          </a:r>
        </a:p>
      </xdr:txBody>
    </xdr:sp>
    <xdr:clientData/>
  </xdr:oneCellAnchor>
  <xdr:twoCellAnchor>
    <xdr:from>
      <xdr:col>0</xdr:col>
      <xdr:colOff>314325</xdr:colOff>
      <xdr:row>8</xdr:row>
      <xdr:rowOff>190500</xdr:rowOff>
    </xdr:from>
    <xdr:to>
      <xdr:col>7</xdr:col>
      <xdr:colOff>1028700</xdr:colOff>
      <xdr:row>12</xdr:row>
      <xdr:rowOff>57150</xdr:rowOff>
    </xdr:to>
    <xdr:sp>
      <xdr:nvSpPr>
        <xdr:cNvPr id="58" name="Text Box 72"/>
        <xdr:cNvSpPr txBox="1">
          <a:spLocks noChangeArrowheads="1"/>
        </xdr:cNvSpPr>
      </xdr:nvSpPr>
      <xdr:spPr>
        <a:xfrm>
          <a:off x="314325" y="1790700"/>
          <a:ext cx="6715125" cy="666750"/>
        </a:xfrm>
        <a:prstGeom prst="rect">
          <a:avLst/>
        </a:prstGeom>
        <a:solidFill>
          <a:srgbClr val="FFFFFF"/>
        </a:solidFill>
        <a:ln w="9525" cmpd="sng">
          <a:solidFill>
            <a:srgbClr val="FFFFFF"/>
          </a:solidFill>
          <a:headEnd type="none"/>
          <a:tailEnd type="none"/>
        </a:ln>
      </xdr:spPr>
      <xdr:txBody>
        <a:bodyPr vertOverflow="clip" wrap="square" lIns="27432" tIns="27432" rIns="27432" bIns="0"/>
        <a:p>
          <a:pPr algn="just">
            <a:defRPr/>
          </a:pPr>
          <a:r>
            <a:rPr lang="en-US" cap="none" sz="1200" b="0" i="0" u="none" baseline="0">
              <a:solidFill>
                <a:srgbClr val="000000"/>
              </a:solidFill>
              <a:latin typeface="Times New Roman"/>
              <a:ea typeface="Times New Roman"/>
              <a:cs typeface="Times New Roman"/>
            </a:rPr>
            <a:t>Except as disclosed below, the Group has applied the same accounting policies and methods of computation in the financial statements for the current year compared with the audited financial statements of the Group for the year ended 31 December 2010.
</a:t>
          </a:r>
          <a:r>
            <a:rPr lang="en-US" cap="none" sz="1200" b="0" i="0" u="none" baseline="0">
              <a:solidFill>
                <a:srgbClr val="000000"/>
              </a:solidFill>
              <a:latin typeface="Times New Roman"/>
              <a:ea typeface="Times New Roman"/>
              <a:cs typeface="Times New Roman"/>
            </a:rPr>
            <a:t>
</a:t>
          </a:r>
          <a:r>
            <a:rPr lang="en-US" cap="none" sz="1300" b="0" i="0" u="none" baseline="0">
              <a:solidFill>
                <a:srgbClr val="000000"/>
              </a:solidFill>
              <a:latin typeface="Times New Roman"/>
              <a:ea typeface="Times New Roman"/>
              <a:cs typeface="Times New Roman"/>
            </a:rPr>
            <a:t>
</a:t>
          </a:r>
        </a:p>
      </xdr:txBody>
    </xdr:sp>
    <xdr:clientData/>
  </xdr:twoCellAnchor>
  <xdr:twoCellAnchor>
    <xdr:from>
      <xdr:col>1</xdr:col>
      <xdr:colOff>9525</xdr:colOff>
      <xdr:row>12</xdr:row>
      <xdr:rowOff>190500</xdr:rowOff>
    </xdr:from>
    <xdr:to>
      <xdr:col>7</xdr:col>
      <xdr:colOff>990600</xdr:colOff>
      <xdr:row>27</xdr:row>
      <xdr:rowOff>161925</xdr:rowOff>
    </xdr:to>
    <xdr:sp>
      <xdr:nvSpPr>
        <xdr:cNvPr id="59" name="Text Box 73"/>
        <xdr:cNvSpPr txBox="1">
          <a:spLocks noChangeArrowheads="1"/>
        </xdr:cNvSpPr>
      </xdr:nvSpPr>
      <xdr:spPr>
        <a:xfrm>
          <a:off x="333375" y="2590800"/>
          <a:ext cx="6657975" cy="2971800"/>
        </a:xfrm>
        <a:prstGeom prst="rect">
          <a:avLst/>
        </a:prstGeom>
        <a:solidFill>
          <a:srgbClr val="FFFFFF"/>
        </a:solidFill>
        <a:ln w="9525" cmpd="sng">
          <a:solidFill>
            <a:srgbClr val="FFFFFF"/>
          </a:solidFill>
          <a:headEnd type="none"/>
          <a:tailEnd type="none"/>
        </a:ln>
      </xdr:spPr>
      <xdr:txBody>
        <a:bodyPr vertOverflow="clip" wrap="square" lIns="27432" tIns="27432" rIns="27432" bIns="0"/>
        <a:p>
          <a:pPr algn="just">
            <a:defRPr/>
          </a:pPr>
          <a:r>
            <a:rPr lang="en-US" cap="none" sz="1200" b="0" i="0" u="none" baseline="0">
              <a:solidFill>
                <a:srgbClr val="000000"/>
              </a:solidFill>
              <a:latin typeface="Times New Roman"/>
              <a:ea typeface="Times New Roman"/>
              <a:cs typeface="Times New Roman"/>
            </a:rPr>
            <a:t>For the current financial year, the Group has adopted the following revised Financial Reporting Standards (“FRS”) issued by the Malaysian Accounting Standards Board (“MASB”), which are relevant to its operations:- 
</a:t>
          </a:r>
          <a:r>
            <a:rPr lang="en-US" cap="none" sz="1200" b="0" i="0" u="none" baseline="0">
              <a:solidFill>
                <a:srgbClr val="000000"/>
              </a:solidFill>
              <a:latin typeface="Times New Roman"/>
              <a:ea typeface="Times New Roman"/>
              <a:cs typeface="Times New Roman"/>
            </a:rPr>
            <a:t>
</a:t>
          </a:r>
          <a:r>
            <a:rPr lang="en-US" cap="none" sz="1100" b="0" i="0" u="none" baseline="0">
              <a:solidFill>
                <a:srgbClr val="000000"/>
              </a:solidFill>
              <a:latin typeface="Calibri"/>
              <a:ea typeface="Calibri"/>
              <a:cs typeface="Calibri"/>
            </a:rPr>
            <a:t>• </a:t>
          </a:r>
          <a:r>
            <a:rPr lang="en-US" cap="none" sz="1200" b="0" i="0" u="none" baseline="0">
              <a:solidFill>
                <a:srgbClr val="000000"/>
              </a:solidFill>
              <a:latin typeface="Times New Roman"/>
              <a:ea typeface="Times New Roman"/>
              <a:cs typeface="Times New Roman"/>
            </a:rPr>
            <a:t>Amendments to FRS 1, First-time Adoption of Financial Reporting Standards</a:t>
          </a:r>
          <a:r>
            <a:rPr lang="en-US" cap="none" sz="1200" b="0" i="0" u="none" baseline="0">
              <a:solidFill>
                <a:srgbClr val="000000"/>
              </a:solidFill>
              <a:latin typeface="Times New Roman"/>
              <a:ea typeface="Times New Roman"/>
              <a:cs typeface="Times New Roman"/>
            </a:rPr>
            <a:t>
</a:t>
          </a:r>
          <a:r>
            <a:rPr lang="en-US" cap="none" sz="1100" b="0" i="0" u="none" baseline="0">
              <a:solidFill>
                <a:srgbClr val="000000"/>
              </a:solidFill>
              <a:latin typeface="Calibri"/>
              <a:ea typeface="Calibri"/>
              <a:cs typeface="Calibri"/>
            </a:rPr>
            <a:t>-  </a:t>
          </a:r>
          <a:r>
            <a:rPr lang="en-US" cap="none" sz="1200" b="0" i="0" u="none" baseline="0">
              <a:solidFill>
                <a:srgbClr val="000000"/>
              </a:solidFill>
              <a:latin typeface="Times New Roman"/>
              <a:ea typeface="Times New Roman"/>
              <a:cs typeface="Times New Roman"/>
            </a:rPr>
            <a:t>Limited Exemption from Comparative FRS 7 Disclosures for First-time Adopters</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Additional Exemptions for First-time Adopters</a:t>
          </a:r>
          <a:r>
            <a:rPr lang="en-US" cap="none" sz="1200" b="0" i="0" u="none" baseline="0">
              <a:solidFill>
                <a:srgbClr val="000000"/>
              </a:solidFill>
              <a:latin typeface="Times New Roman"/>
              <a:ea typeface="Times New Roman"/>
              <a:cs typeface="Times New Roman"/>
            </a:rPr>
            <a:t>
</a:t>
          </a:r>
          <a:r>
            <a:rPr lang="en-US" cap="none" sz="1100" b="0" i="0" u="none" baseline="0">
              <a:solidFill>
                <a:srgbClr val="000000"/>
              </a:solidFill>
              <a:latin typeface="Calibri"/>
              <a:ea typeface="Calibri"/>
              <a:cs typeface="Calibri"/>
            </a:rPr>
            <a:t>• </a:t>
          </a:r>
          <a:r>
            <a:rPr lang="en-US" cap="none" sz="1200" b="0" i="0" u="none" baseline="0">
              <a:solidFill>
                <a:srgbClr val="000000"/>
              </a:solidFill>
              <a:latin typeface="Times New Roman"/>
              <a:ea typeface="Times New Roman"/>
              <a:cs typeface="Times New Roman"/>
            </a:rPr>
            <a:t>Amendments to FRS 2, Group Cash-settled Share Based Payment Transactions
</a:t>
          </a:r>
          <a:r>
            <a:rPr lang="en-US" cap="none" sz="1200" b="0" i="0" u="none" baseline="0">
              <a:solidFill>
                <a:srgbClr val="000000"/>
              </a:solidFill>
              <a:latin typeface="Times New Roman"/>
              <a:ea typeface="Times New Roman"/>
              <a:cs typeface="Times New Roman"/>
            </a:rPr>
            <a:t>• FRS 3, Business Combinations</a:t>
          </a:r>
          <a:r>
            <a:rPr lang="en-US" cap="none" sz="1200" b="0" i="0" u="none" baseline="0">
              <a:solidFill>
                <a:srgbClr val="000000"/>
              </a:solidFill>
              <a:latin typeface="Times New Roman"/>
              <a:ea typeface="Times New Roman"/>
              <a:cs typeface="Times New Roman"/>
            </a:rPr>
            <a:t>
</a:t>
          </a:r>
          <a:r>
            <a:rPr lang="en-US" cap="none" sz="1100" b="0" i="0" u="none" baseline="0">
              <a:solidFill>
                <a:srgbClr val="000000"/>
              </a:solidFill>
              <a:latin typeface="Calibri"/>
              <a:ea typeface="Calibri"/>
              <a:cs typeface="Calibri"/>
            </a:rPr>
            <a:t>• </a:t>
          </a:r>
          <a:r>
            <a:rPr lang="en-US" cap="none" sz="1200" b="0" i="0" u="none" baseline="0">
              <a:solidFill>
                <a:srgbClr val="000000"/>
              </a:solidFill>
              <a:latin typeface="Times New Roman"/>
              <a:ea typeface="Times New Roman"/>
              <a:cs typeface="Times New Roman"/>
            </a:rPr>
            <a:t>Amendments to FRS 7, Financial Instruments: Disclosures – Improving Disclosures about Financial</a:t>
          </a:r>
          <a:r>
            <a:rPr lang="en-US" cap="none" sz="1200" b="0" i="0" u="none" baseline="0">
              <a:solidFill>
                <a:srgbClr val="000000"/>
              </a:solidFill>
              <a:latin typeface="Times New Roman"/>
              <a:ea typeface="Times New Roman"/>
              <a:cs typeface="Times New Roman"/>
            </a:rPr>
            <a:t>                                                   Instruments.</a:t>
          </a:r>
          <a:r>
            <a:rPr lang="en-US" cap="none" sz="1200" b="0" i="0" u="none" baseline="0">
              <a:solidFill>
                <a:srgbClr val="000000"/>
              </a:solidFill>
              <a:latin typeface="Times New Roman"/>
              <a:ea typeface="Times New Roman"/>
              <a:cs typeface="Times New Roman"/>
            </a:rPr>
            <a:t> 
</a:t>
          </a:r>
          <a:r>
            <a:rPr lang="en-US" cap="none" sz="1100" b="0" i="0" u="none" baseline="0">
              <a:solidFill>
                <a:srgbClr val="000000"/>
              </a:solidFill>
              <a:latin typeface="Calibri"/>
              <a:ea typeface="Calibri"/>
              <a:cs typeface="Calibri"/>
            </a:rPr>
            <a:t>• </a:t>
          </a:r>
          <a:r>
            <a:rPr lang="en-US" cap="none" sz="1200" b="0" i="0" u="none" baseline="0">
              <a:solidFill>
                <a:srgbClr val="000000"/>
              </a:solidFill>
              <a:latin typeface="Times New Roman"/>
              <a:ea typeface="Times New Roman"/>
              <a:cs typeface="Times New Roman"/>
            </a:rPr>
            <a:t>Amendments to FRS 127, Consolidated and Separate Financial Statements: Cost of an Investment in a Subsidiary, Jointly Controlled Entity or Associate</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100" b="0" i="0" u="none" baseline="0">
              <a:solidFill>
                <a:srgbClr val="000000"/>
              </a:solidFill>
              <a:latin typeface="Calibri"/>
              <a:ea typeface="Calibri"/>
              <a:cs typeface="Calibri"/>
            </a:rPr>
            <a:t>• </a:t>
          </a:r>
          <a:r>
            <a:rPr lang="en-US" cap="none" sz="1200" b="0" i="0" u="none" baseline="0">
              <a:solidFill>
                <a:srgbClr val="000000"/>
              </a:solidFill>
              <a:latin typeface="Times New Roman"/>
              <a:ea typeface="Times New Roman"/>
              <a:cs typeface="Times New Roman"/>
            </a:rPr>
            <a:t>IC Interpretation 4, Determining whether an Arrangement contains a Lease</a:t>
          </a:r>
          <a:r>
            <a:rPr lang="en-US" cap="none" sz="1200" b="0" i="0" u="none" baseline="0">
              <a:solidFill>
                <a:srgbClr val="000000"/>
              </a:solidFill>
              <a:latin typeface="Times New Roman"/>
              <a:ea typeface="Times New Roman"/>
              <a:cs typeface="Times New Roman"/>
            </a:rPr>
            <a:t>
</a:t>
          </a:r>
          <a:r>
            <a:rPr lang="en-US" cap="none" sz="1100" b="0" i="0" u="none" baseline="0">
              <a:solidFill>
                <a:srgbClr val="000000"/>
              </a:solidFill>
              <a:latin typeface="Calibri"/>
              <a:ea typeface="Calibri"/>
              <a:cs typeface="Calibri"/>
            </a:rPr>
            <a:t>• </a:t>
          </a:r>
          <a:r>
            <a:rPr lang="en-US" cap="none" sz="1200" b="0" i="0" u="none" baseline="0">
              <a:solidFill>
                <a:srgbClr val="000000"/>
              </a:solidFill>
              <a:latin typeface="Times New Roman"/>
              <a:ea typeface="Times New Roman"/>
              <a:cs typeface="Times New Roman"/>
            </a:rPr>
            <a:t>IC Interpretation 18, Transfers of Assets from Customers</a:t>
          </a:r>
          <a:r>
            <a:rPr lang="en-US" cap="none" sz="1200" b="0" i="0" u="none" baseline="0">
              <a:solidFill>
                <a:srgbClr val="000000"/>
              </a:solidFill>
              <a:latin typeface="Times New Roman"/>
              <a:ea typeface="Times New Roman"/>
              <a:cs typeface="Times New Roman"/>
            </a:rPr>
            <a:t>
</a:t>
          </a:r>
          <a:r>
            <a:rPr lang="en-US" cap="none" sz="1100" b="0" i="0" u="none" baseline="0">
              <a:solidFill>
                <a:srgbClr val="000000"/>
              </a:solidFill>
              <a:latin typeface="Calibri"/>
              <a:ea typeface="Calibri"/>
              <a:cs typeface="Calibri"/>
            </a:rPr>
            <a:t>• </a:t>
          </a:r>
          <a:r>
            <a:rPr lang="en-US" cap="none" sz="1200" b="0" i="0" u="none" baseline="0">
              <a:solidFill>
                <a:srgbClr val="000000"/>
              </a:solidFill>
              <a:latin typeface="Times New Roman"/>
              <a:ea typeface="Times New Roman"/>
              <a:cs typeface="Times New Roman"/>
            </a:rPr>
            <a:t>Improvements to FRSs (2010)</a:t>
          </a:r>
          <a:r>
            <a:rPr lang="en-US" cap="none" sz="1200" b="0" i="0" u="none" baseline="0">
              <a:solidFill>
                <a:srgbClr val="000000"/>
              </a:solidFill>
              <a:latin typeface="Times New Roman"/>
              <a:ea typeface="Times New Roman"/>
              <a:cs typeface="Times New Roman"/>
            </a:rPr>
            <a:t>
</a:t>
          </a:r>
        </a:p>
      </xdr:txBody>
    </xdr:sp>
    <xdr:clientData/>
  </xdr:twoCellAnchor>
  <xdr:twoCellAnchor>
    <xdr:from>
      <xdr:col>1</xdr:col>
      <xdr:colOff>9525</xdr:colOff>
      <xdr:row>92</xdr:row>
      <xdr:rowOff>142875</xdr:rowOff>
    </xdr:from>
    <xdr:to>
      <xdr:col>7</xdr:col>
      <xdr:colOff>1038225</xdr:colOff>
      <xdr:row>94</xdr:row>
      <xdr:rowOff>47625</xdr:rowOff>
    </xdr:to>
    <xdr:sp>
      <xdr:nvSpPr>
        <xdr:cNvPr id="60" name="Text Box 74"/>
        <xdr:cNvSpPr txBox="1">
          <a:spLocks noChangeArrowheads="1"/>
        </xdr:cNvSpPr>
      </xdr:nvSpPr>
      <xdr:spPr>
        <a:xfrm>
          <a:off x="333375" y="18545175"/>
          <a:ext cx="6705600" cy="304800"/>
        </a:xfrm>
        <a:prstGeom prst="rect">
          <a:avLst/>
        </a:prstGeom>
        <a:solidFill>
          <a:srgbClr val="FFFFFF"/>
        </a:solidFill>
        <a:ln w="9525" cmpd="sng">
          <a:solidFill>
            <a:srgbClr val="FFFFFF"/>
          </a:solidFill>
          <a:headEnd type="none"/>
          <a:tailEnd type="none"/>
        </a:ln>
      </xdr:spPr>
      <xdr:txBody>
        <a:bodyPr vertOverflow="clip" wrap="square" lIns="27432" tIns="27432" rIns="27432" bIns="0"/>
        <a:p>
          <a:pPr algn="l">
            <a:defRPr/>
          </a:pP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No dividend was paid during the quarter under review. 
</a:t>
          </a:r>
          <a:r>
            <a:rPr lang="en-US" cap="none" sz="1300" b="0" i="0" u="none" baseline="0">
              <a:solidFill>
                <a:srgbClr val="000000"/>
              </a:solidFill>
              <a:latin typeface="Times New Roman"/>
              <a:ea typeface="Times New Roman"/>
              <a:cs typeface="Times New Roman"/>
            </a:rPr>
            <a:t>                                                                                                          
</a:t>
          </a:r>
          <a:r>
            <a:rPr lang="en-US" cap="none" sz="1300" b="0" i="0" u="none" baseline="0">
              <a:solidFill>
                <a:srgbClr val="000000"/>
              </a:solidFill>
              <a:latin typeface="Times New Roman"/>
              <a:ea typeface="Times New Roman"/>
              <a:cs typeface="Times New Roman"/>
            </a:rPr>
            <a:t>
</a:t>
          </a:r>
        </a:p>
      </xdr:txBody>
    </xdr:sp>
    <xdr:clientData/>
  </xdr:twoCellAnchor>
  <xdr:twoCellAnchor>
    <xdr:from>
      <xdr:col>1</xdr:col>
      <xdr:colOff>19050</xdr:colOff>
      <xdr:row>86</xdr:row>
      <xdr:rowOff>95250</xdr:rowOff>
    </xdr:from>
    <xdr:to>
      <xdr:col>7</xdr:col>
      <xdr:colOff>1028700</xdr:colOff>
      <xdr:row>90</xdr:row>
      <xdr:rowOff>95250</xdr:rowOff>
    </xdr:to>
    <xdr:sp>
      <xdr:nvSpPr>
        <xdr:cNvPr id="61" name="Text Box 165"/>
        <xdr:cNvSpPr txBox="1">
          <a:spLocks noChangeArrowheads="1"/>
        </xdr:cNvSpPr>
      </xdr:nvSpPr>
      <xdr:spPr>
        <a:xfrm>
          <a:off x="342900" y="17297400"/>
          <a:ext cx="6686550" cy="800100"/>
        </a:xfrm>
        <a:prstGeom prst="rect">
          <a:avLst/>
        </a:prstGeom>
        <a:solidFill>
          <a:srgbClr val="FFFFFF"/>
        </a:solidFill>
        <a:ln w="9525" cmpd="sng">
          <a:solidFill>
            <a:srgbClr val="FFFFFF"/>
          </a:solidFill>
          <a:headEnd type="none"/>
          <a:tailEnd type="none"/>
        </a:ln>
      </xdr:spPr>
      <xdr:txBody>
        <a:bodyPr vertOverflow="clip" wrap="square" lIns="27432" tIns="27432" rIns="27432" bIns="0"/>
        <a:p>
          <a:pPr algn="just">
            <a:defRPr/>
          </a:pPr>
          <a:r>
            <a:rPr lang="en-US" cap="none" sz="1200" b="0" i="0" u="none" baseline="0">
              <a:solidFill>
                <a:srgbClr val="000000"/>
              </a:solidFill>
            </a:rPr>
            <a:t>During the current quarter, there was no share repurchased.  As at 31 March 2011, a total of 1,934,800 shares repurchased were held at a total cost of RM1,914,355.95. The shares repurchased are being held as treasury shares in accordance with Section 67A of the Companies Act 1965. None of the treasury shares held were resold or cancelled during the quarter under review and up to the date of this report.    </a:t>
          </a:r>
        </a:p>
      </xdr:txBody>
    </xdr:sp>
    <xdr:clientData/>
  </xdr:twoCellAnchor>
  <xdr:oneCellAnchor>
    <xdr:from>
      <xdr:col>6</xdr:col>
      <xdr:colOff>1019175</xdr:colOff>
      <xdr:row>262</xdr:row>
      <xdr:rowOff>180975</xdr:rowOff>
    </xdr:from>
    <xdr:ext cx="161925" cy="238125"/>
    <xdr:sp fLocksText="0">
      <xdr:nvSpPr>
        <xdr:cNvPr id="62" name="Text Box 23"/>
        <xdr:cNvSpPr txBox="1">
          <a:spLocks noChangeArrowheads="1"/>
        </xdr:cNvSpPr>
      </xdr:nvSpPr>
      <xdr:spPr>
        <a:xfrm>
          <a:off x="6000750" y="52778025"/>
          <a:ext cx="16192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0</xdr:colOff>
      <xdr:row>262</xdr:row>
      <xdr:rowOff>190500</xdr:rowOff>
    </xdr:from>
    <xdr:ext cx="76200" cy="190500"/>
    <xdr:sp>
      <xdr:nvSpPr>
        <xdr:cNvPr id="63" name="Text Box 28"/>
        <xdr:cNvSpPr txBox="1">
          <a:spLocks noChangeArrowheads="1"/>
        </xdr:cNvSpPr>
      </xdr:nvSpPr>
      <xdr:spPr>
        <a:xfrm>
          <a:off x="6000750" y="52787550"/>
          <a:ext cx="76200" cy="19050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                           *</a:t>
          </a:r>
        </a:p>
      </xdr:txBody>
    </xdr:sp>
    <xdr:clientData/>
  </xdr:oneCellAnchor>
  <xdr:oneCellAnchor>
    <xdr:from>
      <xdr:col>6</xdr:col>
      <xdr:colOff>1019175</xdr:colOff>
      <xdr:row>262</xdr:row>
      <xdr:rowOff>180975</xdr:rowOff>
    </xdr:from>
    <xdr:ext cx="161925" cy="238125"/>
    <xdr:sp fLocksText="0">
      <xdr:nvSpPr>
        <xdr:cNvPr id="64" name="Text Box 53"/>
        <xdr:cNvSpPr txBox="1">
          <a:spLocks noChangeArrowheads="1"/>
        </xdr:cNvSpPr>
      </xdr:nvSpPr>
      <xdr:spPr>
        <a:xfrm>
          <a:off x="6000750" y="52778025"/>
          <a:ext cx="16192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0</xdr:colOff>
      <xdr:row>262</xdr:row>
      <xdr:rowOff>190500</xdr:rowOff>
    </xdr:from>
    <xdr:ext cx="76200" cy="190500"/>
    <xdr:sp>
      <xdr:nvSpPr>
        <xdr:cNvPr id="65" name="Text Box 59"/>
        <xdr:cNvSpPr txBox="1">
          <a:spLocks noChangeArrowheads="1"/>
        </xdr:cNvSpPr>
      </xdr:nvSpPr>
      <xdr:spPr>
        <a:xfrm>
          <a:off x="6000750" y="52787550"/>
          <a:ext cx="76200" cy="19050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                           *</a:t>
          </a:r>
        </a:p>
      </xdr:txBody>
    </xdr:sp>
    <xdr:clientData/>
  </xdr:oneCellAnchor>
  <xdr:oneCellAnchor>
    <xdr:from>
      <xdr:col>7</xdr:col>
      <xdr:colOff>1076325</xdr:colOff>
      <xdr:row>262</xdr:row>
      <xdr:rowOff>180975</xdr:rowOff>
    </xdr:from>
    <xdr:ext cx="152400" cy="238125"/>
    <xdr:sp fLocksText="0">
      <xdr:nvSpPr>
        <xdr:cNvPr id="66" name="Text Box 60"/>
        <xdr:cNvSpPr txBox="1">
          <a:spLocks noChangeArrowheads="1"/>
        </xdr:cNvSpPr>
      </xdr:nvSpPr>
      <xdr:spPr>
        <a:xfrm>
          <a:off x="7077075" y="52778025"/>
          <a:ext cx="1524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262</xdr:row>
      <xdr:rowOff>190500</xdr:rowOff>
    </xdr:from>
    <xdr:ext cx="76200" cy="200025"/>
    <xdr:sp>
      <xdr:nvSpPr>
        <xdr:cNvPr id="67" name="Text Box 61"/>
        <xdr:cNvSpPr txBox="1">
          <a:spLocks noChangeArrowheads="1"/>
        </xdr:cNvSpPr>
      </xdr:nvSpPr>
      <xdr:spPr>
        <a:xfrm>
          <a:off x="7077075" y="52787550"/>
          <a:ext cx="76200" cy="200025"/>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                           *</a:t>
          </a:r>
        </a:p>
      </xdr:txBody>
    </xdr:sp>
    <xdr:clientData/>
  </xdr:oneCellAnchor>
  <xdr:oneCellAnchor>
    <xdr:from>
      <xdr:col>7</xdr:col>
      <xdr:colOff>1076325</xdr:colOff>
      <xdr:row>262</xdr:row>
      <xdr:rowOff>180975</xdr:rowOff>
    </xdr:from>
    <xdr:ext cx="152400" cy="238125"/>
    <xdr:sp fLocksText="0">
      <xdr:nvSpPr>
        <xdr:cNvPr id="68" name="Text Box 62"/>
        <xdr:cNvSpPr txBox="1">
          <a:spLocks noChangeArrowheads="1"/>
        </xdr:cNvSpPr>
      </xdr:nvSpPr>
      <xdr:spPr>
        <a:xfrm>
          <a:off x="7077075" y="52778025"/>
          <a:ext cx="1524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0</xdr:colOff>
      <xdr:row>262</xdr:row>
      <xdr:rowOff>190500</xdr:rowOff>
    </xdr:from>
    <xdr:ext cx="76200" cy="200025"/>
    <xdr:sp>
      <xdr:nvSpPr>
        <xdr:cNvPr id="69" name="Text Box 63"/>
        <xdr:cNvSpPr txBox="1">
          <a:spLocks noChangeArrowheads="1"/>
        </xdr:cNvSpPr>
      </xdr:nvSpPr>
      <xdr:spPr>
        <a:xfrm>
          <a:off x="7077075" y="52787550"/>
          <a:ext cx="76200" cy="200025"/>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                           *</a:t>
          </a:r>
        </a:p>
      </xdr:txBody>
    </xdr:sp>
    <xdr:clientData/>
  </xdr:oneCellAnchor>
  <xdr:twoCellAnchor>
    <xdr:from>
      <xdr:col>0</xdr:col>
      <xdr:colOff>304800</xdr:colOff>
      <xdr:row>28</xdr:row>
      <xdr:rowOff>104775</xdr:rowOff>
    </xdr:from>
    <xdr:to>
      <xdr:col>7</xdr:col>
      <xdr:colOff>1009650</xdr:colOff>
      <xdr:row>30</xdr:row>
      <xdr:rowOff>114300</xdr:rowOff>
    </xdr:to>
    <xdr:sp>
      <xdr:nvSpPr>
        <xdr:cNvPr id="70" name="Text Box 72"/>
        <xdr:cNvSpPr txBox="1">
          <a:spLocks noChangeArrowheads="1"/>
        </xdr:cNvSpPr>
      </xdr:nvSpPr>
      <xdr:spPr>
        <a:xfrm>
          <a:off x="304800" y="5705475"/>
          <a:ext cx="6705600" cy="409575"/>
        </a:xfrm>
        <a:prstGeom prst="rect">
          <a:avLst/>
        </a:prstGeom>
        <a:solidFill>
          <a:srgbClr val="FFFFFF"/>
        </a:solidFill>
        <a:ln w="9525" cmpd="sng">
          <a:solidFill>
            <a:srgbClr val="FFFFFF"/>
          </a:solidFill>
          <a:headEnd type="none"/>
          <a:tailEnd type="none"/>
        </a:ln>
      </xdr:spPr>
      <xdr:txBody>
        <a:bodyPr vertOverflow="clip" wrap="square" lIns="27432" tIns="27432" rIns="27432" bIns="0"/>
        <a:p>
          <a:pPr algn="just">
            <a:defRPr/>
          </a:pPr>
          <a:r>
            <a:rPr lang="en-US" cap="none" sz="1200" b="0" i="0" u="none" baseline="0">
              <a:solidFill>
                <a:srgbClr val="000000"/>
              </a:solidFill>
            </a:rPr>
            <a:t>The adoption of the abovementioned FRS, Amendments to FRS and Interpretations will have no material impact on the financial statements of the Group except for the following:</a:t>
          </a:r>
        </a:p>
      </xdr:txBody>
    </xdr:sp>
    <xdr:clientData/>
  </xdr:twoCellAnchor>
  <xdr:twoCellAnchor>
    <xdr:from>
      <xdr:col>0</xdr:col>
      <xdr:colOff>314325</xdr:colOff>
      <xdr:row>221</xdr:row>
      <xdr:rowOff>0</xdr:rowOff>
    </xdr:from>
    <xdr:to>
      <xdr:col>7</xdr:col>
      <xdr:colOff>1009650</xdr:colOff>
      <xdr:row>224</xdr:row>
      <xdr:rowOff>38100</xdr:rowOff>
    </xdr:to>
    <xdr:sp>
      <xdr:nvSpPr>
        <xdr:cNvPr id="71" name="Text Box 72"/>
        <xdr:cNvSpPr txBox="1">
          <a:spLocks noChangeArrowheads="1"/>
        </xdr:cNvSpPr>
      </xdr:nvSpPr>
      <xdr:spPr>
        <a:xfrm flipH="1">
          <a:off x="314325" y="44319825"/>
          <a:ext cx="6696075" cy="638175"/>
        </a:xfrm>
        <a:prstGeom prst="rect">
          <a:avLst/>
        </a:prstGeom>
        <a:solidFill>
          <a:srgbClr val="FFFFFF"/>
        </a:solidFill>
        <a:ln w="9525" cmpd="sng">
          <a:solidFill>
            <a:srgbClr val="FFFFFF"/>
          </a:solidFill>
          <a:headEnd type="none"/>
          <a:tailEnd type="none"/>
        </a:ln>
      </xdr:spPr>
      <xdr:txBody>
        <a:bodyPr vertOverflow="clip" wrap="square" lIns="27432" tIns="27432" rIns="27432" bIns="0"/>
        <a:p>
          <a:pPr algn="just">
            <a:defRPr/>
          </a:pPr>
          <a:r>
            <a:rPr lang="en-US" cap="none" sz="1200" b="0" i="0" u="none" baseline="0">
              <a:solidFill>
                <a:srgbClr val="000000"/>
              </a:solidFill>
            </a:rPr>
            <a:t>The breakdown of the Retained Profits of the Group  as at the reporting date, into realised and unrealised losses, as disclosed pursuant to the directive issued by Bursa Malaysia Securities Berhad ("Bursa Malaysia") on 25 March 2010, is as follows: </a:t>
          </a:r>
        </a:p>
      </xdr:txBody>
    </xdr:sp>
    <xdr:clientData/>
  </xdr:twoCellAnchor>
  <xdr:twoCellAnchor>
    <xdr:from>
      <xdr:col>1</xdr:col>
      <xdr:colOff>0</xdr:colOff>
      <xdr:row>235</xdr:row>
      <xdr:rowOff>0</xdr:rowOff>
    </xdr:from>
    <xdr:to>
      <xdr:col>7</xdr:col>
      <xdr:colOff>1028700</xdr:colOff>
      <xdr:row>238</xdr:row>
      <xdr:rowOff>85725</xdr:rowOff>
    </xdr:to>
    <xdr:sp>
      <xdr:nvSpPr>
        <xdr:cNvPr id="72" name="Text Box 36"/>
        <xdr:cNvSpPr txBox="1">
          <a:spLocks noChangeArrowheads="1"/>
        </xdr:cNvSpPr>
      </xdr:nvSpPr>
      <xdr:spPr>
        <a:xfrm>
          <a:off x="323850" y="47139225"/>
          <a:ext cx="6705600" cy="685800"/>
        </a:xfrm>
        <a:prstGeom prst="rect">
          <a:avLst/>
        </a:prstGeom>
        <a:solidFill>
          <a:srgbClr val="FFFFFF"/>
        </a:solidFill>
        <a:ln w="9525" cmpd="sng">
          <a:solidFill>
            <a:srgbClr val="FFFFFF"/>
          </a:solidFill>
          <a:headEnd type="none"/>
          <a:tailEnd type="none"/>
        </a:ln>
      </xdr:spPr>
      <xdr:txBody>
        <a:bodyPr vertOverflow="clip" wrap="square" lIns="27432" tIns="27432" rIns="27432" bIns="0"/>
        <a:p>
          <a:pPr algn="just">
            <a:defRPr/>
          </a:pPr>
          <a:r>
            <a:rPr lang="en-US" cap="none" sz="1200" b="0" i="0" u="none" baseline="0">
              <a:solidFill>
                <a:srgbClr val="000000"/>
              </a:solidFill>
              <a:latin typeface="Times New Roman"/>
              <a:ea typeface="Times New Roman"/>
              <a:cs typeface="Times New Roman"/>
            </a:rPr>
            <a:t>The determination of realised and unrealised profits or losses is</a:t>
          </a:r>
          <a:r>
            <a:rPr lang="en-US" cap="none" sz="1200" b="0" i="0" u="none" baseline="0">
              <a:solidFill>
                <a:srgbClr val="000000"/>
              </a:solidFill>
              <a:latin typeface="Times New Roman"/>
              <a:ea typeface="Times New Roman"/>
              <a:cs typeface="Times New Roman"/>
            </a:rPr>
            <a:t> based on Guidance of Special Matter No. 1 " Determination of Realised and Unrealised Profits or Losses in the Context of Disclosure Pursuant to Bursa Securities Listing Requirements" as issued by the Malaysian Institute of Accountants on 20 December 2010.</a:t>
          </a:r>
        </a:p>
      </xdr:txBody>
    </xdr:sp>
    <xdr:clientData/>
  </xdr:twoCellAnchor>
  <xdr:twoCellAnchor>
    <xdr:from>
      <xdr:col>3</xdr:col>
      <xdr:colOff>28575</xdr:colOff>
      <xdr:row>30</xdr:row>
      <xdr:rowOff>161925</xdr:rowOff>
    </xdr:from>
    <xdr:to>
      <xdr:col>7</xdr:col>
      <xdr:colOff>1038225</xdr:colOff>
      <xdr:row>52</xdr:row>
      <xdr:rowOff>190500</xdr:rowOff>
    </xdr:to>
    <xdr:sp>
      <xdr:nvSpPr>
        <xdr:cNvPr id="73" name="Text Box 72"/>
        <xdr:cNvSpPr txBox="1">
          <a:spLocks noChangeArrowheads="1"/>
        </xdr:cNvSpPr>
      </xdr:nvSpPr>
      <xdr:spPr>
        <a:xfrm>
          <a:off x="647700" y="6162675"/>
          <a:ext cx="6391275" cy="4429125"/>
        </a:xfrm>
        <a:prstGeom prst="rect">
          <a:avLst/>
        </a:prstGeom>
        <a:solidFill>
          <a:srgbClr val="FFFFFF"/>
        </a:solidFill>
        <a:ln w="9525" cmpd="sng">
          <a:solidFill>
            <a:srgbClr val="FFFFFF"/>
          </a:solidFill>
          <a:headEnd type="none"/>
          <a:tailEnd type="none"/>
        </a:ln>
      </xdr:spPr>
      <xdr:txBody>
        <a:bodyPr vertOverflow="clip" wrap="square" lIns="27432" tIns="27432" rIns="27432" bIns="0"/>
        <a:p>
          <a:pPr algn="just">
            <a:defRPr/>
          </a:pPr>
          <a:r>
            <a:rPr lang="en-US" cap="none" sz="1200" b="0" i="0" u="none" baseline="0">
              <a:solidFill>
                <a:srgbClr val="000000"/>
              </a:solidFill>
              <a:latin typeface="Times New Roman"/>
              <a:ea typeface="Times New Roman"/>
              <a:cs typeface="Times New Roman"/>
            </a:rPr>
            <a:t>FRS 3, Business Combinations (revised)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FRS 3 (revised) incorporates the following changes that are likely to be relevant to the Group’s operations: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The definition of a business has been broadened, which is likely to result in more acquisitions being treated</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treated as business combinations.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Contingent consideration will be measured at fair value, with subsequent changes therein recognised in the income statements.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Transaction costs, other than share and debt issue costs, will be expensed as incurred.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Any pre-existing interest in the acquiree will be measured at fair value with the gain or loss recognised in the income statements.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Any minority (will be known as non-controlling) interest will be measured at either fair value, or at its proportionate interest in the identifiable assets and liabilities of the acquiree, on a transaction-by-transaction basis.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FRS 3 (revised), which becomes mandatory for the Group’s 2011 consolidated financial statements, will be applied prospectively and therefore there will be no impact on prior periods in the Group’s consolidated financial statements.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twoCellAnchor>
    <xdr:from>
      <xdr:col>3</xdr:col>
      <xdr:colOff>38100</xdr:colOff>
      <xdr:row>55</xdr:row>
      <xdr:rowOff>0</xdr:rowOff>
    </xdr:from>
    <xdr:to>
      <xdr:col>7</xdr:col>
      <xdr:colOff>1019175</xdr:colOff>
      <xdr:row>63</xdr:row>
      <xdr:rowOff>57150</xdr:rowOff>
    </xdr:to>
    <xdr:sp>
      <xdr:nvSpPr>
        <xdr:cNvPr id="74" name="Text Box 72"/>
        <xdr:cNvSpPr txBox="1">
          <a:spLocks noChangeArrowheads="1"/>
        </xdr:cNvSpPr>
      </xdr:nvSpPr>
      <xdr:spPr>
        <a:xfrm>
          <a:off x="657225" y="11001375"/>
          <a:ext cx="6362700" cy="1657350"/>
        </a:xfrm>
        <a:prstGeom prst="rect">
          <a:avLst/>
        </a:prstGeom>
        <a:solidFill>
          <a:srgbClr val="FFFFFF"/>
        </a:solidFill>
        <a:ln w="9525" cmpd="sng">
          <a:solidFill>
            <a:srgbClr val="FFFFFF"/>
          </a:solidFill>
          <a:headEnd type="none"/>
          <a:tailEnd type="none"/>
        </a:ln>
      </xdr:spPr>
      <xdr:txBody>
        <a:bodyPr vertOverflow="clip" wrap="square" lIns="27432" tIns="27432" rIns="27432" bIns="0"/>
        <a:p>
          <a:pPr algn="just">
            <a:defRPr/>
          </a:pPr>
          <a:r>
            <a:rPr lang="en-US" cap="none" sz="1200" b="0" i="0" u="none" baseline="0">
              <a:solidFill>
                <a:srgbClr val="000000"/>
              </a:solidFill>
              <a:latin typeface="Times New Roman"/>
              <a:ea typeface="Times New Roman"/>
              <a:cs typeface="Times New Roman"/>
            </a:rPr>
            <a:t>FRS 127, </a:t>
          </a:r>
          <a:r>
            <a:rPr lang="en-US" cap="none" sz="1200" b="0" i="0" u="none" baseline="0">
              <a:solidFill>
                <a:srgbClr val="000000"/>
              </a:solidFill>
              <a:latin typeface="Times New Roman"/>
              <a:ea typeface="Times New Roman"/>
              <a:cs typeface="Times New Roman"/>
            </a:rPr>
            <a:t>Consolidated and Separate Financial Statements (revised)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The amendments to FRS 127 (revised) require changes in group composition to be accounted for as equity transactions between the group and its minority (will be known as non-controlling) interest holders.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The amendments to FRS 127 (revised) require all losses attributable to minority interest to be absorbed by minority interest i.e., the excess and any further losses exceeding the minority interest in the equity of a subsidiary are no longer charged against the Group’s interest.</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ccounting&amp;Reporting\Consol\consol%20ac%202011\Copy%20of%20mar11-AV.RATE-FINA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hecklist"/>
      <sheetName val="segmental info"/>
      <sheetName val="ConsolCashflow"/>
      <sheetName val="ConsolWPBS"/>
      <sheetName val="ConsolWPPL"/>
      <sheetName val="ConsolCashflow-D&amp;P"/>
      <sheetName val="ConsolWPBS-D&amp;P"/>
      <sheetName val="ConsolWPPL-D&amp;P"/>
      <sheetName val="Consol adjustment"/>
      <sheetName val="Closing Stock"/>
      <sheetName val="Tax movement"/>
      <sheetName val="MI"/>
      <sheetName val="Other income"/>
      <sheetName val="Chart1"/>
      <sheetName val="Expenses"/>
      <sheetName val="Interco exp"/>
      <sheetName val="Cost of manufacturing"/>
      <sheetName val="Vital ratio"/>
      <sheetName val="PYTExpRatio"/>
      <sheetName val="BExpRatio"/>
      <sheetName val="AmExpRatio"/>
      <sheetName val="D&amp;PExpRatio"/>
      <sheetName val="D RewardsExpRatio"/>
      <sheetName val="D&amp;P(B)ExpRatio"/>
      <sheetName val="MecaExpRatio"/>
      <sheetName val="DMPL(S)ExpRatio"/>
      <sheetName val="GMExpRatio"/>
      <sheetName val="D&amp;P(S)PExpRatio"/>
      <sheetName val="Jewel2Cash"/>
      <sheetName val="D(Prestige) PL"/>
      <sheetName val="DDC ExpRatio"/>
      <sheetName val="IntiExpRatio"/>
      <sheetName val="Goodwill"/>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6.x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Q77"/>
  <sheetViews>
    <sheetView workbookViewId="0" topLeftCell="A28">
      <selection activeCell="D21" sqref="A21:D21"/>
    </sheetView>
  </sheetViews>
  <sheetFormatPr defaultColWidth="9.140625" defaultRowHeight="12.75"/>
  <cols>
    <col min="1" max="1" width="34.57421875" style="1" customWidth="1"/>
    <col min="2" max="2" width="19.28125" style="1" customWidth="1"/>
    <col min="3" max="3" width="1.7109375" style="1" customWidth="1"/>
    <col min="4" max="4" width="19.28125" style="1" bestFit="1" customWidth="1"/>
    <col min="5" max="5" width="1.7109375" style="1" customWidth="1"/>
    <col min="6" max="6" width="19.28125" style="1" customWidth="1"/>
    <col min="7" max="7" width="1.8515625" style="1" customWidth="1"/>
    <col min="8" max="8" width="19.28125" style="1" bestFit="1" customWidth="1"/>
    <col min="9" max="9" width="1.7109375" style="1" customWidth="1"/>
    <col min="10" max="10" width="16.8515625" style="5" customWidth="1"/>
    <col min="11" max="11" width="1.57421875" style="5" customWidth="1"/>
    <col min="12" max="12" width="14.57421875" style="245" customWidth="1"/>
    <col min="13" max="13" width="14.8515625" style="246" bestFit="1" customWidth="1"/>
    <col min="14" max="16384" width="9.140625" style="171" customWidth="1"/>
  </cols>
  <sheetData>
    <row r="1" spans="1:17" ht="20.25">
      <c r="A1" s="111" t="s">
        <v>12</v>
      </c>
      <c r="D1" s="112"/>
      <c r="E1" s="112"/>
      <c r="F1" s="112"/>
      <c r="G1" s="112"/>
      <c r="H1" s="112"/>
      <c r="I1" s="112"/>
      <c r="L1" s="242"/>
      <c r="M1" s="243"/>
      <c r="N1" s="244"/>
      <c r="O1" s="244"/>
      <c r="P1" s="244"/>
      <c r="Q1" s="244"/>
    </row>
    <row r="2" spans="1:9" ht="15">
      <c r="A2" s="113"/>
      <c r="B2" s="112"/>
      <c r="C2" s="112"/>
      <c r="D2" s="112"/>
      <c r="E2" s="112"/>
      <c r="F2" s="112"/>
      <c r="G2" s="112"/>
      <c r="H2" s="264"/>
      <c r="I2" s="112"/>
    </row>
    <row r="3" spans="1:17" ht="15">
      <c r="A3" s="114" t="s">
        <v>197</v>
      </c>
      <c r="B3" s="5"/>
      <c r="C3" s="5"/>
      <c r="D3" s="5"/>
      <c r="E3" s="5"/>
      <c r="F3" s="5"/>
      <c r="G3" s="5"/>
      <c r="H3" s="5"/>
      <c r="I3" s="5"/>
      <c r="N3" s="246"/>
      <c r="O3" s="246"/>
      <c r="P3" s="246"/>
      <c r="Q3" s="246"/>
    </row>
    <row r="4" spans="1:17" ht="15">
      <c r="A4" s="114" t="s">
        <v>217</v>
      </c>
      <c r="B4" s="5"/>
      <c r="C4" s="5"/>
      <c r="D4" s="5"/>
      <c r="E4" s="5"/>
      <c r="F4" s="5"/>
      <c r="G4" s="5"/>
      <c r="H4" s="5"/>
      <c r="I4" s="5"/>
      <c r="N4" s="246"/>
      <c r="O4" s="246"/>
      <c r="P4" s="246"/>
      <c r="Q4" s="246"/>
    </row>
    <row r="5" spans="1:17" ht="15">
      <c r="A5" s="114"/>
      <c r="B5" s="5"/>
      <c r="C5" s="5"/>
      <c r="D5" s="5"/>
      <c r="E5" s="5"/>
      <c r="F5" s="5"/>
      <c r="G5" s="5"/>
      <c r="H5" s="5"/>
      <c r="I5" s="5"/>
      <c r="N5" s="246"/>
      <c r="O5" s="246"/>
      <c r="P5" s="246"/>
      <c r="Q5" s="246"/>
    </row>
    <row r="6" spans="1:17" ht="15">
      <c r="A6" s="5"/>
      <c r="B6" s="5"/>
      <c r="C6" s="5"/>
      <c r="D6" s="5"/>
      <c r="E6" s="5"/>
      <c r="F6" s="5"/>
      <c r="G6" s="5"/>
      <c r="H6" s="5"/>
      <c r="I6" s="5"/>
      <c r="N6" s="246"/>
      <c r="O6" s="246"/>
      <c r="P6" s="246"/>
      <c r="Q6" s="246"/>
    </row>
    <row r="7" spans="1:17" ht="15">
      <c r="A7" s="5"/>
      <c r="B7" s="267" t="s">
        <v>0</v>
      </c>
      <c r="C7" s="268"/>
      <c r="D7" s="269"/>
      <c r="E7" s="7"/>
      <c r="F7" s="267" t="s">
        <v>1</v>
      </c>
      <c r="G7" s="268"/>
      <c r="H7" s="269"/>
      <c r="I7" s="115"/>
      <c r="J7" s="7"/>
      <c r="N7" s="246"/>
      <c r="O7" s="246"/>
      <c r="P7" s="246"/>
      <c r="Q7" s="246"/>
    </row>
    <row r="8" spans="1:17" ht="15">
      <c r="A8" s="5"/>
      <c r="B8" s="116"/>
      <c r="C8" s="247"/>
      <c r="D8" s="248"/>
      <c r="E8" s="7"/>
      <c r="F8" s="116"/>
      <c r="G8" s="247"/>
      <c r="H8" s="248"/>
      <c r="I8" s="115"/>
      <c r="J8" s="7"/>
      <c r="N8" s="246"/>
      <c r="O8" s="246"/>
      <c r="P8" s="246"/>
      <c r="Q8" s="246"/>
    </row>
    <row r="9" spans="1:17" ht="15">
      <c r="A9" s="5"/>
      <c r="B9" s="119" t="s">
        <v>2</v>
      </c>
      <c r="C9" s="8"/>
      <c r="D9" s="120" t="s">
        <v>3</v>
      </c>
      <c r="E9" s="7"/>
      <c r="F9" s="119" t="s">
        <v>2</v>
      </c>
      <c r="G9" s="8"/>
      <c r="H9" s="120" t="s">
        <v>3</v>
      </c>
      <c r="I9" s="115"/>
      <c r="J9" s="7"/>
      <c r="N9" s="246"/>
      <c r="O9" s="246"/>
      <c r="P9" s="246"/>
      <c r="Q9" s="246"/>
    </row>
    <row r="10" spans="1:17" ht="15">
      <c r="A10" s="5"/>
      <c r="B10" s="119" t="s">
        <v>4</v>
      </c>
      <c r="C10" s="8"/>
      <c r="D10" s="120" t="s">
        <v>4</v>
      </c>
      <c r="E10" s="7"/>
      <c r="F10" s="121" t="s">
        <v>5</v>
      </c>
      <c r="G10" s="122"/>
      <c r="H10" s="123" t="s">
        <v>5</v>
      </c>
      <c r="I10" s="115"/>
      <c r="J10" s="7"/>
      <c r="N10" s="246"/>
      <c r="O10" s="246"/>
      <c r="P10" s="246"/>
      <c r="Q10" s="246"/>
    </row>
    <row r="11" spans="1:17" ht="15">
      <c r="A11" s="5"/>
      <c r="B11" s="119" t="s">
        <v>6</v>
      </c>
      <c r="C11" s="8"/>
      <c r="D11" s="120" t="s">
        <v>6</v>
      </c>
      <c r="E11" s="5"/>
      <c r="F11" s="121" t="s">
        <v>6</v>
      </c>
      <c r="G11" s="9"/>
      <c r="H11" s="120" t="s">
        <v>6</v>
      </c>
      <c r="I11" s="5"/>
      <c r="N11" s="246"/>
      <c r="O11" s="246"/>
      <c r="P11" s="246"/>
      <c r="Q11" s="246"/>
    </row>
    <row r="12" spans="1:17" ht="15">
      <c r="A12" s="5"/>
      <c r="B12" s="121" t="s">
        <v>220</v>
      </c>
      <c r="C12" s="122"/>
      <c r="D12" s="123" t="s">
        <v>219</v>
      </c>
      <c r="E12" s="9"/>
      <c r="F12" s="121" t="s">
        <v>220</v>
      </c>
      <c r="G12" s="122"/>
      <c r="H12" s="123" t="s">
        <v>219</v>
      </c>
      <c r="I12" s="9"/>
      <c r="J12" s="9"/>
      <c r="N12" s="246"/>
      <c r="O12" s="246"/>
      <c r="P12" s="246"/>
      <c r="Q12" s="246"/>
    </row>
    <row r="13" spans="1:17" ht="14.25">
      <c r="A13" s="10"/>
      <c r="B13" s="116" t="s">
        <v>7</v>
      </c>
      <c r="C13" s="11"/>
      <c r="D13" s="124" t="s">
        <v>7</v>
      </c>
      <c r="E13" s="11"/>
      <c r="F13" s="116" t="s">
        <v>7</v>
      </c>
      <c r="G13" s="11"/>
      <c r="H13" s="124" t="s">
        <v>7</v>
      </c>
      <c r="I13" s="11"/>
      <c r="J13" s="11"/>
      <c r="K13" s="10"/>
      <c r="L13" s="249"/>
      <c r="M13" s="250"/>
      <c r="N13" s="251"/>
      <c r="O13" s="251"/>
      <c r="P13" s="251"/>
      <c r="Q13" s="251"/>
    </row>
    <row r="14" spans="1:17" ht="15">
      <c r="A14" s="5"/>
      <c r="B14" s="125"/>
      <c r="C14" s="126"/>
      <c r="D14" s="127"/>
      <c r="E14" s="5"/>
      <c r="F14" s="125"/>
      <c r="G14" s="126"/>
      <c r="H14" s="128"/>
      <c r="I14" s="5"/>
      <c r="J14" s="48"/>
      <c r="N14" s="246"/>
      <c r="O14" s="246"/>
      <c r="P14" s="246"/>
      <c r="Q14" s="246"/>
    </row>
    <row r="15" spans="2:17" ht="15">
      <c r="B15" s="13"/>
      <c r="C15" s="13"/>
      <c r="D15" s="5"/>
      <c r="E15" s="5"/>
      <c r="F15" s="13"/>
      <c r="G15" s="13"/>
      <c r="H15" s="5"/>
      <c r="I15" s="5"/>
      <c r="J15" s="13"/>
      <c r="N15" s="246"/>
      <c r="O15" s="246"/>
      <c r="P15" s="246"/>
      <c r="Q15" s="246"/>
    </row>
    <row r="16" spans="1:17" ht="15">
      <c r="A16" s="5" t="s">
        <v>8</v>
      </c>
      <c r="B16" s="9">
        <v>47235</v>
      </c>
      <c r="C16" s="9"/>
      <c r="D16" s="9">
        <f>H16</f>
        <v>38701</v>
      </c>
      <c r="E16" s="9"/>
      <c r="F16" s="9">
        <v>47235</v>
      </c>
      <c r="G16" s="9"/>
      <c r="H16" s="9">
        <v>38701</v>
      </c>
      <c r="I16" s="9"/>
      <c r="J16" s="9"/>
      <c r="L16" s="252"/>
      <c r="M16" s="252"/>
      <c r="N16" s="246"/>
      <c r="O16" s="246"/>
      <c r="P16" s="246"/>
      <c r="Q16" s="246"/>
    </row>
    <row r="17" spans="1:17" ht="15">
      <c r="A17" s="5" t="s">
        <v>108</v>
      </c>
      <c r="B17" s="9">
        <v>-29692</v>
      </c>
      <c r="C17" s="9"/>
      <c r="D17" s="9">
        <f>H17</f>
        <v>-23044</v>
      </c>
      <c r="E17" s="9"/>
      <c r="F17" s="9">
        <v>-29692</v>
      </c>
      <c r="G17" s="9"/>
      <c r="H17" s="9">
        <v>-23044</v>
      </c>
      <c r="I17" s="9"/>
      <c r="J17" s="9"/>
      <c r="L17" s="252"/>
      <c r="M17" s="245"/>
      <c r="N17" s="246"/>
      <c r="O17" s="246"/>
      <c r="P17" s="246"/>
      <c r="Q17" s="246"/>
    </row>
    <row r="18" spans="1:17" ht="15">
      <c r="A18" s="5"/>
      <c r="B18" s="129"/>
      <c r="C18" s="9"/>
      <c r="D18" s="129"/>
      <c r="E18" s="9"/>
      <c r="F18" s="129"/>
      <c r="G18" s="9"/>
      <c r="H18" s="129"/>
      <c r="I18" s="9"/>
      <c r="J18" s="9"/>
      <c r="L18" s="252"/>
      <c r="M18" s="245"/>
      <c r="N18" s="246"/>
      <c r="O18" s="246"/>
      <c r="P18" s="246"/>
      <c r="Q18" s="246"/>
    </row>
    <row r="19" spans="1:17" ht="15">
      <c r="A19" s="5"/>
      <c r="B19" s="9"/>
      <c r="C19" s="9"/>
      <c r="D19" s="9"/>
      <c r="E19" s="9"/>
      <c r="F19" s="9"/>
      <c r="G19" s="9"/>
      <c r="H19" s="9"/>
      <c r="I19" s="9"/>
      <c r="J19" s="9"/>
      <c r="L19" s="252"/>
      <c r="M19" s="253"/>
      <c r="N19" s="254"/>
      <c r="O19" s="246"/>
      <c r="P19" s="246"/>
      <c r="Q19" s="246"/>
    </row>
    <row r="20" spans="1:17" ht="15">
      <c r="A20" s="5" t="s">
        <v>109</v>
      </c>
      <c r="B20" s="9">
        <f>SUM(B16:B18)</f>
        <v>17543</v>
      </c>
      <c r="C20" s="9"/>
      <c r="D20" s="9">
        <f>SUM(D16:D18)</f>
        <v>15657</v>
      </c>
      <c r="E20" s="9"/>
      <c r="F20" s="9">
        <f>SUM(F16:F18)</f>
        <v>17543</v>
      </c>
      <c r="G20" s="9"/>
      <c r="H20" s="9">
        <f>SUM(H16:H18)</f>
        <v>15657</v>
      </c>
      <c r="I20" s="9"/>
      <c r="J20" s="9"/>
      <c r="L20" s="252"/>
      <c r="M20" s="245"/>
      <c r="N20" s="246"/>
      <c r="O20" s="246"/>
      <c r="P20" s="246"/>
      <c r="Q20" s="246"/>
    </row>
    <row r="21" spans="1:17" ht="15">
      <c r="A21" s="5"/>
      <c r="B21" s="266"/>
      <c r="C21" s="266"/>
      <c r="D21" s="266"/>
      <c r="E21" s="9"/>
      <c r="F21" s="9"/>
      <c r="G21" s="9"/>
      <c r="H21" s="9"/>
      <c r="I21" s="9"/>
      <c r="J21" s="9"/>
      <c r="L21" s="252"/>
      <c r="M21" s="245"/>
      <c r="N21" s="246"/>
      <c r="O21" s="246"/>
      <c r="P21" s="246"/>
      <c r="Q21" s="246"/>
    </row>
    <row r="22" spans="1:17" ht="15">
      <c r="A22" s="5" t="s">
        <v>110</v>
      </c>
      <c r="B22" s="9">
        <v>559</v>
      </c>
      <c r="C22" s="9"/>
      <c r="D22" s="9">
        <f>H22</f>
        <v>485</v>
      </c>
      <c r="E22" s="9"/>
      <c r="F22" s="9">
        <v>559</v>
      </c>
      <c r="G22" s="9"/>
      <c r="H22" s="9">
        <v>485</v>
      </c>
      <c r="I22" s="9"/>
      <c r="J22" s="9"/>
      <c r="L22" s="252"/>
      <c r="M22" s="245"/>
      <c r="N22" s="246"/>
      <c r="O22" s="246"/>
      <c r="P22" s="246"/>
      <c r="Q22" s="246"/>
    </row>
    <row r="23" spans="1:17" ht="15">
      <c r="A23" s="5" t="s">
        <v>111</v>
      </c>
      <c r="B23" s="9">
        <f>F23</f>
        <v>-5648</v>
      </c>
      <c r="C23" s="9"/>
      <c r="D23" s="9">
        <f>H23</f>
        <v>-5192</v>
      </c>
      <c r="E23" s="9"/>
      <c r="F23" s="9">
        <v>-5648</v>
      </c>
      <c r="G23" s="9"/>
      <c r="H23" s="9">
        <v>-5192</v>
      </c>
      <c r="I23" s="9"/>
      <c r="J23" s="9"/>
      <c r="L23" s="252"/>
      <c r="M23" s="245"/>
      <c r="N23" s="246"/>
      <c r="O23" s="246"/>
      <c r="P23" s="246"/>
      <c r="Q23" s="246"/>
    </row>
    <row r="24" spans="1:17" ht="15">
      <c r="A24" s="5" t="s">
        <v>112</v>
      </c>
      <c r="B24" s="9">
        <f>F24</f>
        <v>-5935</v>
      </c>
      <c r="C24" s="9"/>
      <c r="D24" s="9">
        <f>H24</f>
        <v>-5296</v>
      </c>
      <c r="E24" s="9"/>
      <c r="F24" s="9">
        <v>-5935</v>
      </c>
      <c r="G24" s="9"/>
      <c r="H24" s="9">
        <v>-5296</v>
      </c>
      <c r="I24" s="9"/>
      <c r="J24" s="9"/>
      <c r="L24" s="252"/>
      <c r="M24" s="245"/>
      <c r="N24" s="246"/>
      <c r="O24" s="246"/>
      <c r="P24" s="246"/>
      <c r="Q24" s="246"/>
    </row>
    <row r="25" spans="1:17" ht="15">
      <c r="A25" s="5" t="s">
        <v>113</v>
      </c>
      <c r="B25" s="9">
        <f>F25</f>
        <v>-752</v>
      </c>
      <c r="C25" s="9"/>
      <c r="D25" s="9">
        <f>H25</f>
        <v>-802</v>
      </c>
      <c r="E25" s="9"/>
      <c r="F25" s="9">
        <v>-752</v>
      </c>
      <c r="G25" s="9"/>
      <c r="H25" s="9">
        <v>-802</v>
      </c>
      <c r="I25" s="9"/>
      <c r="J25" s="9"/>
      <c r="L25" s="252"/>
      <c r="M25" s="245"/>
      <c r="N25" s="246"/>
      <c r="O25" s="246"/>
      <c r="P25" s="246"/>
      <c r="Q25" s="246"/>
    </row>
    <row r="26" spans="1:17" ht="15">
      <c r="A26" s="130" t="s">
        <v>9</v>
      </c>
      <c r="B26" s="9">
        <f>F26</f>
        <v>-359</v>
      </c>
      <c r="C26" s="9"/>
      <c r="D26" s="9">
        <f>H26</f>
        <v>-356</v>
      </c>
      <c r="E26" s="9"/>
      <c r="F26" s="9">
        <v>-359</v>
      </c>
      <c r="G26" s="9"/>
      <c r="H26" s="9">
        <v>-356</v>
      </c>
      <c r="I26" s="9"/>
      <c r="J26" s="9"/>
      <c r="L26" s="252"/>
      <c r="M26" s="245"/>
      <c r="N26" s="246"/>
      <c r="O26" s="246"/>
      <c r="P26" s="246"/>
      <c r="Q26" s="246"/>
    </row>
    <row r="27" spans="1:17" ht="15">
      <c r="A27" s="130"/>
      <c r="B27" s="129"/>
      <c r="C27" s="9"/>
      <c r="D27" s="129"/>
      <c r="E27" s="9"/>
      <c r="F27" s="129"/>
      <c r="G27" s="9"/>
      <c r="H27" s="129"/>
      <c r="I27" s="9"/>
      <c r="J27" s="9"/>
      <c r="L27" s="252"/>
      <c r="M27" s="245"/>
      <c r="N27" s="246"/>
      <c r="O27" s="246"/>
      <c r="P27" s="246"/>
      <c r="Q27" s="246"/>
    </row>
    <row r="28" spans="1:17" ht="15">
      <c r="A28" s="5"/>
      <c r="B28" s="9"/>
      <c r="C28" s="9"/>
      <c r="D28" s="9"/>
      <c r="E28" s="9"/>
      <c r="F28" s="9"/>
      <c r="G28" s="9"/>
      <c r="H28" s="9"/>
      <c r="I28" s="9"/>
      <c r="J28" s="9"/>
      <c r="M28" s="255"/>
      <c r="N28" s="246"/>
      <c r="O28" s="246"/>
      <c r="P28" s="246"/>
      <c r="Q28" s="246"/>
    </row>
    <row r="29" spans="1:17" ht="15">
      <c r="A29" s="10" t="s">
        <v>10</v>
      </c>
      <c r="B29" s="9">
        <f>SUM(B20:B26)</f>
        <v>5408</v>
      </c>
      <c r="C29" s="9"/>
      <c r="D29" s="9">
        <f>SUM(D20:D26)</f>
        <v>4496</v>
      </c>
      <c r="E29" s="9"/>
      <c r="F29" s="9">
        <f>SUM(F20:F26)</f>
        <v>5408</v>
      </c>
      <c r="G29" s="9"/>
      <c r="H29" s="9">
        <f>SUM(H20:H26)</f>
        <v>4496</v>
      </c>
      <c r="I29" s="122"/>
      <c r="J29" s="9"/>
      <c r="M29" s="255"/>
      <c r="N29" s="246"/>
      <c r="O29" s="246"/>
      <c r="P29" s="246"/>
      <c r="Q29" s="246"/>
    </row>
    <row r="30" spans="1:17" ht="15">
      <c r="A30" s="5"/>
      <c r="B30" s="9"/>
      <c r="C30" s="9"/>
      <c r="D30" s="9"/>
      <c r="E30" s="9"/>
      <c r="F30" s="9"/>
      <c r="G30" s="9"/>
      <c r="H30" s="9"/>
      <c r="I30" s="122"/>
      <c r="J30" s="9"/>
      <c r="M30" s="255"/>
      <c r="N30" s="246"/>
      <c r="O30" s="246"/>
      <c r="P30" s="246"/>
      <c r="Q30" s="246"/>
    </row>
    <row r="31" spans="1:17" ht="15">
      <c r="A31" s="5" t="s">
        <v>11</v>
      </c>
      <c r="B31" s="9">
        <f>F31</f>
        <v>-1247</v>
      </c>
      <c r="C31" s="5"/>
      <c r="D31" s="9">
        <f>H31</f>
        <v>-1359</v>
      </c>
      <c r="E31" s="9"/>
      <c r="F31" s="9">
        <v>-1247</v>
      </c>
      <c r="G31" s="9"/>
      <c r="H31" s="9">
        <v>-1359</v>
      </c>
      <c r="I31" s="122"/>
      <c r="J31" s="9"/>
      <c r="M31" s="255"/>
      <c r="N31" s="246"/>
      <c r="O31" s="246"/>
      <c r="P31" s="246"/>
      <c r="Q31" s="246"/>
    </row>
    <row r="32" spans="1:17" ht="15">
      <c r="A32" s="5"/>
      <c r="B32" s="129"/>
      <c r="D32" s="129"/>
      <c r="E32" s="9"/>
      <c r="F32" s="129"/>
      <c r="G32" s="9"/>
      <c r="H32" s="129"/>
      <c r="I32" s="122"/>
      <c r="J32" s="9"/>
      <c r="M32" s="255"/>
      <c r="N32" s="246"/>
      <c r="O32" s="246"/>
      <c r="P32" s="246"/>
      <c r="Q32" s="246"/>
    </row>
    <row r="33" spans="1:17" ht="15">
      <c r="A33" s="5"/>
      <c r="B33" s="9"/>
      <c r="D33" s="9"/>
      <c r="E33" s="9"/>
      <c r="F33" s="9"/>
      <c r="G33" s="9"/>
      <c r="H33" s="9"/>
      <c r="I33" s="122"/>
      <c r="M33" s="255"/>
      <c r="N33" s="246"/>
      <c r="O33" s="246"/>
      <c r="P33" s="246"/>
      <c r="Q33" s="246"/>
    </row>
    <row r="34" spans="1:17" ht="15.75" thickBot="1">
      <c r="A34" s="10" t="s">
        <v>198</v>
      </c>
      <c r="B34" s="241">
        <f>SUM(B29:B33)</f>
        <v>4161</v>
      </c>
      <c r="C34" s="5"/>
      <c r="D34" s="241">
        <f>SUM(D29:D33)</f>
        <v>3137</v>
      </c>
      <c r="E34" s="5"/>
      <c r="F34" s="241">
        <f>SUM(F29:F33)</f>
        <v>4161</v>
      </c>
      <c r="G34" s="5"/>
      <c r="H34" s="241">
        <f>SUM(H29:H33)</f>
        <v>3137</v>
      </c>
      <c r="I34" s="14"/>
      <c r="J34" s="9"/>
      <c r="M34" s="255"/>
      <c r="N34" s="246"/>
      <c r="O34" s="246"/>
      <c r="P34" s="246"/>
      <c r="Q34" s="246"/>
    </row>
    <row r="35" spans="1:17" ht="15">
      <c r="A35" s="5"/>
      <c r="B35" s="15"/>
      <c r="C35" s="5"/>
      <c r="D35" s="132"/>
      <c r="E35" s="5"/>
      <c r="F35" s="15"/>
      <c r="G35" s="5"/>
      <c r="H35" s="15"/>
      <c r="I35" s="14"/>
      <c r="J35" s="9"/>
      <c r="M35" s="255"/>
      <c r="N35" s="246"/>
      <c r="O35" s="246"/>
      <c r="P35" s="246"/>
      <c r="Q35" s="246"/>
    </row>
    <row r="36" spans="1:17" ht="15">
      <c r="A36" s="5"/>
      <c r="B36" s="15"/>
      <c r="C36" s="5"/>
      <c r="D36" s="132"/>
      <c r="E36" s="5"/>
      <c r="F36" s="15"/>
      <c r="G36" s="5"/>
      <c r="H36" s="15"/>
      <c r="I36" s="14"/>
      <c r="J36" s="9"/>
      <c r="M36" s="255"/>
      <c r="N36" s="246"/>
      <c r="O36" s="246"/>
      <c r="P36" s="246"/>
      <c r="Q36" s="246"/>
    </row>
    <row r="37" spans="1:17" ht="15">
      <c r="A37" s="10" t="s">
        <v>189</v>
      </c>
      <c r="B37" s="5"/>
      <c r="C37" s="5"/>
      <c r="D37" s="135"/>
      <c r="E37" s="5"/>
      <c r="F37" s="5"/>
      <c r="G37" s="5"/>
      <c r="H37" s="5"/>
      <c r="I37" s="5"/>
      <c r="M37" s="255"/>
      <c r="N37" s="246"/>
      <c r="O37" s="246"/>
      <c r="P37" s="246"/>
      <c r="Q37" s="246"/>
    </row>
    <row r="38" spans="1:17" ht="15">
      <c r="A38" s="5"/>
      <c r="B38" s="5"/>
      <c r="C38" s="5"/>
      <c r="D38" s="135"/>
      <c r="E38" s="5"/>
      <c r="F38" s="5"/>
      <c r="G38" s="5"/>
      <c r="H38" s="5"/>
      <c r="I38" s="5"/>
      <c r="M38" s="255"/>
      <c r="N38" s="246"/>
      <c r="O38" s="246"/>
      <c r="P38" s="246"/>
      <c r="Q38" s="246"/>
    </row>
    <row r="39" spans="1:17" ht="15">
      <c r="A39" s="5" t="s">
        <v>202</v>
      </c>
      <c r="B39" s="15">
        <f>F39</f>
        <v>3801</v>
      </c>
      <c r="C39" s="15">
        <f>C34-C40</f>
        <v>0</v>
      </c>
      <c r="D39" s="15">
        <f>H39</f>
        <v>3055</v>
      </c>
      <c r="E39" s="5"/>
      <c r="F39" s="15">
        <f>F34-F40</f>
        <v>3801</v>
      </c>
      <c r="G39" s="15">
        <f>G34-G40</f>
        <v>0</v>
      </c>
      <c r="H39" s="15">
        <v>3055</v>
      </c>
      <c r="I39" s="5"/>
      <c r="J39" s="15"/>
      <c r="M39" s="255"/>
      <c r="N39" s="246"/>
      <c r="O39" s="246"/>
      <c r="P39" s="246"/>
      <c r="Q39" s="246"/>
    </row>
    <row r="40" spans="1:17" ht="15">
      <c r="A40" s="5" t="s">
        <v>114</v>
      </c>
      <c r="B40" s="15">
        <f>F40</f>
        <v>360</v>
      </c>
      <c r="C40" s="5"/>
      <c r="D40" s="15">
        <f>H40</f>
        <v>82</v>
      </c>
      <c r="E40" s="5"/>
      <c r="F40" s="15">
        <v>360</v>
      </c>
      <c r="G40" s="5"/>
      <c r="H40" s="15">
        <v>82</v>
      </c>
      <c r="I40" s="5"/>
      <c r="J40" s="9"/>
      <c r="M40" s="255"/>
      <c r="N40" s="246"/>
      <c r="O40" s="246"/>
      <c r="P40" s="246"/>
      <c r="Q40" s="246"/>
    </row>
    <row r="41" spans="1:17" ht="15">
      <c r="A41" s="5"/>
      <c r="B41" s="131"/>
      <c r="C41" s="5"/>
      <c r="D41" s="133"/>
      <c r="E41" s="5"/>
      <c r="F41" s="131"/>
      <c r="G41" s="5"/>
      <c r="H41" s="131"/>
      <c r="I41" s="5"/>
      <c r="J41" s="9"/>
      <c r="M41" s="255"/>
      <c r="N41" s="246"/>
      <c r="O41" s="246"/>
      <c r="P41" s="246"/>
      <c r="Q41" s="246"/>
    </row>
    <row r="42" spans="1:17" ht="15">
      <c r="A42" s="5"/>
      <c r="B42" s="15"/>
      <c r="C42" s="5"/>
      <c r="D42" s="132"/>
      <c r="E42" s="5"/>
      <c r="F42" s="15"/>
      <c r="G42" s="5"/>
      <c r="H42" s="15"/>
      <c r="I42" s="5"/>
      <c r="J42" s="9"/>
      <c r="M42" s="255"/>
      <c r="N42" s="246"/>
      <c r="O42" s="246"/>
      <c r="P42" s="246"/>
      <c r="Q42" s="246"/>
    </row>
    <row r="43" spans="1:17" ht="15.75" thickBot="1">
      <c r="A43" s="10" t="s">
        <v>198</v>
      </c>
      <c r="B43" s="134">
        <f>SUM(B39:B41)</f>
        <v>4161</v>
      </c>
      <c r="C43" s="9">
        <f>SUM(C39:C41)</f>
        <v>0</v>
      </c>
      <c r="D43" s="134">
        <f>SUM(D39:D41)</f>
        <v>3137</v>
      </c>
      <c r="E43" s="5"/>
      <c r="F43" s="134">
        <f>SUM(F39:F41)</f>
        <v>4161</v>
      </c>
      <c r="G43" s="9">
        <f>SUM(G39:G41)</f>
        <v>0</v>
      </c>
      <c r="H43" s="134">
        <f>SUM(H39:H41)</f>
        <v>3137</v>
      </c>
      <c r="I43" s="5"/>
      <c r="J43" s="9"/>
      <c r="M43" s="255"/>
      <c r="N43" s="246"/>
      <c r="O43" s="246"/>
      <c r="P43" s="246"/>
      <c r="Q43" s="246"/>
    </row>
    <row r="44" spans="1:17" ht="15">
      <c r="A44" s="5"/>
      <c r="B44" s="5"/>
      <c r="C44" s="5"/>
      <c r="E44" s="5"/>
      <c r="F44" s="5"/>
      <c r="G44" s="5"/>
      <c r="I44" s="5"/>
      <c r="M44" s="255"/>
      <c r="N44" s="246"/>
      <c r="O44" s="246"/>
      <c r="P44" s="246"/>
      <c r="Q44" s="246"/>
    </row>
    <row r="45" spans="1:17" ht="15">
      <c r="A45" s="5"/>
      <c r="B45" s="5"/>
      <c r="C45" s="5"/>
      <c r="E45" s="5"/>
      <c r="F45" s="5"/>
      <c r="G45" s="5"/>
      <c r="I45" s="5"/>
      <c r="M45" s="255"/>
      <c r="N45" s="246"/>
      <c r="O45" s="246"/>
      <c r="P45" s="246"/>
      <c r="Q45" s="246"/>
    </row>
    <row r="46" spans="2:17" ht="15">
      <c r="B46" s="5"/>
      <c r="C46" s="5"/>
      <c r="D46" s="141"/>
      <c r="E46" s="5"/>
      <c r="F46" s="5"/>
      <c r="G46" s="5"/>
      <c r="H46" s="135"/>
      <c r="I46" s="5"/>
      <c r="M46" s="255"/>
      <c r="N46" s="246"/>
      <c r="O46" s="246"/>
      <c r="P46" s="246"/>
      <c r="Q46" s="246"/>
    </row>
    <row r="47" spans="1:17" ht="15">
      <c r="A47" s="5" t="s">
        <v>115</v>
      </c>
      <c r="B47" s="5"/>
      <c r="C47" s="5"/>
      <c r="D47" s="141"/>
      <c r="E47" s="5"/>
      <c r="F47" s="5"/>
      <c r="G47" s="5"/>
      <c r="H47" s="135"/>
      <c r="I47" s="5"/>
      <c r="M47" s="255"/>
      <c r="N47" s="246"/>
      <c r="O47" s="246"/>
      <c r="P47" s="246"/>
      <c r="Q47" s="246"/>
    </row>
    <row r="48" spans="1:17" ht="15">
      <c r="A48" s="5" t="s">
        <v>203</v>
      </c>
      <c r="B48" s="142">
        <f>B39/132065*100</f>
        <v>2.878128194449703</v>
      </c>
      <c r="C48" s="5"/>
      <c r="D48" s="16">
        <v>2.28</v>
      </c>
      <c r="E48" s="5"/>
      <c r="F48" s="142">
        <f>F39/132065*100</f>
        <v>2.878128194449703</v>
      </c>
      <c r="G48" s="5"/>
      <c r="H48" s="142">
        <v>2.28</v>
      </c>
      <c r="I48" s="5"/>
      <c r="J48" s="16"/>
      <c r="M48" s="255"/>
      <c r="N48" s="246"/>
      <c r="O48" s="246"/>
      <c r="P48" s="246"/>
      <c r="Q48" s="246"/>
    </row>
    <row r="49" spans="1:17" ht="15">
      <c r="A49" s="143" t="s">
        <v>231</v>
      </c>
      <c r="B49" s="142"/>
      <c r="C49" s="5"/>
      <c r="D49" s="141"/>
      <c r="E49" s="5"/>
      <c r="F49" s="5"/>
      <c r="G49" s="5"/>
      <c r="H49" s="135"/>
      <c r="I49" s="5"/>
      <c r="M49" s="255"/>
      <c r="N49" s="246"/>
      <c r="O49" s="246"/>
      <c r="P49" s="246"/>
      <c r="Q49" s="246"/>
    </row>
    <row r="50" spans="1:17" ht="15">
      <c r="A50" s="5"/>
      <c r="B50" s="142"/>
      <c r="C50" s="5"/>
      <c r="E50" s="5"/>
      <c r="F50" s="5"/>
      <c r="G50" s="5"/>
      <c r="I50" s="5"/>
      <c r="M50" s="255"/>
      <c r="N50" s="246"/>
      <c r="O50" s="246"/>
      <c r="P50" s="246"/>
      <c r="Q50" s="246"/>
    </row>
    <row r="51" spans="1:17" ht="15">
      <c r="A51" s="5"/>
      <c r="B51" s="5"/>
      <c r="C51" s="5"/>
      <c r="D51" s="5"/>
      <c r="E51" s="5"/>
      <c r="F51" s="5"/>
      <c r="G51" s="5"/>
      <c r="H51" s="5"/>
      <c r="I51" s="5"/>
      <c r="N51" s="246"/>
      <c r="O51" s="246"/>
      <c r="P51" s="246"/>
      <c r="Q51" s="246"/>
    </row>
    <row r="52" spans="1:17" ht="15">
      <c r="A52" s="5"/>
      <c r="B52" s="5"/>
      <c r="C52" s="5"/>
      <c r="D52" s="5"/>
      <c r="E52" s="5"/>
      <c r="F52" s="5"/>
      <c r="G52" s="5"/>
      <c r="H52" s="5"/>
      <c r="I52" s="5"/>
      <c r="N52" s="246"/>
      <c r="O52" s="246"/>
      <c r="P52" s="246"/>
      <c r="Q52" s="246"/>
    </row>
    <row r="53" spans="1:17" ht="15">
      <c r="A53" s="5"/>
      <c r="B53" s="5"/>
      <c r="C53" s="5"/>
      <c r="D53" s="5"/>
      <c r="E53" s="5"/>
      <c r="F53" s="5"/>
      <c r="G53" s="5"/>
      <c r="H53" s="5"/>
      <c r="I53" s="5"/>
      <c r="N53" s="246"/>
      <c r="O53" s="246"/>
      <c r="P53" s="246"/>
      <c r="Q53" s="246"/>
    </row>
    <row r="54" spans="1:17" ht="15">
      <c r="A54" s="5"/>
      <c r="B54" s="5"/>
      <c r="C54" s="5"/>
      <c r="D54" s="5"/>
      <c r="E54" s="5"/>
      <c r="F54" s="5"/>
      <c r="G54" s="5"/>
      <c r="H54" s="5"/>
      <c r="I54" s="5"/>
      <c r="N54" s="246"/>
      <c r="O54" s="246"/>
      <c r="P54" s="246"/>
      <c r="Q54" s="246"/>
    </row>
    <row r="55" spans="1:17" ht="15">
      <c r="A55" s="5"/>
      <c r="B55" s="5"/>
      <c r="C55" s="5"/>
      <c r="D55" s="5"/>
      <c r="E55" s="5"/>
      <c r="F55" s="5"/>
      <c r="G55" s="5"/>
      <c r="H55" s="5"/>
      <c r="I55" s="5"/>
      <c r="N55" s="246"/>
      <c r="O55" s="246"/>
      <c r="P55" s="246"/>
      <c r="Q55" s="246"/>
    </row>
    <row r="56" spans="1:17" ht="15">
      <c r="A56" s="5"/>
      <c r="B56" s="5"/>
      <c r="C56" s="5"/>
      <c r="D56" s="5"/>
      <c r="E56" s="5"/>
      <c r="F56" s="5"/>
      <c r="G56" s="5"/>
      <c r="H56" s="5"/>
      <c r="I56" s="5"/>
      <c r="N56" s="246"/>
      <c r="O56" s="246"/>
      <c r="P56" s="246"/>
      <c r="Q56" s="246"/>
    </row>
    <row r="57" spans="1:17" ht="15">
      <c r="A57" s="5"/>
      <c r="B57" s="5"/>
      <c r="C57" s="5"/>
      <c r="D57" s="5"/>
      <c r="E57" s="5"/>
      <c r="F57" s="5"/>
      <c r="G57" s="5"/>
      <c r="H57" s="5"/>
      <c r="I57" s="5"/>
      <c r="N57" s="246"/>
      <c r="O57" s="246"/>
      <c r="P57" s="246"/>
      <c r="Q57" s="246"/>
    </row>
    <row r="58" spans="1:17" ht="15">
      <c r="A58" s="5"/>
      <c r="B58" s="5"/>
      <c r="C58" s="5"/>
      <c r="D58" s="5"/>
      <c r="E58" s="5"/>
      <c r="F58" s="5"/>
      <c r="G58" s="5"/>
      <c r="H58" s="5"/>
      <c r="I58" s="5"/>
      <c r="N58" s="246"/>
      <c r="O58" s="246"/>
      <c r="P58" s="246"/>
      <c r="Q58" s="246"/>
    </row>
    <row r="59" spans="1:17" ht="15">
      <c r="A59" s="5"/>
      <c r="B59" s="5"/>
      <c r="C59" s="5"/>
      <c r="D59" s="5"/>
      <c r="E59" s="5"/>
      <c r="F59" s="5"/>
      <c r="G59" s="5"/>
      <c r="H59" s="5"/>
      <c r="I59" s="5"/>
      <c r="N59" s="246"/>
      <c r="O59" s="246"/>
      <c r="P59" s="246"/>
      <c r="Q59" s="246"/>
    </row>
    <row r="60" spans="1:17" ht="15">
      <c r="A60" s="5"/>
      <c r="B60" s="5"/>
      <c r="C60" s="5"/>
      <c r="D60" s="5"/>
      <c r="E60" s="5"/>
      <c r="F60" s="5"/>
      <c r="G60" s="5"/>
      <c r="H60" s="5"/>
      <c r="I60" s="5"/>
      <c r="N60" s="246"/>
      <c r="O60" s="246"/>
      <c r="P60" s="246"/>
      <c r="Q60" s="246"/>
    </row>
    <row r="61" spans="1:17" ht="15">
      <c r="A61" s="5"/>
      <c r="B61" s="5"/>
      <c r="C61" s="5"/>
      <c r="D61" s="5"/>
      <c r="E61" s="5"/>
      <c r="F61" s="5"/>
      <c r="G61" s="5"/>
      <c r="H61" s="5"/>
      <c r="I61" s="5"/>
      <c r="N61" s="246"/>
      <c r="O61" s="246"/>
      <c r="P61" s="246"/>
      <c r="Q61" s="246"/>
    </row>
    <row r="62" spans="1:17" ht="15">
      <c r="A62" s="5"/>
      <c r="B62" s="5"/>
      <c r="C62" s="5"/>
      <c r="D62" s="5"/>
      <c r="E62" s="5"/>
      <c r="F62" s="5"/>
      <c r="G62" s="5"/>
      <c r="H62" s="5"/>
      <c r="I62" s="5"/>
      <c r="N62" s="246"/>
      <c r="O62" s="246"/>
      <c r="P62" s="246"/>
      <c r="Q62" s="246"/>
    </row>
    <row r="63" spans="1:17" ht="15">
      <c r="A63" s="5"/>
      <c r="B63" s="5"/>
      <c r="C63" s="5"/>
      <c r="D63" s="5"/>
      <c r="E63" s="5"/>
      <c r="F63" s="5"/>
      <c r="G63" s="5"/>
      <c r="H63" s="5"/>
      <c r="I63" s="5"/>
      <c r="N63" s="246"/>
      <c r="O63" s="246"/>
      <c r="P63" s="246"/>
      <c r="Q63" s="246"/>
    </row>
    <row r="64" spans="1:17" ht="15">
      <c r="A64" s="5"/>
      <c r="B64" s="5"/>
      <c r="C64" s="5"/>
      <c r="D64" s="5"/>
      <c r="E64" s="5"/>
      <c r="F64" s="5"/>
      <c r="G64" s="5"/>
      <c r="H64" s="5"/>
      <c r="I64" s="5"/>
      <c r="N64" s="246"/>
      <c r="O64" s="246"/>
      <c r="P64" s="246"/>
      <c r="Q64" s="246"/>
    </row>
    <row r="65" spans="1:17" ht="15">
      <c r="A65" s="5"/>
      <c r="B65" s="5"/>
      <c r="C65" s="5"/>
      <c r="D65" s="5"/>
      <c r="E65" s="5"/>
      <c r="F65" s="5"/>
      <c r="G65" s="5"/>
      <c r="H65" s="5"/>
      <c r="I65" s="5"/>
      <c r="N65" s="246"/>
      <c r="O65" s="246"/>
      <c r="P65" s="246"/>
      <c r="Q65" s="246"/>
    </row>
    <row r="66" spans="1:17" ht="15">
      <c r="A66" s="5"/>
      <c r="B66" s="5"/>
      <c r="C66" s="5"/>
      <c r="D66" s="5"/>
      <c r="E66" s="5"/>
      <c r="F66" s="5"/>
      <c r="G66" s="5"/>
      <c r="H66" s="5"/>
      <c r="I66" s="5"/>
      <c r="N66" s="246"/>
      <c r="O66" s="246"/>
      <c r="P66" s="246"/>
      <c r="Q66" s="246"/>
    </row>
    <row r="67" spans="1:17" ht="15">
      <c r="A67" s="5"/>
      <c r="B67" s="5"/>
      <c r="C67" s="5"/>
      <c r="D67" s="5"/>
      <c r="E67" s="5"/>
      <c r="F67" s="5"/>
      <c r="G67" s="5"/>
      <c r="H67" s="5"/>
      <c r="I67" s="5"/>
      <c r="N67" s="246"/>
      <c r="O67" s="246"/>
      <c r="P67" s="246"/>
      <c r="Q67" s="246"/>
    </row>
    <row r="68" spans="1:17" ht="15">
      <c r="A68" s="5"/>
      <c r="B68" s="5"/>
      <c r="C68" s="5"/>
      <c r="D68" s="5"/>
      <c r="E68" s="5"/>
      <c r="F68" s="5"/>
      <c r="G68" s="5"/>
      <c r="H68" s="5"/>
      <c r="I68" s="5"/>
      <c r="N68" s="246"/>
      <c r="O68" s="246"/>
      <c r="P68" s="246"/>
      <c r="Q68" s="246"/>
    </row>
    <row r="69" spans="1:17" ht="15">
      <c r="A69" s="5"/>
      <c r="B69" s="5"/>
      <c r="C69" s="5"/>
      <c r="D69" s="5"/>
      <c r="E69" s="5"/>
      <c r="F69" s="5"/>
      <c r="G69" s="5"/>
      <c r="H69" s="5"/>
      <c r="I69" s="5"/>
      <c r="N69" s="246"/>
      <c r="O69" s="246"/>
      <c r="P69" s="246"/>
      <c r="Q69" s="246"/>
    </row>
    <row r="70" spans="1:17" ht="15">
      <c r="A70" s="5"/>
      <c r="B70" s="5"/>
      <c r="C70" s="5"/>
      <c r="D70" s="5"/>
      <c r="E70" s="5"/>
      <c r="F70" s="5"/>
      <c r="G70" s="5"/>
      <c r="H70" s="5"/>
      <c r="I70" s="5"/>
      <c r="N70" s="246"/>
      <c r="O70" s="246"/>
      <c r="P70" s="246"/>
      <c r="Q70" s="246"/>
    </row>
    <row r="71" spans="1:17" ht="15">
      <c r="A71" s="5"/>
      <c r="B71" s="5"/>
      <c r="C71" s="5"/>
      <c r="D71" s="5"/>
      <c r="E71" s="5"/>
      <c r="F71" s="5"/>
      <c r="G71" s="5"/>
      <c r="H71" s="5"/>
      <c r="I71" s="5"/>
      <c r="N71" s="246"/>
      <c r="O71" s="246"/>
      <c r="P71" s="246"/>
      <c r="Q71" s="246"/>
    </row>
    <row r="72" spans="1:17" ht="15">
      <c r="A72" s="5"/>
      <c r="B72" s="5"/>
      <c r="C72" s="5"/>
      <c r="D72" s="5"/>
      <c r="E72" s="5"/>
      <c r="F72" s="5"/>
      <c r="G72" s="5"/>
      <c r="H72" s="5"/>
      <c r="I72" s="5"/>
      <c r="N72" s="246"/>
      <c r="O72" s="246"/>
      <c r="P72" s="246"/>
      <c r="Q72" s="246"/>
    </row>
    <row r="73" spans="1:17" ht="15">
      <c r="A73" s="5"/>
      <c r="B73" s="5"/>
      <c r="C73" s="5"/>
      <c r="D73" s="5"/>
      <c r="E73" s="5"/>
      <c r="F73" s="5"/>
      <c r="G73" s="5"/>
      <c r="H73" s="5"/>
      <c r="I73" s="5"/>
      <c r="N73" s="246"/>
      <c r="O73" s="246"/>
      <c r="P73" s="246"/>
      <c r="Q73" s="246"/>
    </row>
    <row r="74" spans="1:17" ht="15">
      <c r="A74" s="5"/>
      <c r="B74" s="5"/>
      <c r="C74" s="5"/>
      <c r="D74" s="5"/>
      <c r="E74" s="5"/>
      <c r="F74" s="5"/>
      <c r="G74" s="5"/>
      <c r="H74" s="5"/>
      <c r="I74" s="5"/>
      <c r="N74" s="246"/>
      <c r="O74" s="246"/>
      <c r="P74" s="246"/>
      <c r="Q74" s="246"/>
    </row>
    <row r="75" spans="1:17" ht="15">
      <c r="A75" s="5"/>
      <c r="B75" s="5"/>
      <c r="C75" s="5"/>
      <c r="D75" s="5"/>
      <c r="E75" s="5"/>
      <c r="F75" s="5"/>
      <c r="G75" s="5"/>
      <c r="H75" s="5"/>
      <c r="I75" s="5"/>
      <c r="N75" s="246"/>
      <c r="O75" s="246"/>
      <c r="P75" s="246"/>
      <c r="Q75" s="246"/>
    </row>
    <row r="76" spans="1:17" ht="15">
      <c r="A76" s="5"/>
      <c r="B76" s="5"/>
      <c r="C76" s="5"/>
      <c r="D76" s="5"/>
      <c r="E76" s="5"/>
      <c r="F76" s="5"/>
      <c r="G76" s="5"/>
      <c r="H76" s="5"/>
      <c r="I76" s="5"/>
      <c r="N76" s="246"/>
      <c r="O76" s="246"/>
      <c r="P76" s="246"/>
      <c r="Q76" s="246"/>
    </row>
    <row r="77" spans="1:17" ht="15">
      <c r="A77" s="5"/>
      <c r="B77" s="5"/>
      <c r="C77" s="5"/>
      <c r="D77" s="5"/>
      <c r="E77" s="5"/>
      <c r="F77" s="5"/>
      <c r="G77" s="5"/>
      <c r="H77" s="5"/>
      <c r="I77" s="5"/>
      <c r="N77" s="246"/>
      <c r="O77" s="246"/>
      <c r="P77" s="246"/>
      <c r="Q77" s="246"/>
    </row>
  </sheetData>
  <sheetProtection/>
  <mergeCells count="2">
    <mergeCell ref="F7:H7"/>
    <mergeCell ref="B7:D7"/>
  </mergeCells>
  <printOptions/>
  <pageMargins left="0.7" right="0.25" top="0.75" bottom="0.25" header="0.2" footer="0.2"/>
  <pageSetup fitToHeight="1" fitToWidth="1" horizontalDpi="600" verticalDpi="600" orientation="portrait" paperSize="9" scale="80" r:id="rId2"/>
  <headerFooter alignWithMargins="0">
    <oddHeader>&amp;R
&amp;D</oddHeader>
  </headerFooter>
  <drawing r:id="rId1"/>
</worksheet>
</file>

<file path=xl/worksheets/sheet2.xml><?xml version="1.0" encoding="utf-8"?>
<worksheet xmlns="http://schemas.openxmlformats.org/spreadsheetml/2006/main" xmlns:r="http://schemas.openxmlformats.org/officeDocument/2006/relationships">
  <dimension ref="A1:Q64"/>
  <sheetViews>
    <sheetView workbookViewId="0" topLeftCell="A13">
      <selection activeCell="A49" sqref="A49"/>
    </sheetView>
  </sheetViews>
  <sheetFormatPr defaultColWidth="9.140625" defaultRowHeight="12.75"/>
  <cols>
    <col min="1" max="1" width="42.7109375" style="1" customWidth="1"/>
    <col min="2" max="2" width="19.28125" style="1" customWidth="1"/>
    <col min="3" max="3" width="1.7109375" style="1" customWidth="1"/>
    <col min="4" max="4" width="19.28125" style="1" bestFit="1" customWidth="1"/>
    <col min="5" max="5" width="1.7109375" style="1" customWidth="1"/>
    <col min="6" max="6" width="19.28125" style="1" customWidth="1"/>
    <col min="7" max="7" width="1.8515625" style="1" customWidth="1"/>
    <col min="8" max="8" width="19.28125" style="1" bestFit="1" customWidth="1"/>
    <col min="9" max="9" width="1.7109375" style="1" customWidth="1"/>
    <col min="10" max="10" width="16.8515625" style="5" customWidth="1"/>
    <col min="11" max="11" width="1.57421875" style="5" customWidth="1"/>
    <col min="12" max="12" width="14.57421875" style="37" customWidth="1"/>
    <col min="13" max="13" width="14.8515625" style="6" bestFit="1" customWidth="1"/>
    <col min="14" max="17" width="9.140625" style="4" customWidth="1"/>
    <col min="18" max="16384" width="9.140625" style="3" customWidth="1"/>
  </cols>
  <sheetData>
    <row r="1" spans="1:17" ht="20.25">
      <c r="A1" s="111" t="s">
        <v>12</v>
      </c>
      <c r="D1" s="112"/>
      <c r="E1" s="112"/>
      <c r="F1" s="112"/>
      <c r="G1" s="112"/>
      <c r="H1" s="112"/>
      <c r="I1" s="112"/>
      <c r="L1" s="46"/>
      <c r="M1" s="47"/>
      <c r="N1" s="2"/>
      <c r="O1" s="2"/>
      <c r="P1" s="2"/>
      <c r="Q1" s="2"/>
    </row>
    <row r="2" spans="1:9" ht="15">
      <c r="A2" s="113"/>
      <c r="B2" s="112"/>
      <c r="C2" s="112"/>
      <c r="D2" s="112"/>
      <c r="E2" s="112"/>
      <c r="F2" s="112"/>
      <c r="G2" s="112"/>
      <c r="H2" s="264"/>
      <c r="I2" s="112"/>
    </row>
    <row r="3" spans="1:17" ht="15">
      <c r="A3" s="114" t="s">
        <v>199</v>
      </c>
      <c r="B3" s="5"/>
      <c r="C3" s="5"/>
      <c r="D3" s="5"/>
      <c r="E3" s="5"/>
      <c r="F3" s="5"/>
      <c r="G3" s="5"/>
      <c r="H3" s="5"/>
      <c r="I3" s="5"/>
      <c r="N3" s="6"/>
      <c r="O3" s="6"/>
      <c r="P3" s="6"/>
      <c r="Q3" s="6"/>
    </row>
    <row r="4" spans="1:17" ht="15">
      <c r="A4" s="114" t="s">
        <v>217</v>
      </c>
      <c r="B4" s="5"/>
      <c r="C4" s="5"/>
      <c r="D4" s="5"/>
      <c r="E4" s="5"/>
      <c r="F4" s="5"/>
      <c r="G4" s="5"/>
      <c r="H4" s="5"/>
      <c r="I4" s="5"/>
      <c r="N4" s="6"/>
      <c r="O4" s="6"/>
      <c r="P4" s="6"/>
      <c r="Q4" s="6"/>
    </row>
    <row r="5" spans="1:17" ht="15">
      <c r="A5" s="114"/>
      <c r="B5" s="5"/>
      <c r="C5" s="5"/>
      <c r="D5" s="5"/>
      <c r="E5" s="5"/>
      <c r="F5" s="5"/>
      <c r="G5" s="5"/>
      <c r="H5" s="5"/>
      <c r="I5" s="5"/>
      <c r="N5" s="6"/>
      <c r="O5" s="6"/>
      <c r="P5" s="6"/>
      <c r="Q5" s="6"/>
    </row>
    <row r="6" spans="1:17" ht="15">
      <c r="A6" s="5"/>
      <c r="B6" s="5"/>
      <c r="C6" s="5"/>
      <c r="D6" s="5"/>
      <c r="E6" s="5"/>
      <c r="F6" s="5"/>
      <c r="G6" s="5"/>
      <c r="H6" s="5"/>
      <c r="I6" s="5"/>
      <c r="N6" s="6"/>
      <c r="O6" s="6"/>
      <c r="P6" s="6"/>
      <c r="Q6" s="6"/>
    </row>
    <row r="7" spans="1:17" ht="15">
      <c r="A7" s="5"/>
      <c r="B7" s="267" t="s">
        <v>0</v>
      </c>
      <c r="C7" s="270"/>
      <c r="D7" s="271"/>
      <c r="E7" s="7"/>
      <c r="F7" s="267" t="s">
        <v>1</v>
      </c>
      <c r="G7" s="270"/>
      <c r="H7" s="271"/>
      <c r="I7" s="115"/>
      <c r="J7" s="7"/>
      <c r="N7" s="6"/>
      <c r="O7" s="6"/>
      <c r="P7" s="6"/>
      <c r="Q7" s="6"/>
    </row>
    <row r="8" spans="1:17" ht="15">
      <c r="A8" s="5"/>
      <c r="B8" s="116"/>
      <c r="C8" s="117"/>
      <c r="D8" s="118"/>
      <c r="E8" s="7"/>
      <c r="F8" s="116"/>
      <c r="G8" s="117"/>
      <c r="H8" s="118"/>
      <c r="I8" s="115"/>
      <c r="J8" s="7"/>
      <c r="N8" s="6"/>
      <c r="O8" s="6"/>
      <c r="P8" s="6"/>
      <c r="Q8" s="6"/>
    </row>
    <row r="9" spans="1:17" ht="15">
      <c r="A9" s="5"/>
      <c r="B9" s="119" t="s">
        <v>2</v>
      </c>
      <c r="C9" s="8"/>
      <c r="D9" s="120" t="s">
        <v>3</v>
      </c>
      <c r="E9" s="7"/>
      <c r="F9" s="119" t="s">
        <v>2</v>
      </c>
      <c r="G9" s="8"/>
      <c r="H9" s="120" t="s">
        <v>3</v>
      </c>
      <c r="I9" s="115"/>
      <c r="J9" s="7"/>
      <c r="N9" s="6"/>
      <c r="O9" s="6"/>
      <c r="P9" s="6"/>
      <c r="Q9" s="6"/>
    </row>
    <row r="10" spans="1:17" ht="15">
      <c r="A10" s="5"/>
      <c r="B10" s="119" t="s">
        <v>4</v>
      </c>
      <c r="C10" s="8"/>
      <c r="D10" s="120" t="s">
        <v>4</v>
      </c>
      <c r="E10" s="7"/>
      <c r="F10" s="121" t="s">
        <v>5</v>
      </c>
      <c r="G10" s="122"/>
      <c r="H10" s="123" t="s">
        <v>5</v>
      </c>
      <c r="I10" s="115"/>
      <c r="J10" s="7"/>
      <c r="N10" s="6"/>
      <c r="O10" s="6"/>
      <c r="P10" s="6"/>
      <c r="Q10" s="6"/>
    </row>
    <row r="11" spans="1:17" ht="15">
      <c r="A11" s="5"/>
      <c r="B11" s="119" t="s">
        <v>6</v>
      </c>
      <c r="C11" s="8"/>
      <c r="D11" s="120" t="s">
        <v>6</v>
      </c>
      <c r="E11" s="5"/>
      <c r="F11" s="121" t="s">
        <v>6</v>
      </c>
      <c r="G11" s="9"/>
      <c r="H11" s="120" t="s">
        <v>6</v>
      </c>
      <c r="I11" s="5"/>
      <c r="N11" s="6"/>
      <c r="O11" s="6"/>
      <c r="P11" s="6"/>
      <c r="Q11" s="6"/>
    </row>
    <row r="12" spans="1:17" ht="15">
      <c r="A12" s="5"/>
      <c r="B12" s="121" t="s">
        <v>220</v>
      </c>
      <c r="C12" s="122"/>
      <c r="D12" s="123" t="s">
        <v>219</v>
      </c>
      <c r="E12" s="9"/>
      <c r="F12" s="121" t="s">
        <v>220</v>
      </c>
      <c r="G12" s="122"/>
      <c r="H12" s="123" t="s">
        <v>219</v>
      </c>
      <c r="I12" s="9"/>
      <c r="J12" s="9"/>
      <c r="N12" s="6"/>
      <c r="O12" s="6"/>
      <c r="P12" s="6"/>
      <c r="Q12" s="6"/>
    </row>
    <row r="13" spans="1:17" ht="14.25">
      <c r="A13" s="10"/>
      <c r="B13" s="116" t="s">
        <v>7</v>
      </c>
      <c r="C13" s="11"/>
      <c r="D13" s="124" t="s">
        <v>7</v>
      </c>
      <c r="E13" s="11"/>
      <c r="F13" s="116" t="s">
        <v>7</v>
      </c>
      <c r="G13" s="11"/>
      <c r="H13" s="124" t="s">
        <v>7</v>
      </c>
      <c r="I13" s="11"/>
      <c r="J13" s="11"/>
      <c r="K13" s="10"/>
      <c r="L13" s="38"/>
      <c r="M13" s="39"/>
      <c r="N13" s="12"/>
      <c r="O13" s="12"/>
      <c r="P13" s="12"/>
      <c r="Q13" s="12"/>
    </row>
    <row r="14" spans="1:17" ht="15">
      <c r="A14" s="5"/>
      <c r="B14" s="125"/>
      <c r="C14" s="126"/>
      <c r="D14" s="127"/>
      <c r="E14" s="5"/>
      <c r="F14" s="125"/>
      <c r="G14" s="126"/>
      <c r="H14" s="128"/>
      <c r="I14" s="5"/>
      <c r="J14" s="48"/>
      <c r="N14" s="6"/>
      <c r="O14" s="6"/>
      <c r="P14" s="6"/>
      <c r="Q14" s="6"/>
    </row>
    <row r="15" spans="2:17" ht="15">
      <c r="B15" s="13"/>
      <c r="C15" s="13"/>
      <c r="D15" s="5"/>
      <c r="E15" s="5"/>
      <c r="F15" s="13"/>
      <c r="G15" s="13"/>
      <c r="H15" s="5"/>
      <c r="I15" s="5"/>
      <c r="J15" s="13"/>
      <c r="N15" s="6"/>
      <c r="O15" s="6"/>
      <c r="P15" s="6"/>
      <c r="Q15" s="6"/>
    </row>
    <row r="16" spans="1:17" ht="15">
      <c r="A16" s="5"/>
      <c r="B16" s="9"/>
      <c r="D16" s="9"/>
      <c r="E16" s="9"/>
      <c r="F16" s="9"/>
      <c r="G16" s="9"/>
      <c r="H16" s="9"/>
      <c r="I16" s="122"/>
      <c r="M16" s="40"/>
      <c r="N16" s="6"/>
      <c r="O16" s="6"/>
      <c r="P16" s="6"/>
      <c r="Q16" s="6"/>
    </row>
    <row r="17" spans="1:17" ht="15">
      <c r="A17" s="10" t="s">
        <v>198</v>
      </c>
      <c r="B17" s="15">
        <f>'Qtr-P&amp;L (3)'!B43</f>
        <v>4161</v>
      </c>
      <c r="C17" s="5"/>
      <c r="D17" s="15">
        <f>'Qtr-P&amp;L (3)'!D34</f>
        <v>3137</v>
      </c>
      <c r="E17" s="5"/>
      <c r="F17" s="15">
        <f>'Qtr-P&amp;L (3)'!F43</f>
        <v>4161</v>
      </c>
      <c r="G17" s="5"/>
      <c r="H17" s="15">
        <f>'Qtr-P&amp;L (3)'!H34</f>
        <v>3137</v>
      </c>
      <c r="I17" s="14"/>
      <c r="J17" s="9"/>
      <c r="M17" s="40"/>
      <c r="N17" s="6"/>
      <c r="O17" s="6"/>
      <c r="P17" s="6"/>
      <c r="Q17" s="6"/>
    </row>
    <row r="18" spans="1:17" ht="15">
      <c r="A18" s="5"/>
      <c r="B18" s="15"/>
      <c r="C18" s="5"/>
      <c r="D18" s="132"/>
      <c r="E18" s="5"/>
      <c r="F18" s="15"/>
      <c r="G18" s="5"/>
      <c r="H18" s="15"/>
      <c r="I18" s="14"/>
      <c r="J18" s="9"/>
      <c r="M18" s="40"/>
      <c r="N18" s="6"/>
      <c r="O18" s="6"/>
      <c r="P18" s="6"/>
      <c r="Q18" s="6"/>
    </row>
    <row r="19" spans="1:17" ht="15">
      <c r="A19" s="143" t="s">
        <v>184</v>
      </c>
      <c r="B19" s="15"/>
      <c r="C19" s="5"/>
      <c r="D19" s="132"/>
      <c r="E19" s="5"/>
      <c r="F19" s="15"/>
      <c r="G19" s="5"/>
      <c r="H19" s="15"/>
      <c r="I19" s="14"/>
      <c r="J19" s="9"/>
      <c r="M19" s="40"/>
      <c r="N19" s="6"/>
      <c r="O19" s="6"/>
      <c r="P19" s="6"/>
      <c r="Q19" s="6"/>
    </row>
    <row r="20" spans="1:17" ht="15">
      <c r="A20" s="143" t="s">
        <v>185</v>
      </c>
      <c r="B20" s="15"/>
      <c r="C20" s="5"/>
      <c r="D20" s="132"/>
      <c r="E20" s="5"/>
      <c r="F20" s="15"/>
      <c r="G20" s="5"/>
      <c r="H20" s="15"/>
      <c r="I20" s="14"/>
      <c r="J20" s="9"/>
      <c r="M20" s="40"/>
      <c r="N20" s="6"/>
      <c r="O20" s="6"/>
      <c r="P20" s="6"/>
      <c r="Q20" s="6"/>
    </row>
    <row r="21" spans="1:17" ht="15">
      <c r="A21" s="5" t="s">
        <v>186</v>
      </c>
      <c r="B21" s="15"/>
      <c r="C21" s="5"/>
      <c r="D21" s="132"/>
      <c r="E21" s="5"/>
      <c r="F21" s="15"/>
      <c r="G21" s="5"/>
      <c r="H21" s="15"/>
      <c r="I21" s="14"/>
      <c r="J21" s="9"/>
      <c r="M21" s="40"/>
      <c r="N21" s="6"/>
      <c r="O21" s="6"/>
      <c r="P21" s="6"/>
      <c r="Q21" s="6"/>
    </row>
    <row r="22" spans="1:17" ht="15">
      <c r="A22" s="5" t="s">
        <v>187</v>
      </c>
      <c r="B22" s="15">
        <f>F22</f>
        <v>-53</v>
      </c>
      <c r="C22" s="5"/>
      <c r="D22" s="9">
        <f>H22</f>
        <v>-927</v>
      </c>
      <c r="E22" s="5"/>
      <c r="F22" s="15">
        <v>-53</v>
      </c>
      <c r="G22" s="5"/>
      <c r="H22" s="15">
        <v>-927</v>
      </c>
      <c r="I22" s="14"/>
      <c r="J22" s="9"/>
      <c r="M22" s="40"/>
      <c r="N22" s="6"/>
      <c r="O22" s="6"/>
      <c r="P22" s="6"/>
      <c r="Q22" s="6"/>
    </row>
    <row r="23" spans="1:17" ht="15">
      <c r="A23" s="5"/>
      <c r="B23" s="131"/>
      <c r="C23" s="5"/>
      <c r="D23" s="133"/>
      <c r="E23" s="5"/>
      <c r="F23" s="131"/>
      <c r="G23" s="5"/>
      <c r="H23" s="131"/>
      <c r="I23" s="14"/>
      <c r="J23" s="9"/>
      <c r="M23" s="40"/>
      <c r="N23" s="6"/>
      <c r="O23" s="6"/>
      <c r="P23" s="6"/>
      <c r="Q23" s="6"/>
    </row>
    <row r="24" spans="1:17" ht="15">
      <c r="A24" s="5"/>
      <c r="B24" s="15"/>
      <c r="C24" s="5"/>
      <c r="D24" s="132"/>
      <c r="E24" s="5"/>
      <c r="F24" s="15"/>
      <c r="G24" s="5"/>
      <c r="H24" s="15"/>
      <c r="I24" s="14"/>
      <c r="J24" s="9"/>
      <c r="M24" s="40"/>
      <c r="N24" s="6"/>
      <c r="O24" s="6"/>
      <c r="P24" s="6"/>
      <c r="Q24" s="6"/>
    </row>
    <row r="25" spans="1:17" ht="15.75" thickBot="1">
      <c r="A25" s="10" t="s">
        <v>188</v>
      </c>
      <c r="B25" s="134">
        <f>SUM(B17:B23)</f>
        <v>4108</v>
      </c>
      <c r="C25" s="5"/>
      <c r="D25" s="134">
        <f>SUM(D17:D23)</f>
        <v>2210</v>
      </c>
      <c r="E25" s="5"/>
      <c r="F25" s="134">
        <f>SUM(F17:F23)</f>
        <v>4108</v>
      </c>
      <c r="G25" s="5"/>
      <c r="H25" s="134">
        <f>SUM(H17:H23)</f>
        <v>2210</v>
      </c>
      <c r="I25" s="14"/>
      <c r="J25" s="9"/>
      <c r="M25" s="40"/>
      <c r="N25" s="6"/>
      <c r="O25" s="6"/>
      <c r="P25" s="6"/>
      <c r="Q25" s="6"/>
    </row>
    <row r="26" spans="1:17" ht="15">
      <c r="A26" s="5"/>
      <c r="B26" s="15"/>
      <c r="C26" s="5"/>
      <c r="D26" s="132"/>
      <c r="E26" s="5"/>
      <c r="F26" s="15"/>
      <c r="G26" s="5"/>
      <c r="H26" s="15"/>
      <c r="I26" s="14"/>
      <c r="J26" s="9"/>
      <c r="M26" s="40"/>
      <c r="N26" s="6"/>
      <c r="O26" s="6"/>
      <c r="P26" s="6"/>
      <c r="Q26" s="6"/>
    </row>
    <row r="27" spans="1:17" ht="15">
      <c r="A27" s="5"/>
      <c r="B27" s="5"/>
      <c r="C27" s="5"/>
      <c r="E27" s="5"/>
      <c r="F27" s="5"/>
      <c r="G27" s="5"/>
      <c r="I27" s="5"/>
      <c r="M27" s="40"/>
      <c r="N27" s="6"/>
      <c r="O27" s="6"/>
      <c r="P27" s="6"/>
      <c r="Q27" s="6"/>
    </row>
    <row r="28" spans="1:17" ht="15">
      <c r="A28" s="10" t="s">
        <v>190</v>
      </c>
      <c r="B28" s="5"/>
      <c r="C28" s="5"/>
      <c r="E28" s="5"/>
      <c r="F28" s="5"/>
      <c r="G28" s="5"/>
      <c r="I28" s="5"/>
      <c r="M28" s="40"/>
      <c r="N28" s="6"/>
      <c r="O28" s="6"/>
      <c r="P28" s="6"/>
      <c r="Q28" s="6"/>
    </row>
    <row r="29" spans="1:17" ht="15">
      <c r="A29" s="5"/>
      <c r="B29" s="5"/>
      <c r="C29" s="5"/>
      <c r="E29" s="5"/>
      <c r="F29" s="5"/>
      <c r="G29" s="5"/>
      <c r="I29" s="5"/>
      <c r="M29" s="40"/>
      <c r="N29" s="6"/>
      <c r="O29" s="6"/>
      <c r="P29" s="6"/>
      <c r="Q29" s="6"/>
    </row>
    <row r="30" spans="1:17" ht="15">
      <c r="A30" s="5" t="s">
        <v>202</v>
      </c>
      <c r="B30" s="140">
        <f>F30</f>
        <v>3776</v>
      </c>
      <c r="C30" s="5"/>
      <c r="D30" s="136">
        <f>H30</f>
        <v>2316</v>
      </c>
      <c r="E30" s="5"/>
      <c r="F30" s="140">
        <f>'Qtr-Equity (3)'!M26</f>
        <v>3776</v>
      </c>
      <c r="G30" s="5"/>
      <c r="H30" s="136">
        <f>'Qtr-Equity (3)'!M15</f>
        <v>2316</v>
      </c>
      <c r="I30" s="5"/>
      <c r="M30" s="40"/>
      <c r="N30" s="6"/>
      <c r="O30" s="6"/>
      <c r="P30" s="6"/>
      <c r="Q30" s="6"/>
    </row>
    <row r="31" spans="1:17" ht="15">
      <c r="A31" s="5" t="s">
        <v>114</v>
      </c>
      <c r="B31" s="15">
        <f>F31</f>
        <v>332</v>
      </c>
      <c r="C31" s="5"/>
      <c r="D31" s="137">
        <f>H31</f>
        <v>-106</v>
      </c>
      <c r="E31" s="5"/>
      <c r="F31" s="137">
        <f>'Qtr-Equity (3)'!O26</f>
        <v>332</v>
      </c>
      <c r="G31" s="5"/>
      <c r="H31" s="137">
        <f>'Qtr-Equity (3)'!O15</f>
        <v>-106</v>
      </c>
      <c r="I31" s="5"/>
      <c r="M31" s="40"/>
      <c r="N31" s="6"/>
      <c r="O31" s="6"/>
      <c r="P31" s="6"/>
      <c r="Q31" s="6"/>
    </row>
    <row r="32" spans="1:17" ht="15">
      <c r="A32" s="5"/>
      <c r="B32" s="138"/>
      <c r="C32" s="5"/>
      <c r="D32" s="138"/>
      <c r="E32" s="5"/>
      <c r="F32" s="138"/>
      <c r="G32" s="5"/>
      <c r="H32" s="138"/>
      <c r="I32" s="5"/>
      <c r="M32" s="40"/>
      <c r="N32" s="6"/>
      <c r="O32" s="6"/>
      <c r="P32" s="6"/>
      <c r="Q32" s="6"/>
    </row>
    <row r="33" spans="1:17" ht="15">
      <c r="A33" s="5"/>
      <c r="B33" s="5"/>
      <c r="C33" s="5"/>
      <c r="E33" s="5"/>
      <c r="F33" s="5"/>
      <c r="G33" s="5"/>
      <c r="I33" s="5"/>
      <c r="M33" s="40"/>
      <c r="N33" s="6"/>
      <c r="O33" s="6"/>
      <c r="P33" s="6"/>
      <c r="Q33" s="6"/>
    </row>
    <row r="34" spans="1:17" ht="15.75" thickBot="1">
      <c r="A34" s="10" t="s">
        <v>188</v>
      </c>
      <c r="B34" s="139">
        <f>SUM(B30:B33)</f>
        <v>4108</v>
      </c>
      <c r="C34" s="140"/>
      <c r="D34" s="139">
        <f>SUM(D30:D33)</f>
        <v>2210</v>
      </c>
      <c r="E34" s="140"/>
      <c r="F34" s="139">
        <f>SUM(F30:F33)</f>
        <v>4108</v>
      </c>
      <c r="G34" s="140"/>
      <c r="H34" s="139">
        <f>SUM(H30:H33)</f>
        <v>2210</v>
      </c>
      <c r="I34" s="5"/>
      <c r="M34" s="40"/>
      <c r="N34" s="6"/>
      <c r="O34" s="6"/>
      <c r="P34" s="6"/>
      <c r="Q34" s="6"/>
    </row>
    <row r="35" spans="1:17" ht="15">
      <c r="A35" s="5"/>
      <c r="B35" s="5"/>
      <c r="C35" s="5"/>
      <c r="E35" s="5"/>
      <c r="F35" s="5"/>
      <c r="G35" s="5"/>
      <c r="I35" s="5"/>
      <c r="M35" s="40"/>
      <c r="N35" s="6"/>
      <c r="O35" s="6"/>
      <c r="P35" s="6"/>
      <c r="Q35" s="6"/>
    </row>
    <row r="36" spans="2:17" ht="15">
      <c r="B36" s="5"/>
      <c r="C36" s="5"/>
      <c r="D36" s="141"/>
      <c r="E36" s="5"/>
      <c r="F36" s="5"/>
      <c r="G36" s="5"/>
      <c r="H36" s="135"/>
      <c r="I36" s="5"/>
      <c r="M36" s="40"/>
      <c r="N36" s="6"/>
      <c r="O36" s="6"/>
      <c r="P36" s="6"/>
      <c r="Q36" s="6"/>
    </row>
    <row r="37" spans="1:17" ht="15">
      <c r="A37" s="5"/>
      <c r="B37" s="142"/>
      <c r="C37" s="5"/>
      <c r="E37" s="5"/>
      <c r="F37" s="5"/>
      <c r="G37" s="5"/>
      <c r="I37" s="5"/>
      <c r="M37" s="40"/>
      <c r="N37" s="6"/>
      <c r="O37" s="6"/>
      <c r="P37" s="6"/>
      <c r="Q37" s="6"/>
    </row>
    <row r="38" spans="1:17" ht="15">
      <c r="A38" s="5"/>
      <c r="B38" s="5"/>
      <c r="C38" s="5"/>
      <c r="D38" s="5"/>
      <c r="E38" s="5"/>
      <c r="F38" s="5"/>
      <c r="G38" s="5"/>
      <c r="H38" s="5"/>
      <c r="I38" s="5"/>
      <c r="N38" s="6"/>
      <c r="O38" s="6"/>
      <c r="P38" s="6"/>
      <c r="Q38" s="6"/>
    </row>
    <row r="39" spans="1:17" ht="15">
      <c r="A39" s="5"/>
      <c r="B39" s="5"/>
      <c r="C39" s="5"/>
      <c r="D39" s="5"/>
      <c r="E39" s="5"/>
      <c r="F39" s="5"/>
      <c r="G39" s="5"/>
      <c r="H39" s="5"/>
      <c r="I39" s="5"/>
      <c r="N39" s="6"/>
      <c r="O39" s="6"/>
      <c r="P39" s="6"/>
      <c r="Q39" s="6"/>
    </row>
    <row r="40" spans="1:17" ht="15">
      <c r="A40" s="5"/>
      <c r="B40" s="5"/>
      <c r="C40" s="5"/>
      <c r="D40" s="5"/>
      <c r="E40" s="5"/>
      <c r="F40" s="5"/>
      <c r="G40" s="5"/>
      <c r="H40" s="5"/>
      <c r="I40" s="5"/>
      <c r="N40" s="6"/>
      <c r="O40" s="6"/>
      <c r="P40" s="6"/>
      <c r="Q40" s="6"/>
    </row>
    <row r="41" spans="1:17" ht="15">
      <c r="A41" s="5"/>
      <c r="B41" s="5"/>
      <c r="C41" s="5"/>
      <c r="D41" s="5"/>
      <c r="E41" s="5"/>
      <c r="F41" s="5"/>
      <c r="G41" s="5"/>
      <c r="H41" s="5"/>
      <c r="I41" s="5"/>
      <c r="N41" s="6"/>
      <c r="O41" s="6"/>
      <c r="P41" s="6"/>
      <c r="Q41" s="6"/>
    </row>
    <row r="42" spans="1:17" ht="15">
      <c r="A42" s="5"/>
      <c r="B42" s="5"/>
      <c r="C42" s="5"/>
      <c r="D42" s="5"/>
      <c r="E42" s="5"/>
      <c r="F42" s="5"/>
      <c r="G42" s="5"/>
      <c r="H42" s="5"/>
      <c r="I42" s="5"/>
      <c r="N42" s="6"/>
      <c r="O42" s="6"/>
      <c r="P42" s="6"/>
      <c r="Q42" s="6"/>
    </row>
    <row r="43" spans="1:17" ht="15">
      <c r="A43" s="5"/>
      <c r="B43" s="5"/>
      <c r="C43" s="5"/>
      <c r="D43" s="5"/>
      <c r="E43" s="5"/>
      <c r="F43" s="5"/>
      <c r="G43" s="5"/>
      <c r="H43" s="5"/>
      <c r="I43" s="5"/>
      <c r="N43" s="6"/>
      <c r="O43" s="6"/>
      <c r="P43" s="6"/>
      <c r="Q43" s="6"/>
    </row>
    <row r="44" spans="1:17" ht="15">
      <c r="A44" s="5"/>
      <c r="B44" s="5"/>
      <c r="C44" s="5"/>
      <c r="D44" s="5"/>
      <c r="E44" s="5"/>
      <c r="F44" s="5"/>
      <c r="G44" s="5"/>
      <c r="H44" s="5"/>
      <c r="I44" s="5"/>
      <c r="N44" s="6"/>
      <c r="O44" s="6"/>
      <c r="P44" s="6"/>
      <c r="Q44" s="6"/>
    </row>
    <row r="45" spans="1:17" ht="15">
      <c r="A45" s="5"/>
      <c r="B45" s="5"/>
      <c r="C45" s="5"/>
      <c r="D45" s="5"/>
      <c r="E45" s="5"/>
      <c r="F45" s="5"/>
      <c r="G45" s="5"/>
      <c r="H45" s="5"/>
      <c r="I45" s="5"/>
      <c r="N45" s="6"/>
      <c r="O45" s="6"/>
      <c r="P45" s="6"/>
      <c r="Q45" s="6"/>
    </row>
    <row r="46" spans="1:17" ht="15">
      <c r="A46" s="5"/>
      <c r="B46" s="5"/>
      <c r="C46" s="5"/>
      <c r="D46" s="5"/>
      <c r="E46" s="5"/>
      <c r="F46" s="5"/>
      <c r="G46" s="5"/>
      <c r="H46" s="5"/>
      <c r="I46" s="5"/>
      <c r="N46" s="6"/>
      <c r="O46" s="6"/>
      <c r="P46" s="6"/>
      <c r="Q46" s="6"/>
    </row>
    <row r="47" spans="1:17" ht="15">
      <c r="A47" s="5"/>
      <c r="B47" s="5"/>
      <c r="C47" s="5"/>
      <c r="D47" s="5"/>
      <c r="E47" s="5"/>
      <c r="F47" s="5"/>
      <c r="G47" s="5"/>
      <c r="H47" s="5"/>
      <c r="I47" s="5"/>
      <c r="N47" s="6"/>
      <c r="O47" s="6"/>
      <c r="P47" s="6"/>
      <c r="Q47" s="6"/>
    </row>
    <row r="48" spans="1:17" ht="15">
      <c r="A48" s="5"/>
      <c r="B48" s="5"/>
      <c r="C48" s="5"/>
      <c r="D48" s="5"/>
      <c r="E48" s="5"/>
      <c r="F48" s="5"/>
      <c r="G48" s="5"/>
      <c r="H48" s="5"/>
      <c r="I48" s="5"/>
      <c r="N48" s="6"/>
      <c r="O48" s="6"/>
      <c r="P48" s="6"/>
      <c r="Q48" s="6"/>
    </row>
    <row r="49" spans="1:17" ht="15">
      <c r="A49" s="5"/>
      <c r="B49" s="5"/>
      <c r="C49" s="5"/>
      <c r="D49" s="5"/>
      <c r="E49" s="5"/>
      <c r="F49" s="5"/>
      <c r="G49" s="5"/>
      <c r="H49" s="5"/>
      <c r="I49" s="5"/>
      <c r="N49" s="6"/>
      <c r="O49" s="6"/>
      <c r="P49" s="6"/>
      <c r="Q49" s="6"/>
    </row>
    <row r="50" spans="1:17" ht="15">
      <c r="A50" s="5"/>
      <c r="B50" s="5"/>
      <c r="C50" s="5"/>
      <c r="D50" s="5"/>
      <c r="E50" s="5"/>
      <c r="F50" s="5"/>
      <c r="G50" s="5"/>
      <c r="H50" s="5"/>
      <c r="I50" s="5"/>
      <c r="N50" s="6"/>
      <c r="O50" s="6"/>
      <c r="P50" s="6"/>
      <c r="Q50" s="6"/>
    </row>
    <row r="51" spans="1:17" ht="15">
      <c r="A51" s="5"/>
      <c r="B51" s="5"/>
      <c r="C51" s="5"/>
      <c r="D51" s="5"/>
      <c r="E51" s="5"/>
      <c r="F51" s="5"/>
      <c r="G51" s="5"/>
      <c r="H51" s="5"/>
      <c r="I51" s="5"/>
      <c r="N51" s="6"/>
      <c r="O51" s="6"/>
      <c r="P51" s="6"/>
      <c r="Q51" s="6"/>
    </row>
    <row r="52" spans="1:17" ht="15">
      <c r="A52" s="5"/>
      <c r="B52" s="5"/>
      <c r="C52" s="5"/>
      <c r="D52" s="5"/>
      <c r="E52" s="5"/>
      <c r="F52" s="5"/>
      <c r="G52" s="5"/>
      <c r="H52" s="5"/>
      <c r="I52" s="5"/>
      <c r="N52" s="6"/>
      <c r="O52" s="6"/>
      <c r="P52" s="6"/>
      <c r="Q52" s="6"/>
    </row>
    <row r="53" spans="1:17" ht="15">
      <c r="A53" s="5"/>
      <c r="B53" s="5"/>
      <c r="C53" s="5"/>
      <c r="D53" s="5"/>
      <c r="E53" s="5"/>
      <c r="F53" s="5"/>
      <c r="G53" s="5"/>
      <c r="H53" s="5"/>
      <c r="I53" s="5"/>
      <c r="N53" s="6"/>
      <c r="O53" s="6"/>
      <c r="P53" s="6"/>
      <c r="Q53" s="6"/>
    </row>
    <row r="54" spans="1:17" ht="15">
      <c r="A54" s="5"/>
      <c r="B54" s="5"/>
      <c r="C54" s="5"/>
      <c r="D54" s="5"/>
      <c r="E54" s="5"/>
      <c r="F54" s="5"/>
      <c r="G54" s="5"/>
      <c r="H54" s="5"/>
      <c r="I54" s="5"/>
      <c r="N54" s="6"/>
      <c r="O54" s="6"/>
      <c r="P54" s="6"/>
      <c r="Q54" s="6"/>
    </row>
    <row r="55" spans="1:17" ht="15">
      <c r="A55" s="5"/>
      <c r="B55" s="5"/>
      <c r="C55" s="5"/>
      <c r="D55" s="5"/>
      <c r="E55" s="5"/>
      <c r="F55" s="5"/>
      <c r="G55" s="5"/>
      <c r="H55" s="5"/>
      <c r="I55" s="5"/>
      <c r="N55" s="6"/>
      <c r="O55" s="6"/>
      <c r="P55" s="6"/>
      <c r="Q55" s="6"/>
    </row>
    <row r="56" spans="1:17" ht="15">
      <c r="A56" s="5"/>
      <c r="B56" s="5"/>
      <c r="C56" s="5"/>
      <c r="D56" s="5"/>
      <c r="E56" s="5"/>
      <c r="F56" s="5"/>
      <c r="G56" s="5"/>
      <c r="H56" s="5"/>
      <c r="I56" s="5"/>
      <c r="N56" s="6"/>
      <c r="O56" s="6"/>
      <c r="P56" s="6"/>
      <c r="Q56" s="6"/>
    </row>
    <row r="57" spans="1:17" ht="15">
      <c r="A57" s="5"/>
      <c r="B57" s="5"/>
      <c r="C57" s="5"/>
      <c r="D57" s="5"/>
      <c r="E57" s="5"/>
      <c r="F57" s="5"/>
      <c r="G57" s="5"/>
      <c r="H57" s="5"/>
      <c r="I57" s="5"/>
      <c r="N57" s="6"/>
      <c r="O57" s="6"/>
      <c r="P57" s="6"/>
      <c r="Q57" s="6"/>
    </row>
    <row r="58" spans="1:17" ht="15">
      <c r="A58" s="5"/>
      <c r="B58" s="5"/>
      <c r="C58" s="5"/>
      <c r="D58" s="5"/>
      <c r="E58" s="5"/>
      <c r="F58" s="5"/>
      <c r="G58" s="5"/>
      <c r="H58" s="5"/>
      <c r="I58" s="5"/>
      <c r="N58" s="6"/>
      <c r="O58" s="6"/>
      <c r="P58" s="6"/>
      <c r="Q58" s="6"/>
    </row>
    <row r="59" spans="1:17" ht="15">
      <c r="A59" s="5"/>
      <c r="B59" s="5"/>
      <c r="C59" s="5"/>
      <c r="D59" s="5"/>
      <c r="E59" s="5"/>
      <c r="F59" s="5"/>
      <c r="G59" s="5"/>
      <c r="H59" s="5"/>
      <c r="I59" s="5"/>
      <c r="N59" s="6"/>
      <c r="O59" s="6"/>
      <c r="P59" s="6"/>
      <c r="Q59" s="6"/>
    </row>
    <row r="60" spans="1:17" ht="15">
      <c r="A60" s="5"/>
      <c r="B60" s="5"/>
      <c r="C60" s="5"/>
      <c r="D60" s="5"/>
      <c r="E60" s="5"/>
      <c r="F60" s="5"/>
      <c r="G60" s="5"/>
      <c r="H60" s="5"/>
      <c r="I60" s="5"/>
      <c r="N60" s="6"/>
      <c r="O60" s="6"/>
      <c r="P60" s="6"/>
      <c r="Q60" s="6"/>
    </row>
    <row r="61" spans="1:17" ht="15">
      <c r="A61" s="5"/>
      <c r="B61" s="5"/>
      <c r="C61" s="5"/>
      <c r="D61" s="5"/>
      <c r="E61" s="5"/>
      <c r="F61" s="5"/>
      <c r="G61" s="5"/>
      <c r="H61" s="5"/>
      <c r="I61" s="5"/>
      <c r="N61" s="6"/>
      <c r="O61" s="6"/>
      <c r="P61" s="6"/>
      <c r="Q61" s="6"/>
    </row>
    <row r="62" spans="1:17" ht="15">
      <c r="A62" s="5"/>
      <c r="B62" s="5"/>
      <c r="C62" s="5"/>
      <c r="D62" s="5"/>
      <c r="E62" s="5"/>
      <c r="F62" s="5"/>
      <c r="G62" s="5"/>
      <c r="H62" s="5"/>
      <c r="I62" s="5"/>
      <c r="N62" s="6"/>
      <c r="O62" s="6"/>
      <c r="P62" s="6"/>
      <c r="Q62" s="6"/>
    </row>
    <row r="63" spans="1:17" ht="15">
      <c r="A63" s="5"/>
      <c r="B63" s="5"/>
      <c r="C63" s="5"/>
      <c r="D63" s="5"/>
      <c r="E63" s="5"/>
      <c r="F63" s="5"/>
      <c r="G63" s="5"/>
      <c r="H63" s="5"/>
      <c r="I63" s="5"/>
      <c r="N63" s="6"/>
      <c r="O63" s="6"/>
      <c r="P63" s="6"/>
      <c r="Q63" s="6"/>
    </row>
    <row r="64" spans="1:17" ht="15">
      <c r="A64" s="5"/>
      <c r="B64" s="5"/>
      <c r="C64" s="5"/>
      <c r="D64" s="5"/>
      <c r="E64" s="5"/>
      <c r="F64" s="5"/>
      <c r="G64" s="5"/>
      <c r="H64" s="5"/>
      <c r="I64" s="5"/>
      <c r="N64" s="6"/>
      <c r="O64" s="6"/>
      <c r="P64" s="6"/>
      <c r="Q64" s="6"/>
    </row>
  </sheetData>
  <sheetProtection/>
  <mergeCells count="2">
    <mergeCell ref="B7:D7"/>
    <mergeCell ref="F7:H7"/>
  </mergeCells>
  <printOptions/>
  <pageMargins left="0.7" right="0.25" top="0.75" bottom="0.25" header="0.2" footer="0.2"/>
  <pageSetup horizontalDpi="600" verticalDpi="600" orientation="portrait" paperSize="9" scale="75"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P83"/>
  <sheetViews>
    <sheetView zoomScale="75" zoomScaleNormal="75" zoomScaleSheetLayoutView="75" zoomScalePageLayoutView="0" workbookViewId="0" topLeftCell="A13">
      <selection activeCell="B30" sqref="B30"/>
    </sheetView>
  </sheetViews>
  <sheetFormatPr defaultColWidth="9.140625" defaultRowHeight="12.75"/>
  <cols>
    <col min="1" max="1" width="2.57421875" style="20" customWidth="1"/>
    <col min="2" max="2" width="59.8515625" style="18" customWidth="1"/>
    <col min="3" max="3" width="16.7109375" style="1" customWidth="1"/>
    <col min="4" max="4" width="4.57421875" style="22" customWidth="1"/>
    <col min="5" max="5" width="16.7109375" style="18" customWidth="1"/>
    <col min="6" max="6" width="1.7109375" style="18" customWidth="1"/>
    <col min="7" max="10" width="17.57421875" style="5" customWidth="1"/>
    <col min="11" max="16384" width="9.140625" style="19" customWidth="1"/>
  </cols>
  <sheetData>
    <row r="1" spans="1:10" s="32" customFormat="1" ht="18.75">
      <c r="A1" s="111" t="s">
        <v>13</v>
      </c>
      <c r="B1" s="1"/>
      <c r="C1" s="144"/>
      <c r="D1" s="7"/>
      <c r="E1" s="144"/>
      <c r="F1" s="1"/>
      <c r="G1" s="7"/>
      <c r="H1" s="7"/>
      <c r="I1" s="7"/>
      <c r="J1" s="7"/>
    </row>
    <row r="2" spans="1:10" s="32" customFormat="1" ht="15">
      <c r="A2" s="113"/>
      <c r="B2" s="1"/>
      <c r="C2" s="112"/>
      <c r="D2" s="41"/>
      <c r="E2" s="112"/>
      <c r="F2" s="1"/>
      <c r="G2" s="41"/>
      <c r="H2" s="41"/>
      <c r="I2" s="41"/>
      <c r="J2" s="41"/>
    </row>
    <row r="3" spans="1:10" s="32" customFormat="1" ht="15">
      <c r="A3" s="145" t="s">
        <v>193</v>
      </c>
      <c r="B3" s="1"/>
      <c r="C3" s="144"/>
      <c r="D3" s="7"/>
      <c r="E3" s="144"/>
      <c r="F3" s="1"/>
      <c r="G3" s="7"/>
      <c r="H3" s="7"/>
      <c r="I3" s="7"/>
      <c r="J3" s="7"/>
    </row>
    <row r="4" spans="1:10" s="32" customFormat="1" ht="15">
      <c r="A4" s="145" t="s">
        <v>228</v>
      </c>
      <c r="B4" s="1"/>
      <c r="C4" s="144"/>
      <c r="D4" s="7"/>
      <c r="E4" s="144"/>
      <c r="F4" s="1"/>
      <c r="G4" s="7"/>
      <c r="H4" s="7"/>
      <c r="I4" s="7"/>
      <c r="J4" s="7"/>
    </row>
    <row r="5" spans="1:10" s="32" customFormat="1" ht="15">
      <c r="A5" s="113"/>
      <c r="B5" s="146"/>
      <c r="C5" s="147" t="s">
        <v>100</v>
      </c>
      <c r="D5" s="8"/>
      <c r="E5" s="147" t="s">
        <v>100</v>
      </c>
      <c r="F5" s="1"/>
      <c r="G5" s="8"/>
      <c r="H5" s="8"/>
      <c r="I5" s="8"/>
      <c r="J5" s="8"/>
    </row>
    <row r="6" spans="1:10" s="32" customFormat="1" ht="15">
      <c r="A6" s="145"/>
      <c r="B6" s="148"/>
      <c r="C6" s="147" t="s">
        <v>220</v>
      </c>
      <c r="D6" s="149"/>
      <c r="E6" s="147" t="s">
        <v>206</v>
      </c>
      <c r="F6" s="148"/>
      <c r="G6" s="42"/>
      <c r="H6" s="42"/>
      <c r="I6" s="42"/>
      <c r="J6" s="42"/>
    </row>
    <row r="7" spans="1:10" s="32" customFormat="1" ht="14.25">
      <c r="A7" s="145"/>
      <c r="B7" s="148"/>
      <c r="C7" s="147" t="s">
        <v>7</v>
      </c>
      <c r="D7" s="11"/>
      <c r="E7" s="147" t="s">
        <v>7</v>
      </c>
      <c r="F7" s="148"/>
      <c r="G7" s="42"/>
      <c r="H7" s="42"/>
      <c r="I7" s="42"/>
      <c r="J7" s="42"/>
    </row>
    <row r="8" spans="1:10" s="32" customFormat="1" ht="15">
      <c r="A8" s="145"/>
      <c r="B8" s="148"/>
      <c r="C8" s="150" t="s">
        <v>161</v>
      </c>
      <c r="D8" s="151"/>
      <c r="E8" s="150" t="s">
        <v>14</v>
      </c>
      <c r="F8" s="148"/>
      <c r="G8" s="42"/>
      <c r="H8" s="42"/>
      <c r="I8" s="42"/>
      <c r="J8" s="42"/>
    </row>
    <row r="9" spans="1:10" s="32" customFormat="1" ht="15">
      <c r="A9" s="145"/>
      <c r="B9" s="148"/>
      <c r="C9" s="150"/>
      <c r="D9" s="151"/>
      <c r="E9" s="147" t="s">
        <v>195</v>
      </c>
      <c r="F9" s="148"/>
      <c r="G9" s="42"/>
      <c r="H9" s="42"/>
      <c r="I9" s="42"/>
      <c r="J9" s="42"/>
    </row>
    <row r="10" spans="1:10" s="32" customFormat="1" ht="14.25">
      <c r="A10" s="272" t="s">
        <v>116</v>
      </c>
      <c r="B10" s="272"/>
      <c r="C10" s="148"/>
      <c r="D10" s="11"/>
      <c r="E10" s="148"/>
      <c r="F10" s="148"/>
      <c r="G10" s="43"/>
      <c r="H10" s="43"/>
      <c r="I10" s="43"/>
      <c r="J10" s="43"/>
    </row>
    <row r="11" spans="1:10" s="32" customFormat="1" ht="15">
      <c r="A11" s="152" t="s">
        <v>117</v>
      </c>
      <c r="B11" s="1"/>
      <c r="C11" s="153"/>
      <c r="D11" s="8"/>
      <c r="E11" s="153"/>
      <c r="F11" s="1"/>
      <c r="G11" s="8"/>
      <c r="H11" s="8"/>
      <c r="I11" s="8"/>
      <c r="J11" s="8"/>
    </row>
    <row r="12" spans="1:10" s="32" customFormat="1" ht="15">
      <c r="A12" s="145"/>
      <c r="B12" s="1" t="s">
        <v>183</v>
      </c>
      <c r="C12" s="154">
        <v>27721</v>
      </c>
      <c r="D12" s="24"/>
      <c r="E12" s="155">
        <v>26975</v>
      </c>
      <c r="F12" s="1"/>
      <c r="G12" s="24"/>
      <c r="H12" s="24"/>
      <c r="I12" s="24"/>
      <c r="J12" s="24"/>
    </row>
    <row r="13" spans="1:10" s="32" customFormat="1" ht="15">
      <c r="A13" s="145"/>
      <c r="B13" s="1" t="s">
        <v>36</v>
      </c>
      <c r="C13" s="24">
        <v>7888</v>
      </c>
      <c r="D13" s="24"/>
      <c r="E13" s="9">
        <v>7888</v>
      </c>
      <c r="F13" s="1"/>
      <c r="G13" s="24"/>
      <c r="H13" s="24"/>
      <c r="I13" s="24"/>
      <c r="J13" s="24"/>
    </row>
    <row r="14" spans="1:10" s="32" customFormat="1" ht="15">
      <c r="A14" s="145"/>
      <c r="B14" s="1" t="s">
        <v>155</v>
      </c>
      <c r="C14" s="157">
        <v>2549</v>
      </c>
      <c r="D14" s="24"/>
      <c r="E14" s="129">
        <v>2540</v>
      </c>
      <c r="F14" s="1"/>
      <c r="G14" s="24"/>
      <c r="H14" s="24"/>
      <c r="I14" s="24"/>
      <c r="J14" s="24"/>
    </row>
    <row r="15" spans="1:10" s="32" customFormat="1" ht="15">
      <c r="A15" s="145"/>
      <c r="B15" s="152"/>
      <c r="C15" s="129">
        <f>SUM(C12:C14)</f>
        <v>38158</v>
      </c>
      <c r="D15" s="44"/>
      <c r="E15" s="129">
        <f>SUM(E12:E14)</f>
        <v>37403</v>
      </c>
      <c r="F15" s="152"/>
      <c r="G15" s="44"/>
      <c r="H15" s="44"/>
      <c r="I15" s="24"/>
      <c r="J15" s="24"/>
    </row>
    <row r="16" spans="1:10" s="32" customFormat="1" ht="15">
      <c r="A16" s="145"/>
      <c r="B16" s="152"/>
      <c r="C16" s="9"/>
      <c r="D16" s="44"/>
      <c r="E16" s="9"/>
      <c r="F16" s="152"/>
      <c r="G16" s="44"/>
      <c r="H16" s="44"/>
      <c r="I16" s="24"/>
      <c r="J16" s="24"/>
    </row>
    <row r="17" spans="1:10" s="32" customFormat="1" ht="15">
      <c r="A17" s="152" t="s">
        <v>118</v>
      </c>
      <c r="B17" s="1"/>
      <c r="C17" s="14"/>
      <c r="D17" s="14"/>
      <c r="E17" s="155"/>
      <c r="F17" s="1"/>
      <c r="G17" s="14"/>
      <c r="H17" s="14"/>
      <c r="I17" s="24"/>
      <c r="J17" s="24"/>
    </row>
    <row r="18" spans="1:10" s="32" customFormat="1" ht="15">
      <c r="A18" s="113"/>
      <c r="B18" s="113" t="s">
        <v>15</v>
      </c>
      <c r="C18" s="156">
        <v>151260</v>
      </c>
      <c r="D18" s="24"/>
      <c r="E18" s="9">
        <v>144654</v>
      </c>
      <c r="F18" s="1"/>
      <c r="G18" s="24"/>
      <c r="H18" s="24"/>
      <c r="I18" s="24"/>
      <c r="J18" s="24"/>
    </row>
    <row r="19" spans="1:16" s="32" customFormat="1" ht="15">
      <c r="A19" s="113"/>
      <c r="B19" s="113" t="s">
        <v>16</v>
      </c>
      <c r="C19" s="156">
        <v>7429</v>
      </c>
      <c r="D19" s="24"/>
      <c r="E19" s="9">
        <v>7869</v>
      </c>
      <c r="F19" s="1"/>
      <c r="G19" s="24"/>
      <c r="H19" s="24"/>
      <c r="I19" s="24"/>
      <c r="J19" s="24"/>
      <c r="L19" s="106"/>
      <c r="M19" s="106"/>
      <c r="N19" s="106"/>
      <c r="O19" s="106"/>
      <c r="P19" s="106"/>
    </row>
    <row r="20" spans="1:10" s="32" customFormat="1" ht="15">
      <c r="A20" s="145"/>
      <c r="B20" s="113" t="s">
        <v>224</v>
      </c>
      <c r="C20" s="156">
        <v>1230</v>
      </c>
      <c r="D20" s="24"/>
      <c r="E20" s="9">
        <v>1230</v>
      </c>
      <c r="F20" s="1"/>
      <c r="G20" s="24"/>
      <c r="H20" s="24"/>
      <c r="I20" s="24"/>
      <c r="J20" s="24"/>
    </row>
    <row r="21" spans="1:16" s="32" customFormat="1" ht="15">
      <c r="A21" s="113"/>
      <c r="B21" s="113" t="s">
        <v>17</v>
      </c>
      <c r="C21" s="156">
        <v>6360</v>
      </c>
      <c r="D21" s="24"/>
      <c r="E21" s="9">
        <v>6758</v>
      </c>
      <c r="F21" s="1"/>
      <c r="G21" s="24"/>
      <c r="H21" s="24"/>
      <c r="I21" s="24"/>
      <c r="J21" s="24"/>
      <c r="L21" s="106"/>
      <c r="M21" s="106"/>
      <c r="N21" s="106"/>
      <c r="O21" s="106"/>
      <c r="P21" s="106"/>
    </row>
    <row r="22" spans="1:16" s="32" customFormat="1" ht="15">
      <c r="A22" s="113"/>
      <c r="B22" s="113" t="s">
        <v>149</v>
      </c>
      <c r="C22" s="156">
        <v>966</v>
      </c>
      <c r="D22" s="24"/>
      <c r="E22" s="9">
        <v>966</v>
      </c>
      <c r="F22" s="1"/>
      <c r="G22" s="24"/>
      <c r="H22" s="24"/>
      <c r="I22" s="24"/>
      <c r="J22" s="24"/>
      <c r="L22" s="106"/>
      <c r="M22" s="106"/>
      <c r="N22" s="106"/>
      <c r="O22" s="106"/>
      <c r="P22" s="106"/>
    </row>
    <row r="23" spans="1:10" s="32" customFormat="1" ht="15">
      <c r="A23" s="113"/>
      <c r="B23" s="113" t="s">
        <v>18</v>
      </c>
      <c r="C23" s="158">
        <v>21227</v>
      </c>
      <c r="D23" s="24"/>
      <c r="E23" s="129">
        <v>20229</v>
      </c>
      <c r="F23" s="1"/>
      <c r="G23" s="24"/>
      <c r="H23" s="24"/>
      <c r="I23" s="24"/>
      <c r="J23" s="24"/>
    </row>
    <row r="24" spans="1:10" s="32" customFormat="1" ht="15">
      <c r="A24" s="113"/>
      <c r="B24" s="113"/>
      <c r="C24" s="158">
        <f>SUM(C18:C23)</f>
        <v>188472</v>
      </c>
      <c r="D24" s="24"/>
      <c r="E24" s="158">
        <f>SUM(E18:E23)</f>
        <v>181706</v>
      </c>
      <c r="F24" s="1"/>
      <c r="G24" s="24"/>
      <c r="H24" s="24"/>
      <c r="I24" s="24"/>
      <c r="J24" s="24"/>
    </row>
    <row r="25" spans="1:10" s="32" customFormat="1" ht="15">
      <c r="A25" s="113"/>
      <c r="B25" s="113"/>
      <c r="C25" s="156"/>
      <c r="D25" s="24"/>
      <c r="E25" s="156"/>
      <c r="F25" s="1"/>
      <c r="G25" s="24"/>
      <c r="H25" s="24"/>
      <c r="I25" s="24"/>
      <c r="J25" s="24"/>
    </row>
    <row r="26" spans="1:10" s="32" customFormat="1" ht="15.75" thickBot="1">
      <c r="A26" s="272" t="s">
        <v>119</v>
      </c>
      <c r="B26" s="272"/>
      <c r="C26" s="160">
        <f>C15+C24</f>
        <v>226630</v>
      </c>
      <c r="D26" s="161"/>
      <c r="E26" s="160">
        <f>E15+E24</f>
        <v>219109</v>
      </c>
      <c r="F26" s="1"/>
      <c r="G26" s="14"/>
      <c r="H26" s="14"/>
      <c r="I26" s="24"/>
      <c r="J26" s="24"/>
    </row>
    <row r="27" spans="1:10" s="32" customFormat="1" ht="15">
      <c r="A27" s="145"/>
      <c r="B27" s="145"/>
      <c r="C27" s="14"/>
      <c r="D27" s="14"/>
      <c r="E27" s="14"/>
      <c r="F27" s="1"/>
      <c r="G27" s="14"/>
      <c r="H27" s="14"/>
      <c r="I27" s="24"/>
      <c r="J27" s="24"/>
    </row>
    <row r="28" spans="1:9" s="32" customFormat="1" ht="15">
      <c r="A28" s="272" t="s">
        <v>120</v>
      </c>
      <c r="B28" s="272"/>
      <c r="C28" s="14"/>
      <c r="D28" s="14"/>
      <c r="E28" s="14"/>
      <c r="F28" s="1"/>
      <c r="G28" s="14"/>
      <c r="H28" s="14"/>
      <c r="I28" s="24"/>
    </row>
    <row r="29" spans="1:10" s="32" customFormat="1" ht="15">
      <c r="A29" s="145" t="s">
        <v>204</v>
      </c>
      <c r="B29" s="145"/>
      <c r="C29" s="14"/>
      <c r="D29" s="14"/>
      <c r="E29" s="14"/>
      <c r="F29" s="1"/>
      <c r="G29" s="14"/>
      <c r="H29" s="14"/>
      <c r="I29" s="24"/>
      <c r="J29" s="24"/>
    </row>
    <row r="30" spans="1:10" s="32" customFormat="1" ht="15">
      <c r="A30" s="145"/>
      <c r="B30" s="1" t="s">
        <v>24</v>
      </c>
      <c r="C30" s="154">
        <v>67000</v>
      </c>
      <c r="D30" s="14"/>
      <c r="E30" s="155">
        <v>67000</v>
      </c>
      <c r="F30" s="1"/>
      <c r="G30" s="14"/>
      <c r="H30" s="14"/>
      <c r="I30" s="24"/>
      <c r="J30" s="24"/>
    </row>
    <row r="31" spans="1:10" s="32" customFormat="1" ht="15">
      <c r="A31" s="145"/>
      <c r="B31" s="1" t="s">
        <v>180</v>
      </c>
      <c r="C31" s="155">
        <v>10436</v>
      </c>
      <c r="D31" s="14"/>
      <c r="E31" s="155">
        <v>10436</v>
      </c>
      <c r="F31" s="1"/>
      <c r="G31" s="14"/>
      <c r="H31" s="14"/>
      <c r="I31" s="24"/>
      <c r="J31" s="24"/>
    </row>
    <row r="32" spans="1:10" s="32" customFormat="1" ht="15">
      <c r="A32" s="145"/>
      <c r="B32" s="1" t="s">
        <v>156</v>
      </c>
      <c r="C32" s="155">
        <v>-571</v>
      </c>
      <c r="D32" s="14"/>
      <c r="E32" s="155">
        <v>-546</v>
      </c>
      <c r="F32" s="1"/>
      <c r="G32" s="14"/>
      <c r="H32" s="14"/>
      <c r="I32" s="24"/>
      <c r="J32" s="24"/>
    </row>
    <row r="33" spans="1:10" s="32" customFormat="1" ht="15">
      <c r="A33" s="145"/>
      <c r="B33" s="1" t="s">
        <v>181</v>
      </c>
      <c r="C33" s="155">
        <v>-1914</v>
      </c>
      <c r="D33" s="14"/>
      <c r="E33" s="155">
        <v>-1914</v>
      </c>
      <c r="F33" s="1"/>
      <c r="G33" s="14"/>
      <c r="H33" s="14"/>
      <c r="I33" s="24"/>
      <c r="J33" s="24"/>
    </row>
    <row r="34" spans="1:10" s="32" customFormat="1" ht="15">
      <c r="A34" s="145"/>
      <c r="B34" s="1" t="s">
        <v>182</v>
      </c>
      <c r="C34" s="157">
        <v>83486</v>
      </c>
      <c r="D34" s="14"/>
      <c r="E34" s="129">
        <v>79685</v>
      </c>
      <c r="F34" s="1"/>
      <c r="G34" s="14"/>
      <c r="H34" s="14"/>
      <c r="I34" s="24"/>
      <c r="J34" s="24"/>
    </row>
    <row r="35" spans="1:10" s="32" customFormat="1" ht="15">
      <c r="A35" s="145"/>
      <c r="B35" s="145"/>
      <c r="C35" s="14">
        <f>SUM(C30:C34)</f>
        <v>158437</v>
      </c>
      <c r="D35" s="14"/>
      <c r="E35" s="14">
        <f>SUM(E30:E34)</f>
        <v>154661</v>
      </c>
      <c r="F35" s="1"/>
      <c r="G35" s="14"/>
      <c r="H35" s="14"/>
      <c r="I35" s="24"/>
      <c r="J35" s="24"/>
    </row>
    <row r="36" spans="1:10" s="32" customFormat="1" ht="15">
      <c r="A36" s="272" t="s">
        <v>121</v>
      </c>
      <c r="B36" s="272"/>
      <c r="C36" s="157">
        <v>5391</v>
      </c>
      <c r="D36" s="24"/>
      <c r="E36" s="129">
        <v>5059</v>
      </c>
      <c r="F36" s="1"/>
      <c r="G36" s="14"/>
      <c r="H36" s="14"/>
      <c r="I36" s="24"/>
      <c r="J36" s="24"/>
    </row>
    <row r="37" spans="1:10" s="32" customFormat="1" ht="15">
      <c r="A37" s="145"/>
      <c r="B37" s="145"/>
      <c r="C37" s="14"/>
      <c r="D37" s="14"/>
      <c r="E37" s="14"/>
      <c r="F37" s="1"/>
      <c r="G37" s="14"/>
      <c r="H37" s="14"/>
      <c r="I37" s="24"/>
      <c r="J37" s="24"/>
    </row>
    <row r="38" spans="1:10" s="32" customFormat="1" ht="15">
      <c r="A38" s="272" t="s">
        <v>122</v>
      </c>
      <c r="B38" s="272"/>
      <c r="C38" s="162">
        <f>SUM(C35:C36)</f>
        <v>163828</v>
      </c>
      <c r="D38" s="161"/>
      <c r="E38" s="162">
        <f>SUM(E35:E36)</f>
        <v>159720</v>
      </c>
      <c r="F38" s="1"/>
      <c r="G38" s="14"/>
      <c r="H38" s="14"/>
      <c r="I38" s="24"/>
      <c r="J38" s="24"/>
    </row>
    <row r="39" spans="1:10" s="32" customFormat="1" ht="15">
      <c r="A39" s="145"/>
      <c r="B39" s="145"/>
      <c r="C39" s="14"/>
      <c r="D39" s="14"/>
      <c r="E39" s="14"/>
      <c r="F39" s="1"/>
      <c r="G39" s="14"/>
      <c r="H39" s="14"/>
      <c r="I39" s="24"/>
      <c r="J39" s="24"/>
    </row>
    <row r="40" spans="1:10" s="32" customFormat="1" ht="15">
      <c r="A40" s="145" t="s">
        <v>123</v>
      </c>
      <c r="B40" s="1"/>
      <c r="C40" s="14"/>
      <c r="D40" s="14"/>
      <c r="E40" s="14"/>
      <c r="F40" s="1"/>
      <c r="G40" s="14"/>
      <c r="H40" s="14"/>
      <c r="I40" s="24"/>
      <c r="J40" s="24"/>
    </row>
    <row r="41" spans="1:10" s="32" customFormat="1" ht="15">
      <c r="A41" s="4"/>
      <c r="B41" s="113" t="s">
        <v>22</v>
      </c>
      <c r="C41" s="163">
        <v>215</v>
      </c>
      <c r="D41" s="14"/>
      <c r="E41" s="155">
        <v>284</v>
      </c>
      <c r="F41" s="1"/>
      <c r="G41" s="14"/>
      <c r="H41" s="14"/>
      <c r="I41" s="24"/>
      <c r="J41" s="24"/>
    </row>
    <row r="42" spans="1:10" s="32" customFormat="1" ht="15">
      <c r="A42" s="4"/>
      <c r="B42" s="1" t="s">
        <v>25</v>
      </c>
      <c r="C42" s="163">
        <v>20591</v>
      </c>
      <c r="D42" s="14"/>
      <c r="E42" s="155">
        <v>19761</v>
      </c>
      <c r="F42" s="1"/>
      <c r="G42" s="14"/>
      <c r="H42" s="14"/>
      <c r="I42" s="24"/>
      <c r="J42" s="24"/>
    </row>
    <row r="43" spans="1:10" s="32" customFormat="1" ht="15">
      <c r="A43" s="4"/>
      <c r="B43" s="1" t="s">
        <v>26</v>
      </c>
      <c r="C43" s="157">
        <v>138</v>
      </c>
      <c r="D43" s="14"/>
      <c r="E43" s="129">
        <v>138</v>
      </c>
      <c r="F43" s="1"/>
      <c r="G43" s="14"/>
      <c r="H43" s="14"/>
      <c r="I43" s="24"/>
      <c r="J43" s="24"/>
    </row>
    <row r="44" spans="1:10" s="32" customFormat="1" ht="15">
      <c r="A44" s="145"/>
      <c r="B44" s="145"/>
      <c r="C44" s="164">
        <f>SUM(C41:C43)</f>
        <v>20944</v>
      </c>
      <c r="D44" s="14"/>
      <c r="E44" s="164">
        <f>SUM(E41:E43)</f>
        <v>20183</v>
      </c>
      <c r="F44" s="1"/>
      <c r="G44" s="14"/>
      <c r="H44" s="14"/>
      <c r="I44" s="24"/>
      <c r="J44" s="24"/>
    </row>
    <row r="45" spans="1:10" s="32" customFormat="1" ht="15">
      <c r="A45" s="145"/>
      <c r="B45" s="145"/>
      <c r="C45" s="14"/>
      <c r="D45" s="14"/>
      <c r="E45" s="14"/>
      <c r="F45" s="1"/>
      <c r="G45" s="14"/>
      <c r="H45" s="14"/>
      <c r="I45" s="24"/>
      <c r="J45" s="24"/>
    </row>
    <row r="46" spans="1:10" s="32" customFormat="1" ht="15">
      <c r="A46" s="10" t="s">
        <v>124</v>
      </c>
      <c r="B46" s="1"/>
      <c r="C46" s="14"/>
      <c r="D46" s="14"/>
      <c r="E46" s="9"/>
      <c r="F46" s="1"/>
      <c r="G46" s="14"/>
      <c r="H46" s="14"/>
      <c r="I46" s="24"/>
      <c r="J46" s="24"/>
    </row>
    <row r="47" spans="1:10" s="32" customFormat="1" ht="15">
      <c r="A47" s="113"/>
      <c r="B47" s="113" t="s">
        <v>19</v>
      </c>
      <c r="C47" s="24">
        <v>18926</v>
      </c>
      <c r="D47" s="24"/>
      <c r="E47" s="9">
        <v>16978</v>
      </c>
      <c r="F47" s="1"/>
      <c r="G47" s="45"/>
      <c r="H47" s="24"/>
      <c r="I47" s="24"/>
      <c r="J47" s="24"/>
    </row>
    <row r="48" spans="1:10" s="32" customFormat="1" ht="15">
      <c r="A48" s="113"/>
      <c r="B48" s="113" t="s">
        <v>20</v>
      </c>
      <c r="C48" s="24">
        <v>12128</v>
      </c>
      <c r="D48" s="24"/>
      <c r="E48" s="9">
        <v>14574</v>
      </c>
      <c r="F48" s="1"/>
      <c r="G48" s="45"/>
      <c r="H48" s="24"/>
      <c r="I48" s="24"/>
      <c r="J48" s="24"/>
    </row>
    <row r="49" spans="1:10" s="32" customFormat="1" ht="15">
      <c r="A49" s="113"/>
      <c r="B49" s="113" t="s">
        <v>21</v>
      </c>
      <c r="C49" s="24">
        <v>9239</v>
      </c>
      <c r="D49" s="24"/>
      <c r="E49" s="9">
        <v>5940</v>
      </c>
      <c r="F49" s="1"/>
      <c r="G49" s="45"/>
      <c r="H49" s="24"/>
      <c r="I49" s="24"/>
      <c r="J49" s="24"/>
    </row>
    <row r="50" spans="1:10" s="32" customFormat="1" ht="15">
      <c r="A50" s="113"/>
      <c r="B50" s="113" t="s">
        <v>22</v>
      </c>
      <c r="C50" s="24">
        <v>249</v>
      </c>
      <c r="D50" s="24"/>
      <c r="E50" s="9">
        <v>239</v>
      </c>
      <c r="F50" s="1"/>
      <c r="G50" s="45"/>
      <c r="H50" s="24"/>
      <c r="I50" s="24"/>
      <c r="J50" s="24"/>
    </row>
    <row r="51" spans="1:10" s="32" customFormat="1" ht="15">
      <c r="A51" s="113"/>
      <c r="B51" s="1" t="s">
        <v>23</v>
      </c>
      <c r="C51" s="157">
        <v>1316</v>
      </c>
      <c r="D51" s="24"/>
      <c r="E51" s="129">
        <v>1475</v>
      </c>
      <c r="F51" s="1"/>
      <c r="G51" s="24"/>
      <c r="H51" s="24"/>
      <c r="I51" s="24"/>
      <c r="J51" s="24"/>
    </row>
    <row r="52" spans="1:10" s="32" customFormat="1" ht="15">
      <c r="A52" s="113"/>
      <c r="B52" s="159"/>
      <c r="C52" s="164">
        <f>SUM(C47:C51)</f>
        <v>41858</v>
      </c>
      <c r="D52" s="14"/>
      <c r="E52" s="164">
        <f>SUM(E47:E51)</f>
        <v>39206</v>
      </c>
      <c r="F52" s="1"/>
      <c r="G52" s="14"/>
      <c r="H52" s="14"/>
      <c r="I52" s="24"/>
      <c r="J52" s="24"/>
    </row>
    <row r="53" spans="1:10" s="32" customFormat="1" ht="15">
      <c r="A53" s="113"/>
      <c r="B53" s="1"/>
      <c r="C53" s="165"/>
      <c r="D53" s="14"/>
      <c r="E53" s="155"/>
      <c r="F53" s="1"/>
      <c r="G53" s="14"/>
      <c r="H53" s="14"/>
      <c r="I53" s="24"/>
      <c r="J53" s="24"/>
    </row>
    <row r="54" spans="1:10" s="32" customFormat="1" ht="15">
      <c r="A54" s="10" t="s">
        <v>125</v>
      </c>
      <c r="B54" s="1"/>
      <c r="C54" s="161">
        <f>C44+C52</f>
        <v>62802</v>
      </c>
      <c r="D54" s="161"/>
      <c r="E54" s="161">
        <f>E44+E52</f>
        <v>59389</v>
      </c>
      <c r="F54" s="1"/>
      <c r="G54" s="14"/>
      <c r="H54" s="14"/>
      <c r="I54" s="24"/>
      <c r="J54" s="24"/>
    </row>
    <row r="55" spans="1:10" s="32" customFormat="1" ht="15">
      <c r="A55" s="130"/>
      <c r="B55" s="5"/>
      <c r="C55" s="14"/>
      <c r="D55" s="14"/>
      <c r="E55" s="9"/>
      <c r="F55" s="1"/>
      <c r="G55" s="14"/>
      <c r="H55" s="14"/>
      <c r="I55" s="24"/>
      <c r="J55" s="24"/>
    </row>
    <row r="56" spans="1:10" s="32" customFormat="1" ht="15.75" thickBot="1">
      <c r="A56" s="10" t="s">
        <v>126</v>
      </c>
      <c r="B56" s="5"/>
      <c r="C56" s="160">
        <f>C38+C54</f>
        <v>226630</v>
      </c>
      <c r="D56" s="161"/>
      <c r="E56" s="160">
        <f>E38+E54</f>
        <v>219109</v>
      </c>
      <c r="F56" s="1"/>
      <c r="G56" s="14"/>
      <c r="H56" s="14"/>
      <c r="I56" s="24"/>
      <c r="J56" s="24"/>
    </row>
    <row r="57" spans="1:10" s="32" customFormat="1" ht="15">
      <c r="A57" s="130"/>
      <c r="B57" s="5"/>
      <c r="C57" s="14"/>
      <c r="D57" s="14"/>
      <c r="E57" s="9"/>
      <c r="F57" s="1"/>
      <c r="G57" s="14"/>
      <c r="H57" s="14"/>
      <c r="I57" s="24"/>
      <c r="J57" s="24"/>
    </row>
    <row r="58" spans="1:10" s="32" customFormat="1" ht="15">
      <c r="A58" s="113"/>
      <c r="B58" s="1"/>
      <c r="C58" s="165"/>
      <c r="D58" s="14"/>
      <c r="E58" s="155"/>
      <c r="F58" s="1"/>
      <c r="G58" s="14"/>
      <c r="H58" s="14"/>
      <c r="I58" s="24"/>
      <c r="J58" s="24"/>
    </row>
    <row r="59" spans="1:10" s="32" customFormat="1" ht="15">
      <c r="A59" s="159" t="s">
        <v>160</v>
      </c>
      <c r="B59" s="1"/>
      <c r="C59" s="166">
        <f>+C38/132065*100</f>
        <v>124.05103547495551</v>
      </c>
      <c r="D59" s="167"/>
      <c r="E59" s="166">
        <f>+E38/134000*100</f>
        <v>119.19402985074628</v>
      </c>
      <c r="F59" s="1"/>
      <c r="G59" s="5"/>
      <c r="H59" s="5"/>
      <c r="I59" s="24"/>
      <c r="J59" s="24"/>
    </row>
    <row r="60" spans="1:10" s="32" customFormat="1" ht="15">
      <c r="A60" s="113"/>
      <c r="B60" s="1"/>
      <c r="C60" s="1"/>
      <c r="D60" s="5"/>
      <c r="E60" s="1"/>
      <c r="F60" s="1"/>
      <c r="G60" s="5"/>
      <c r="H60" s="5"/>
      <c r="I60" s="24"/>
      <c r="J60" s="24"/>
    </row>
    <row r="61" spans="1:10" s="32" customFormat="1" ht="15">
      <c r="A61" s="130"/>
      <c r="B61" s="1"/>
      <c r="C61" s="1"/>
      <c r="D61" s="5"/>
      <c r="E61" s="1"/>
      <c r="F61" s="1"/>
      <c r="G61" s="5"/>
      <c r="H61" s="5"/>
      <c r="I61" s="24"/>
      <c r="J61" s="24"/>
    </row>
    <row r="62" spans="1:10" s="32" customFormat="1" ht="15">
      <c r="A62" s="113"/>
      <c r="B62" s="1"/>
      <c r="C62" s="1"/>
      <c r="D62" s="5"/>
      <c r="E62" s="1"/>
      <c r="F62" s="1"/>
      <c r="G62" s="5"/>
      <c r="H62" s="5"/>
      <c r="I62" s="24"/>
      <c r="J62" s="24"/>
    </row>
    <row r="63" spans="1:10" ht="15">
      <c r="A63" s="113"/>
      <c r="B63" s="1"/>
      <c r="C63" s="165"/>
      <c r="D63" s="14"/>
      <c r="E63" s="155"/>
      <c r="F63" s="1"/>
      <c r="G63" s="14"/>
      <c r="H63" s="14"/>
      <c r="I63" s="24"/>
      <c r="J63" s="24"/>
    </row>
    <row r="64" spans="1:10" ht="15">
      <c r="A64" s="113"/>
      <c r="B64" s="1"/>
      <c r="D64" s="5"/>
      <c r="E64" s="1"/>
      <c r="F64" s="1"/>
      <c r="I64" s="24"/>
      <c r="J64" s="24"/>
    </row>
    <row r="65" spans="9:10" ht="15">
      <c r="I65" s="24"/>
      <c r="J65" s="24"/>
    </row>
    <row r="66" spans="9:10" ht="15">
      <c r="I66" s="24"/>
      <c r="J66" s="24"/>
    </row>
    <row r="67" ht="15">
      <c r="B67" s="23"/>
    </row>
    <row r="70" ht="15">
      <c r="C70" s="107"/>
    </row>
    <row r="71" ht="15">
      <c r="C71" s="107"/>
    </row>
    <row r="72" ht="15">
      <c r="C72" s="107"/>
    </row>
    <row r="73" ht="15">
      <c r="C73" s="107"/>
    </row>
    <row r="74" ht="15">
      <c r="C74" s="107"/>
    </row>
    <row r="75" ht="15">
      <c r="C75" s="107"/>
    </row>
    <row r="76" ht="15">
      <c r="C76" s="107"/>
    </row>
    <row r="77" ht="15">
      <c r="C77" s="107"/>
    </row>
    <row r="78" ht="15">
      <c r="C78" s="107"/>
    </row>
    <row r="79" ht="15">
      <c r="C79" s="107"/>
    </row>
    <row r="80" ht="15">
      <c r="C80" s="107"/>
    </row>
    <row r="81" ht="15">
      <c r="C81" s="107"/>
    </row>
    <row r="82" ht="15">
      <c r="C82" s="107"/>
    </row>
    <row r="83" spans="2:3" ht="15">
      <c r="B83" s="23"/>
      <c r="C83" s="108"/>
    </row>
  </sheetData>
  <sheetProtection/>
  <mergeCells count="5">
    <mergeCell ref="A10:B10"/>
    <mergeCell ref="A26:B26"/>
    <mergeCell ref="A36:B36"/>
    <mergeCell ref="A38:B38"/>
    <mergeCell ref="A28:B28"/>
  </mergeCells>
  <printOptions/>
  <pageMargins left="0.7" right="0.25" top="0.5" bottom="0.25" header="0.2" footer="0.2"/>
  <pageSetup fitToHeight="1" fitToWidth="1" horizontalDpi="600" verticalDpi="600" orientation="portrait" paperSize="9" scale="87"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W51"/>
  <sheetViews>
    <sheetView zoomScaleSheetLayoutView="75" zoomScalePageLayoutView="0" workbookViewId="0" topLeftCell="A2">
      <pane xSplit="2" ySplit="10" topLeftCell="C15" activePane="bottomRight" state="frozen"/>
      <selection pane="topLeft" activeCell="A4" sqref="A4"/>
      <selection pane="topRight" activeCell="A4" sqref="A4"/>
      <selection pane="bottomLeft" activeCell="A4" sqref="A4"/>
      <selection pane="bottomRight" activeCell="E52" sqref="E52"/>
    </sheetView>
  </sheetViews>
  <sheetFormatPr defaultColWidth="9.140625" defaultRowHeight="12.75"/>
  <cols>
    <col min="1" max="1" width="1.57421875" style="35" customWidth="1"/>
    <col min="2" max="2" width="41.421875" style="33" customWidth="1"/>
    <col min="3" max="3" width="10.7109375" style="34" customWidth="1"/>
    <col min="4" max="4" width="2.140625" style="34" customWidth="1"/>
    <col min="5" max="5" width="10.00390625" style="34" customWidth="1"/>
    <col min="6" max="6" width="2.140625" style="34" customWidth="1"/>
    <col min="7" max="7" width="9.28125" style="34" bestFit="1" customWidth="1"/>
    <col min="8" max="8" width="2.140625" style="34" customWidth="1"/>
    <col min="9" max="9" width="9.421875" style="34" bestFit="1" customWidth="1"/>
    <col min="10" max="10" width="2.140625" style="34" customWidth="1"/>
    <col min="11" max="11" width="13.57421875" style="34" bestFit="1" customWidth="1"/>
    <col min="12" max="12" width="2.140625" style="34" customWidth="1"/>
    <col min="13" max="13" width="12.421875" style="34" bestFit="1" customWidth="1"/>
    <col min="14" max="14" width="2.140625" style="69" customWidth="1"/>
    <col min="15" max="15" width="10.00390625" style="35" bestFit="1" customWidth="1"/>
    <col min="16" max="16" width="2.140625" style="35" customWidth="1"/>
    <col min="17" max="17" width="10.28125" style="35" bestFit="1" customWidth="1"/>
    <col min="18" max="16384" width="9.140625" style="35" customWidth="1"/>
  </cols>
  <sheetData>
    <row r="1" spans="2:23" s="32" customFormat="1" ht="20.25">
      <c r="B1" s="17" t="s">
        <v>13</v>
      </c>
      <c r="C1" s="25"/>
      <c r="D1" s="26"/>
      <c r="E1" s="27"/>
      <c r="F1" s="27"/>
      <c r="G1" s="27"/>
      <c r="H1" s="27"/>
      <c r="I1" s="27"/>
      <c r="J1" s="27"/>
      <c r="K1" s="26"/>
      <c r="L1" s="26"/>
      <c r="M1" s="28"/>
      <c r="N1" s="26"/>
      <c r="O1" s="21"/>
      <c r="P1" s="18"/>
      <c r="Q1" s="18"/>
      <c r="R1" s="29"/>
      <c r="S1" s="30"/>
      <c r="T1" s="30"/>
      <c r="U1" s="30"/>
      <c r="V1" s="30"/>
      <c r="W1" s="30"/>
    </row>
    <row r="2" spans="1:23" s="32" customFormat="1" ht="20.25">
      <c r="A2" s="4"/>
      <c r="B2" s="111" t="s">
        <v>13</v>
      </c>
      <c r="C2" s="168"/>
      <c r="D2" s="28"/>
      <c r="E2" s="169"/>
      <c r="F2" s="169"/>
      <c r="G2" s="169"/>
      <c r="H2" s="169"/>
      <c r="I2" s="169"/>
      <c r="J2" s="169"/>
      <c r="K2" s="1"/>
      <c r="L2" s="28"/>
      <c r="M2" s="28"/>
      <c r="N2" s="28"/>
      <c r="O2" s="112"/>
      <c r="P2" s="1"/>
      <c r="Q2" s="1"/>
      <c r="R2" s="29"/>
      <c r="S2" s="30"/>
      <c r="T2" s="30"/>
      <c r="U2" s="30"/>
      <c r="V2" s="30"/>
      <c r="W2" s="30"/>
    </row>
    <row r="3" spans="1:23" s="32" customFormat="1" ht="20.25">
      <c r="A3" s="4"/>
      <c r="B3" s="111"/>
      <c r="C3" s="168"/>
      <c r="D3" s="28"/>
      <c r="E3" s="169"/>
      <c r="F3" s="169"/>
      <c r="G3" s="169"/>
      <c r="H3" s="169"/>
      <c r="I3" s="169"/>
      <c r="J3" s="169"/>
      <c r="K3" s="1"/>
      <c r="L3" s="28"/>
      <c r="M3" s="28"/>
      <c r="N3" s="28"/>
      <c r="O3" s="112"/>
      <c r="P3" s="1"/>
      <c r="Q3" s="1"/>
      <c r="R3" s="29"/>
      <c r="S3" s="30"/>
      <c r="T3" s="30"/>
      <c r="U3" s="30"/>
      <c r="V3" s="30"/>
      <c r="W3" s="30"/>
    </row>
    <row r="4" spans="1:18" s="32" customFormat="1" ht="15">
      <c r="A4" s="4"/>
      <c r="B4" s="170" t="s">
        <v>27</v>
      </c>
      <c r="C4" s="171"/>
      <c r="D4" s="169"/>
      <c r="E4" s="169"/>
      <c r="F4" s="169"/>
      <c r="G4" s="169"/>
      <c r="H4" s="169"/>
      <c r="I4" s="169"/>
      <c r="J4" s="169"/>
      <c r="K4" s="169"/>
      <c r="L4" s="169"/>
      <c r="M4" s="169"/>
      <c r="N4" s="169"/>
      <c r="O4" s="1"/>
      <c r="P4" s="1"/>
      <c r="Q4" s="1"/>
      <c r="R4" s="31"/>
    </row>
    <row r="5" spans="1:18" s="32" customFormat="1" ht="15">
      <c r="A5" s="4"/>
      <c r="B5" s="114" t="s">
        <v>218</v>
      </c>
      <c r="C5" s="172"/>
      <c r="D5" s="169"/>
      <c r="E5" s="169"/>
      <c r="F5" s="169"/>
      <c r="G5" s="169"/>
      <c r="H5" s="169"/>
      <c r="I5" s="169"/>
      <c r="J5" s="169"/>
      <c r="K5" s="169"/>
      <c r="L5" s="169"/>
      <c r="M5" s="169"/>
      <c r="N5" s="169"/>
      <c r="O5" s="1"/>
      <c r="P5" s="1"/>
      <c r="Q5" s="1"/>
      <c r="R5" s="31"/>
    </row>
    <row r="6" spans="1:18" s="32" customFormat="1" ht="15">
      <c r="A6" s="4"/>
      <c r="B6" s="114"/>
      <c r="C6" s="172"/>
      <c r="D6" s="169"/>
      <c r="E6" s="169"/>
      <c r="F6" s="169"/>
      <c r="G6" s="169"/>
      <c r="H6" s="169"/>
      <c r="I6" s="169"/>
      <c r="J6" s="169"/>
      <c r="K6" s="169"/>
      <c r="L6" s="169"/>
      <c r="M6" s="169"/>
      <c r="N6" s="169"/>
      <c r="O6" s="1"/>
      <c r="P6" s="1"/>
      <c r="Q6" s="1"/>
      <c r="R6" s="31"/>
    </row>
    <row r="7" spans="1:18" s="32" customFormat="1" ht="15">
      <c r="A7" s="4"/>
      <c r="B7" s="173"/>
      <c r="C7" s="172"/>
      <c r="D7" s="169"/>
      <c r="E7" s="169"/>
      <c r="F7" s="169"/>
      <c r="G7" s="169"/>
      <c r="H7" s="169"/>
      <c r="I7" s="169"/>
      <c r="J7" s="169"/>
      <c r="K7" s="169"/>
      <c r="L7" s="169"/>
      <c r="M7" s="169"/>
      <c r="N7" s="169"/>
      <c r="O7" s="1"/>
      <c r="P7" s="1"/>
      <c r="Q7" s="1"/>
      <c r="R7" s="31"/>
    </row>
    <row r="8" spans="1:17" s="67" customFormat="1" ht="14.25">
      <c r="A8" s="174"/>
      <c r="B8" s="175"/>
      <c r="C8" s="174"/>
      <c r="D8" s="176"/>
      <c r="E8" s="174"/>
      <c r="F8" s="176"/>
      <c r="G8" s="176"/>
      <c r="H8" s="176"/>
      <c r="I8" s="176"/>
      <c r="J8" s="176"/>
      <c r="K8" s="177" t="s">
        <v>103</v>
      </c>
      <c r="L8" s="176"/>
      <c r="M8" s="176"/>
      <c r="N8" s="174"/>
      <c r="O8" s="174"/>
      <c r="P8" s="174"/>
      <c r="Q8" s="174"/>
    </row>
    <row r="9" spans="1:17" s="67" customFormat="1" ht="15">
      <c r="A9" s="174"/>
      <c r="B9" s="178"/>
      <c r="C9" s="176" t="s">
        <v>28</v>
      </c>
      <c r="D9" s="176"/>
      <c r="E9" s="176" t="s">
        <v>28</v>
      </c>
      <c r="F9" s="176"/>
      <c r="G9" s="176" t="s">
        <v>104</v>
      </c>
      <c r="H9" s="176"/>
      <c r="I9" s="176" t="s">
        <v>177</v>
      </c>
      <c r="J9" s="176"/>
      <c r="K9" s="176" t="s">
        <v>29</v>
      </c>
      <c r="L9" s="176"/>
      <c r="M9" s="174"/>
      <c r="N9" s="174"/>
      <c r="O9" s="176" t="s">
        <v>105</v>
      </c>
      <c r="P9" s="174"/>
      <c r="Q9" s="174"/>
    </row>
    <row r="10" spans="1:17" s="67" customFormat="1" ht="15">
      <c r="A10" s="174"/>
      <c r="B10" s="178"/>
      <c r="C10" s="176" t="s">
        <v>30</v>
      </c>
      <c r="D10" s="176"/>
      <c r="E10" s="176" t="s">
        <v>31</v>
      </c>
      <c r="F10" s="176"/>
      <c r="G10" s="176" t="s">
        <v>32</v>
      </c>
      <c r="H10" s="176"/>
      <c r="I10" s="176" t="s">
        <v>178</v>
      </c>
      <c r="J10" s="176"/>
      <c r="K10" s="176" t="s">
        <v>106</v>
      </c>
      <c r="L10" s="176"/>
      <c r="M10" s="176" t="s">
        <v>33</v>
      </c>
      <c r="N10" s="174"/>
      <c r="O10" s="176" t="s">
        <v>107</v>
      </c>
      <c r="P10" s="174"/>
      <c r="Q10" s="176" t="s">
        <v>33</v>
      </c>
    </row>
    <row r="11" spans="1:17" s="67" customFormat="1" ht="15">
      <c r="A11" s="174"/>
      <c r="B11" s="178"/>
      <c r="C11" s="176" t="s">
        <v>7</v>
      </c>
      <c r="D11" s="176"/>
      <c r="E11" s="176" t="s">
        <v>7</v>
      </c>
      <c r="F11" s="176"/>
      <c r="G11" s="176" t="s">
        <v>7</v>
      </c>
      <c r="H11" s="176"/>
      <c r="I11" s="176" t="s">
        <v>7</v>
      </c>
      <c r="J11" s="176"/>
      <c r="K11" s="176" t="s">
        <v>7</v>
      </c>
      <c r="L11" s="176"/>
      <c r="M11" s="176" t="s">
        <v>7</v>
      </c>
      <c r="N11" s="174"/>
      <c r="O11" s="176" t="s">
        <v>7</v>
      </c>
      <c r="P11" s="174"/>
      <c r="Q11" s="176" t="s">
        <v>7</v>
      </c>
    </row>
    <row r="12" spans="1:17" ht="12.75" customHeight="1">
      <c r="A12" s="179"/>
      <c r="B12" s="180"/>
      <c r="C12" s="181"/>
      <c r="D12" s="182"/>
      <c r="E12" s="181"/>
      <c r="F12" s="176"/>
      <c r="G12" s="176"/>
      <c r="H12" s="176"/>
      <c r="I12" s="176"/>
      <c r="J12" s="176"/>
      <c r="K12" s="181"/>
      <c r="L12" s="176"/>
      <c r="M12" s="181"/>
      <c r="N12" s="179"/>
      <c r="O12" s="179"/>
      <c r="P12" s="179"/>
      <c r="Q12" s="179"/>
    </row>
    <row r="13" spans="1:17" ht="12.75" customHeight="1">
      <c r="A13" s="179"/>
      <c r="B13" s="183" t="s">
        <v>176</v>
      </c>
      <c r="C13" s="184">
        <v>67000</v>
      </c>
      <c r="D13" s="184"/>
      <c r="E13" s="184">
        <v>10436</v>
      </c>
      <c r="F13" s="184"/>
      <c r="G13" s="184">
        <v>191</v>
      </c>
      <c r="H13" s="184"/>
      <c r="I13" s="184">
        <v>-403</v>
      </c>
      <c r="J13" s="184"/>
      <c r="K13" s="184">
        <v>67524</v>
      </c>
      <c r="L13" s="184"/>
      <c r="M13" s="184">
        <f>SUM(C13:K13)</f>
        <v>144748</v>
      </c>
      <c r="N13" s="184"/>
      <c r="O13" s="184">
        <v>4494</v>
      </c>
      <c r="P13" s="184"/>
      <c r="Q13" s="184">
        <f>+M13+O13</f>
        <v>149242</v>
      </c>
    </row>
    <row r="14" spans="1:17" ht="12.75" customHeight="1">
      <c r="A14" s="179"/>
      <c r="B14" s="180"/>
      <c r="C14" s="136"/>
      <c r="D14" s="136"/>
      <c r="E14" s="136"/>
      <c r="F14" s="136"/>
      <c r="G14" s="136"/>
      <c r="H14" s="136"/>
      <c r="I14" s="136"/>
      <c r="J14" s="136"/>
      <c r="K14" s="136"/>
      <c r="L14" s="136"/>
      <c r="M14" s="136"/>
      <c r="N14" s="179"/>
      <c r="O14" s="185"/>
      <c r="P14" s="185"/>
      <c r="Q14" s="185"/>
    </row>
    <row r="15" spans="1:17" ht="12.75" customHeight="1">
      <c r="A15" s="179"/>
      <c r="B15" s="5" t="s">
        <v>188</v>
      </c>
      <c r="C15" s="140">
        <v>0</v>
      </c>
      <c r="D15" s="140"/>
      <c r="E15" s="140">
        <v>0</v>
      </c>
      <c r="F15" s="140"/>
      <c r="G15" s="140">
        <v>-739</v>
      </c>
      <c r="H15" s="140"/>
      <c r="I15" s="140">
        <v>0</v>
      </c>
      <c r="J15" s="140"/>
      <c r="K15" s="140">
        <v>3055</v>
      </c>
      <c r="L15" s="140"/>
      <c r="M15" s="140">
        <f>SUM(C15:K15)</f>
        <v>2316</v>
      </c>
      <c r="N15" s="186"/>
      <c r="O15" s="187">
        <v>-106</v>
      </c>
      <c r="P15" s="187"/>
      <c r="Q15" s="185">
        <f>M15+O15</f>
        <v>2210</v>
      </c>
    </row>
    <row r="16" spans="1:17" ht="12.75" customHeight="1">
      <c r="A16" s="179"/>
      <c r="B16" s="180" t="s">
        <v>179</v>
      </c>
      <c r="C16" s="140">
        <v>0</v>
      </c>
      <c r="D16" s="140"/>
      <c r="E16" s="140">
        <v>0</v>
      </c>
      <c r="F16" s="140"/>
      <c r="G16" s="140">
        <v>0</v>
      </c>
      <c r="H16" s="140"/>
      <c r="I16" s="140">
        <v>-673</v>
      </c>
      <c r="J16" s="140"/>
      <c r="K16" s="140">
        <v>0</v>
      </c>
      <c r="L16" s="140"/>
      <c r="M16" s="140">
        <f>SUM(C16:K16)</f>
        <v>-673</v>
      </c>
      <c r="N16" s="186"/>
      <c r="O16" s="187">
        <v>0</v>
      </c>
      <c r="P16" s="187"/>
      <c r="Q16" s="185">
        <f>M16+O16</f>
        <v>-673</v>
      </c>
    </row>
    <row r="17" spans="1:17" ht="12.75" customHeight="1">
      <c r="A17" s="179"/>
      <c r="B17" s="180" t="s">
        <v>171</v>
      </c>
      <c r="C17" s="140">
        <v>0</v>
      </c>
      <c r="D17" s="140"/>
      <c r="E17" s="140">
        <v>0</v>
      </c>
      <c r="F17" s="140"/>
      <c r="G17" s="140">
        <v>0</v>
      </c>
      <c r="H17" s="140"/>
      <c r="I17" s="140">
        <v>0</v>
      </c>
      <c r="J17" s="140"/>
      <c r="K17" s="140">
        <v>0</v>
      </c>
      <c r="L17" s="140"/>
      <c r="M17" s="140">
        <f>SUM(C17:K17)</f>
        <v>0</v>
      </c>
      <c r="N17" s="186"/>
      <c r="O17" s="187">
        <v>0</v>
      </c>
      <c r="P17" s="187"/>
      <c r="Q17" s="185">
        <f>M17+O17</f>
        <v>0</v>
      </c>
    </row>
    <row r="18" spans="1:17" ht="12.75" customHeight="1">
      <c r="A18" s="179"/>
      <c r="B18" s="180" t="s">
        <v>34</v>
      </c>
      <c r="C18" s="140">
        <v>0</v>
      </c>
      <c r="D18" s="140"/>
      <c r="E18" s="140">
        <v>0</v>
      </c>
      <c r="F18" s="140"/>
      <c r="G18" s="140">
        <v>0</v>
      </c>
      <c r="H18" s="140"/>
      <c r="I18" s="140">
        <v>0</v>
      </c>
      <c r="J18" s="140"/>
      <c r="K18" s="140">
        <v>0</v>
      </c>
      <c r="L18" s="140"/>
      <c r="M18" s="140">
        <f>SUM(C18:K18)</f>
        <v>0</v>
      </c>
      <c r="N18" s="186"/>
      <c r="O18" s="187">
        <v>0</v>
      </c>
      <c r="P18" s="187"/>
      <c r="Q18" s="185">
        <f>M18+O18</f>
        <v>0</v>
      </c>
    </row>
    <row r="19" spans="1:17" ht="12.75" customHeight="1">
      <c r="A19" s="179"/>
      <c r="B19" s="180"/>
      <c r="C19" s="188"/>
      <c r="D19" s="188"/>
      <c r="E19" s="188"/>
      <c r="F19" s="188"/>
      <c r="G19" s="188"/>
      <c r="H19" s="188"/>
      <c r="I19" s="188"/>
      <c r="J19" s="188"/>
      <c r="K19" s="188"/>
      <c r="L19" s="188"/>
      <c r="M19" s="188"/>
      <c r="N19" s="189"/>
      <c r="O19" s="190"/>
      <c r="P19" s="190"/>
      <c r="Q19" s="190"/>
    </row>
    <row r="20" spans="1:17" ht="12.75" customHeight="1">
      <c r="A20" s="179"/>
      <c r="B20" s="180"/>
      <c r="C20" s="140"/>
      <c r="D20" s="140"/>
      <c r="E20" s="140"/>
      <c r="F20" s="140"/>
      <c r="G20" s="140"/>
      <c r="H20" s="140"/>
      <c r="I20" s="140"/>
      <c r="J20" s="140"/>
      <c r="K20" s="140"/>
      <c r="L20" s="140"/>
      <c r="M20" s="140"/>
      <c r="N20" s="191"/>
      <c r="O20" s="187"/>
      <c r="P20" s="187"/>
      <c r="Q20" s="187"/>
    </row>
    <row r="21" spans="1:17" ht="12.75" customHeight="1">
      <c r="A21" s="179"/>
      <c r="B21" s="183" t="s">
        <v>221</v>
      </c>
      <c r="C21" s="192">
        <v>67000</v>
      </c>
      <c r="D21" s="192"/>
      <c r="E21" s="192">
        <v>10436</v>
      </c>
      <c r="F21" s="192"/>
      <c r="G21" s="192">
        <f>SUM(G13:G19)</f>
        <v>-548</v>
      </c>
      <c r="H21" s="192"/>
      <c r="I21" s="192">
        <f>SUM(I13:I19)</f>
        <v>-1076</v>
      </c>
      <c r="J21" s="192"/>
      <c r="K21" s="192">
        <f>SUM(K13:K19)</f>
        <v>70579</v>
      </c>
      <c r="L21" s="192"/>
      <c r="M21" s="192">
        <f>SUM(M13:M19)</f>
        <v>146391</v>
      </c>
      <c r="N21" s="193"/>
      <c r="O21" s="192">
        <f>SUM(O13:O19)</f>
        <v>4388</v>
      </c>
      <c r="P21" s="194"/>
      <c r="Q21" s="192">
        <f>SUM(Q13:Q19)</f>
        <v>150779</v>
      </c>
    </row>
    <row r="22" spans="1:19" ht="12.75" customHeight="1">
      <c r="A22" s="179"/>
      <c r="B22" s="180"/>
      <c r="C22" s="140"/>
      <c r="D22" s="140"/>
      <c r="E22" s="140"/>
      <c r="F22" s="140"/>
      <c r="G22" s="140"/>
      <c r="H22" s="140"/>
      <c r="I22" s="140"/>
      <c r="J22" s="140"/>
      <c r="K22" s="140"/>
      <c r="L22" s="140"/>
      <c r="M22" s="140"/>
      <c r="N22" s="191"/>
      <c r="O22" s="187"/>
      <c r="P22" s="187"/>
      <c r="Q22" s="187"/>
      <c r="R22" s="68"/>
      <c r="S22" s="68"/>
    </row>
    <row r="23" spans="1:17" ht="12.75" customHeight="1">
      <c r="A23" s="179"/>
      <c r="B23" s="195"/>
      <c r="C23" s="196"/>
      <c r="D23" s="197"/>
      <c r="E23" s="196"/>
      <c r="F23" s="197"/>
      <c r="G23" s="197"/>
      <c r="H23" s="197"/>
      <c r="I23" s="197"/>
      <c r="J23" s="197"/>
      <c r="K23" s="198"/>
      <c r="L23" s="197"/>
      <c r="M23" s="199"/>
      <c r="N23" s="191"/>
      <c r="O23" s="187"/>
      <c r="P23" s="187"/>
      <c r="Q23" s="187"/>
    </row>
    <row r="24" spans="1:17" s="36" customFormat="1" ht="12.75" customHeight="1">
      <c r="A24" s="200"/>
      <c r="B24" s="183" t="s">
        <v>222</v>
      </c>
      <c r="C24" s="184">
        <v>67000</v>
      </c>
      <c r="D24" s="184"/>
      <c r="E24" s="184">
        <v>10436</v>
      </c>
      <c r="F24" s="184"/>
      <c r="G24" s="184">
        <v>-546</v>
      </c>
      <c r="H24" s="184"/>
      <c r="I24" s="184">
        <v>-1914</v>
      </c>
      <c r="J24" s="184"/>
      <c r="K24" s="184">
        <v>79685</v>
      </c>
      <c r="L24" s="184"/>
      <c r="M24" s="184">
        <f>SUM(C24:K24)</f>
        <v>154661</v>
      </c>
      <c r="N24" s="184"/>
      <c r="O24" s="184">
        <v>5059</v>
      </c>
      <c r="P24" s="184"/>
      <c r="Q24" s="184">
        <f>+M24+O24</f>
        <v>159720</v>
      </c>
    </row>
    <row r="25" spans="1:17" s="36" customFormat="1" ht="12.75" customHeight="1">
      <c r="A25" s="200"/>
      <c r="B25" s="180"/>
      <c r="C25" s="136"/>
      <c r="D25" s="136"/>
      <c r="E25" s="136"/>
      <c r="F25" s="136"/>
      <c r="G25" s="136"/>
      <c r="H25" s="136"/>
      <c r="I25" s="136"/>
      <c r="J25" s="136"/>
      <c r="K25" s="136"/>
      <c r="L25" s="136"/>
      <c r="M25" s="136"/>
      <c r="N25" s="179"/>
      <c r="O25" s="185"/>
      <c r="P25" s="185"/>
      <c r="Q25" s="185"/>
    </row>
    <row r="26" spans="1:17" ht="15">
      <c r="A26" s="179"/>
      <c r="B26" s="5" t="s">
        <v>188</v>
      </c>
      <c r="C26" s="140">
        <v>0</v>
      </c>
      <c r="D26" s="140"/>
      <c r="E26" s="140">
        <v>0</v>
      </c>
      <c r="F26" s="140"/>
      <c r="G26" s="140">
        <v>-25</v>
      </c>
      <c r="H26" s="140"/>
      <c r="I26" s="140">
        <v>0</v>
      </c>
      <c r="J26" s="140"/>
      <c r="K26" s="140">
        <v>3801</v>
      </c>
      <c r="L26" s="140"/>
      <c r="M26" s="140">
        <f>SUM(C26:K26)</f>
        <v>3776</v>
      </c>
      <c r="N26" s="186"/>
      <c r="O26" s="187">
        <v>332</v>
      </c>
      <c r="P26" s="187"/>
      <c r="Q26" s="185">
        <f>M26+O26</f>
        <v>4108</v>
      </c>
    </row>
    <row r="27" spans="1:17" ht="12.75" customHeight="1">
      <c r="A27" s="179"/>
      <c r="B27" s="180" t="s">
        <v>179</v>
      </c>
      <c r="C27" s="140">
        <v>0</v>
      </c>
      <c r="D27" s="140"/>
      <c r="E27" s="140">
        <v>0</v>
      </c>
      <c r="F27" s="140"/>
      <c r="G27" s="140">
        <v>0</v>
      </c>
      <c r="H27" s="140"/>
      <c r="I27" s="140">
        <v>0</v>
      </c>
      <c r="J27" s="140"/>
      <c r="K27" s="140">
        <v>0</v>
      </c>
      <c r="L27" s="140"/>
      <c r="M27" s="140">
        <f>SUM(C27:K27)</f>
        <v>0</v>
      </c>
      <c r="N27" s="186"/>
      <c r="O27" s="187">
        <v>0</v>
      </c>
      <c r="P27" s="187"/>
      <c r="Q27" s="185">
        <f>M27+O27</f>
        <v>0</v>
      </c>
    </row>
    <row r="28" spans="1:17" ht="12.75" customHeight="1">
      <c r="A28" s="179"/>
      <c r="B28" s="180" t="s">
        <v>171</v>
      </c>
      <c r="C28" s="140">
        <v>0</v>
      </c>
      <c r="D28" s="140"/>
      <c r="E28" s="140">
        <v>0</v>
      </c>
      <c r="F28" s="140"/>
      <c r="G28" s="140">
        <v>0</v>
      </c>
      <c r="H28" s="140"/>
      <c r="I28" s="140">
        <v>0</v>
      </c>
      <c r="J28" s="140"/>
      <c r="K28" s="140">
        <v>0</v>
      </c>
      <c r="L28" s="140"/>
      <c r="M28" s="136">
        <v>0</v>
      </c>
      <c r="N28" s="186"/>
      <c r="O28" s="187">
        <v>0</v>
      </c>
      <c r="P28" s="187"/>
      <c r="Q28" s="185">
        <f>M28+O28</f>
        <v>0</v>
      </c>
    </row>
    <row r="29" spans="1:17" ht="12.75" customHeight="1">
      <c r="A29" s="179"/>
      <c r="B29" s="180" t="s">
        <v>34</v>
      </c>
      <c r="C29" s="140">
        <v>0</v>
      </c>
      <c r="D29" s="140"/>
      <c r="E29" s="140">
        <v>0</v>
      </c>
      <c r="F29" s="140"/>
      <c r="G29" s="140">
        <v>0</v>
      </c>
      <c r="H29" s="140"/>
      <c r="I29" s="140">
        <v>0</v>
      </c>
      <c r="J29" s="140"/>
      <c r="K29" s="140">
        <v>0</v>
      </c>
      <c r="L29" s="140"/>
      <c r="M29" s="140">
        <f>SUM(C29:K29)</f>
        <v>0</v>
      </c>
      <c r="N29" s="186"/>
      <c r="O29" s="187">
        <v>0</v>
      </c>
      <c r="P29" s="187"/>
      <c r="Q29" s="185">
        <f>M29+O29</f>
        <v>0</v>
      </c>
    </row>
    <row r="30" spans="1:17" ht="15">
      <c r="A30" s="179"/>
      <c r="B30" s="180"/>
      <c r="C30" s="188"/>
      <c r="D30" s="188"/>
      <c r="E30" s="188"/>
      <c r="F30" s="188"/>
      <c r="G30" s="188"/>
      <c r="H30" s="188"/>
      <c r="I30" s="188"/>
      <c r="J30" s="188"/>
      <c r="K30" s="188"/>
      <c r="L30" s="188"/>
      <c r="M30" s="188"/>
      <c r="N30" s="189"/>
      <c r="O30" s="190"/>
      <c r="P30" s="190"/>
      <c r="Q30" s="190"/>
    </row>
    <row r="31" spans="1:17" ht="15">
      <c r="A31" s="179"/>
      <c r="B31" s="180"/>
      <c r="C31" s="140"/>
      <c r="D31" s="140"/>
      <c r="E31" s="140"/>
      <c r="F31" s="140"/>
      <c r="G31" s="140"/>
      <c r="H31" s="140"/>
      <c r="I31" s="140"/>
      <c r="J31" s="140"/>
      <c r="K31" s="140"/>
      <c r="L31" s="140"/>
      <c r="M31" s="140"/>
      <c r="N31" s="191"/>
      <c r="O31" s="187"/>
      <c r="P31" s="187"/>
      <c r="Q31" s="187"/>
    </row>
    <row r="32" spans="1:17" ht="14.25">
      <c r="A32" s="179"/>
      <c r="B32" s="183" t="s">
        <v>223</v>
      </c>
      <c r="C32" s="192">
        <f>SUM(C24:C30)</f>
        <v>67000</v>
      </c>
      <c r="D32" s="192"/>
      <c r="E32" s="192">
        <f>SUM(E24:E30)</f>
        <v>10436</v>
      </c>
      <c r="F32" s="192"/>
      <c r="G32" s="192">
        <f>SUM(G24:G30)</f>
        <v>-571</v>
      </c>
      <c r="H32" s="192"/>
      <c r="I32" s="192">
        <f>SUM(I24:I30)</f>
        <v>-1914</v>
      </c>
      <c r="J32" s="192"/>
      <c r="K32" s="192">
        <f>SUM(K24:K30)</f>
        <v>83486</v>
      </c>
      <c r="L32" s="192"/>
      <c r="M32" s="192">
        <f>SUM(M24:M30)</f>
        <v>158437</v>
      </c>
      <c r="N32" s="193"/>
      <c r="O32" s="192">
        <f>SUM(O24:O30)</f>
        <v>5391</v>
      </c>
      <c r="P32" s="194"/>
      <c r="Q32" s="192">
        <f>SUM(Q24:Q30)</f>
        <v>163828</v>
      </c>
    </row>
    <row r="33" spans="1:17" ht="15">
      <c r="A33" s="179"/>
      <c r="B33" s="195"/>
      <c r="C33" s="201"/>
      <c r="D33" s="201"/>
      <c r="E33" s="201"/>
      <c r="F33" s="201"/>
      <c r="G33" s="201"/>
      <c r="H33" s="201"/>
      <c r="I33" s="201"/>
      <c r="J33" s="201"/>
      <c r="K33" s="202"/>
      <c r="L33" s="201"/>
      <c r="M33" s="202"/>
      <c r="N33" s="203"/>
      <c r="O33" s="187"/>
      <c r="P33" s="191"/>
      <c r="Q33" s="187"/>
    </row>
    <row r="34" spans="1:18" ht="15">
      <c r="A34" s="179"/>
      <c r="B34" s="195"/>
      <c r="C34" s="140"/>
      <c r="D34" s="140"/>
      <c r="E34" s="140"/>
      <c r="F34" s="140"/>
      <c r="G34" s="140"/>
      <c r="H34" s="140"/>
      <c r="I34" s="140"/>
      <c r="J34" s="140"/>
      <c r="K34" s="140"/>
      <c r="L34" s="140"/>
      <c r="M34" s="140"/>
      <c r="N34" s="186"/>
      <c r="O34" s="187"/>
      <c r="P34" s="187"/>
      <c r="Q34" s="187"/>
      <c r="R34" s="68"/>
    </row>
    <row r="35" spans="1:17" ht="12.75" customHeight="1">
      <c r="A35" s="179"/>
      <c r="B35" s="195"/>
      <c r="C35" s="140"/>
      <c r="D35" s="140"/>
      <c r="E35" s="140"/>
      <c r="F35" s="140"/>
      <c r="G35" s="140"/>
      <c r="H35" s="140"/>
      <c r="I35" s="140"/>
      <c r="J35" s="140"/>
      <c r="K35" s="140"/>
      <c r="L35" s="140"/>
      <c r="M35" s="140"/>
      <c r="N35" s="186"/>
      <c r="O35" s="187"/>
      <c r="P35" s="187"/>
      <c r="Q35" s="187"/>
    </row>
    <row r="36" spans="1:17" ht="12.75" customHeight="1">
      <c r="A36" s="179"/>
      <c r="B36" s="180"/>
      <c r="C36" s="140"/>
      <c r="D36" s="140"/>
      <c r="E36" s="140"/>
      <c r="F36" s="140"/>
      <c r="G36" s="140"/>
      <c r="H36" s="140"/>
      <c r="I36" s="140"/>
      <c r="J36" s="140"/>
      <c r="K36" s="140"/>
      <c r="L36" s="140"/>
      <c r="M36" s="140"/>
      <c r="N36" s="186"/>
      <c r="O36" s="185"/>
      <c r="P36" s="185"/>
      <c r="Q36" s="185"/>
    </row>
    <row r="37" spans="1:17" ht="12.75" customHeight="1">
      <c r="A37" s="179"/>
      <c r="B37" s="204"/>
      <c r="C37" s="205"/>
      <c r="D37" s="205"/>
      <c r="E37" s="205"/>
      <c r="F37" s="205"/>
      <c r="G37" s="205"/>
      <c r="H37" s="205"/>
      <c r="I37" s="205"/>
      <c r="J37" s="205"/>
      <c r="K37" s="205"/>
      <c r="L37" s="205"/>
      <c r="M37" s="205"/>
      <c r="N37" s="206"/>
      <c r="O37" s="179"/>
      <c r="P37" s="179"/>
      <c r="Q37" s="179"/>
    </row>
    <row r="38" spans="1:18" ht="12.75" customHeight="1">
      <c r="A38" s="179"/>
      <c r="B38" s="180"/>
      <c r="C38" s="140"/>
      <c r="D38" s="140"/>
      <c r="E38" s="140"/>
      <c r="F38" s="140"/>
      <c r="G38" s="140"/>
      <c r="H38" s="140"/>
      <c r="I38" s="140"/>
      <c r="J38" s="140"/>
      <c r="K38" s="140"/>
      <c r="L38" s="140"/>
      <c r="M38" s="140"/>
      <c r="N38" s="186"/>
      <c r="O38" s="185"/>
      <c r="P38" s="185"/>
      <c r="Q38" s="185"/>
      <c r="R38" s="68"/>
    </row>
    <row r="39" spans="1:17" ht="12.75" customHeight="1">
      <c r="A39" s="179"/>
      <c r="B39" s="204"/>
      <c r="C39" s="205"/>
      <c r="D39" s="205"/>
      <c r="E39" s="205"/>
      <c r="F39" s="205"/>
      <c r="G39" s="205"/>
      <c r="H39" s="205"/>
      <c r="I39" s="205"/>
      <c r="J39" s="205"/>
      <c r="K39" s="205"/>
      <c r="L39" s="205"/>
      <c r="M39" s="205"/>
      <c r="N39" s="206"/>
      <c r="O39" s="179"/>
      <c r="P39" s="179"/>
      <c r="Q39" s="179"/>
    </row>
    <row r="40" spans="1:17" ht="12.75" customHeight="1">
      <c r="A40" s="179"/>
      <c r="B40" s="204"/>
      <c r="C40" s="205"/>
      <c r="D40" s="205"/>
      <c r="E40" s="205"/>
      <c r="F40" s="205"/>
      <c r="G40" s="205"/>
      <c r="H40" s="205"/>
      <c r="I40" s="205"/>
      <c r="J40" s="205"/>
      <c r="K40" s="205"/>
      <c r="L40" s="205"/>
      <c r="M40" s="205"/>
      <c r="N40" s="206"/>
      <c r="O40" s="179"/>
      <c r="P40" s="179"/>
      <c r="Q40" s="179"/>
    </row>
    <row r="41" spans="1:17" s="68" customFormat="1" ht="12.75" customHeight="1">
      <c r="A41" s="191"/>
      <c r="B41" s="191"/>
      <c r="C41" s="191"/>
      <c r="D41" s="191"/>
      <c r="E41" s="191"/>
      <c r="F41" s="191"/>
      <c r="G41" s="191"/>
      <c r="H41" s="191"/>
      <c r="I41" s="191"/>
      <c r="J41" s="191"/>
      <c r="K41" s="191"/>
      <c r="L41" s="191"/>
      <c r="M41" s="191"/>
      <c r="N41" s="191"/>
      <c r="O41" s="191"/>
      <c r="P41" s="191"/>
      <c r="Q41" s="191"/>
    </row>
    <row r="42" spans="1:17" ht="12.75" customHeight="1">
      <c r="A42" s="179"/>
      <c r="B42" s="204"/>
      <c r="C42" s="205"/>
      <c r="D42" s="205"/>
      <c r="E42" s="205"/>
      <c r="F42" s="205"/>
      <c r="G42" s="205"/>
      <c r="H42" s="205"/>
      <c r="I42" s="205"/>
      <c r="J42" s="205"/>
      <c r="K42" s="205"/>
      <c r="L42" s="205"/>
      <c r="M42" s="205"/>
      <c r="N42" s="206"/>
      <c r="O42" s="179"/>
      <c r="P42" s="179"/>
      <c r="Q42" s="179"/>
    </row>
    <row r="43" spans="1:17" ht="12.75" customHeight="1">
      <c r="A43" s="179"/>
      <c r="B43" s="204"/>
      <c r="C43" s="205"/>
      <c r="D43" s="205"/>
      <c r="E43" s="205"/>
      <c r="F43" s="205"/>
      <c r="G43" s="205"/>
      <c r="H43" s="205"/>
      <c r="I43" s="205"/>
      <c r="J43" s="205"/>
      <c r="K43" s="205"/>
      <c r="L43" s="205"/>
      <c r="M43" s="205"/>
      <c r="N43" s="206" t="s">
        <v>157</v>
      </c>
      <c r="O43" s="179"/>
      <c r="P43" s="179"/>
      <c r="Q43" s="179"/>
    </row>
    <row r="44" spans="1:17" ht="12.75" customHeight="1">
      <c r="A44" s="179"/>
      <c r="B44" s="204"/>
      <c r="C44" s="205"/>
      <c r="D44" s="205"/>
      <c r="E44" s="205"/>
      <c r="F44" s="205"/>
      <c r="G44" s="205"/>
      <c r="H44" s="205"/>
      <c r="I44" s="205"/>
      <c r="J44" s="205"/>
      <c r="K44" s="205"/>
      <c r="L44" s="205"/>
      <c r="M44" s="205"/>
      <c r="N44" s="206"/>
      <c r="O44" s="179"/>
      <c r="P44" s="179"/>
      <c r="Q44" s="179"/>
    </row>
    <row r="45" spans="1:17" s="68" customFormat="1" ht="12.75" customHeight="1">
      <c r="A45" s="191"/>
      <c r="B45" s="195"/>
      <c r="C45" s="140"/>
      <c r="D45" s="140"/>
      <c r="E45" s="140"/>
      <c r="F45" s="140"/>
      <c r="G45" s="140"/>
      <c r="H45" s="140"/>
      <c r="I45" s="140"/>
      <c r="J45" s="140"/>
      <c r="K45" s="140"/>
      <c r="L45" s="140"/>
      <c r="M45" s="140"/>
      <c r="N45" s="186"/>
      <c r="O45" s="187"/>
      <c r="P45" s="187"/>
      <c r="Q45" s="187"/>
    </row>
    <row r="46" spans="1:17" s="68" customFormat="1" ht="12.75" customHeight="1">
      <c r="A46" s="191"/>
      <c r="B46" s="195"/>
      <c r="C46" s="140"/>
      <c r="D46" s="140"/>
      <c r="E46" s="140"/>
      <c r="F46" s="140"/>
      <c r="G46" s="140"/>
      <c r="H46" s="140"/>
      <c r="I46" s="140"/>
      <c r="J46" s="140"/>
      <c r="K46" s="140"/>
      <c r="L46" s="140"/>
      <c r="M46" s="140"/>
      <c r="N46" s="186"/>
      <c r="O46" s="187"/>
      <c r="P46" s="187"/>
      <c r="Q46" s="187"/>
    </row>
    <row r="47" spans="1:17" ht="12.75">
      <c r="A47" s="179"/>
      <c r="B47" s="204"/>
      <c r="C47" s="205"/>
      <c r="D47" s="205"/>
      <c r="E47" s="205"/>
      <c r="F47" s="205"/>
      <c r="G47" s="205"/>
      <c r="H47" s="205"/>
      <c r="I47" s="205"/>
      <c r="J47" s="205"/>
      <c r="K47" s="205"/>
      <c r="L47" s="205"/>
      <c r="M47" s="205"/>
      <c r="N47" s="206"/>
      <c r="O47" s="179"/>
      <c r="P47" s="179"/>
      <c r="Q47" s="179"/>
    </row>
    <row r="48" spans="1:17" ht="12.75">
      <c r="A48" s="179"/>
      <c r="B48" s="204"/>
      <c r="C48" s="205"/>
      <c r="D48" s="205"/>
      <c r="E48" s="205"/>
      <c r="F48" s="205"/>
      <c r="G48" s="205"/>
      <c r="H48" s="205"/>
      <c r="I48" s="205"/>
      <c r="J48" s="205"/>
      <c r="K48" s="205"/>
      <c r="L48" s="205"/>
      <c r="M48" s="205"/>
      <c r="N48" s="206"/>
      <c r="O48" s="179"/>
      <c r="P48" s="179"/>
      <c r="Q48" s="179"/>
    </row>
    <row r="49" spans="1:17" ht="12.75">
      <c r="A49" s="179"/>
      <c r="B49" s="204"/>
      <c r="C49" s="205"/>
      <c r="D49" s="205"/>
      <c r="E49" s="205"/>
      <c r="F49" s="205"/>
      <c r="G49" s="205"/>
      <c r="H49" s="205"/>
      <c r="I49" s="205"/>
      <c r="J49" s="205"/>
      <c r="K49" s="205"/>
      <c r="L49" s="205"/>
      <c r="M49" s="205"/>
      <c r="N49" s="206"/>
      <c r="O49" s="179"/>
      <c r="P49" s="179"/>
      <c r="Q49" s="179"/>
    </row>
    <row r="50" spans="1:17" ht="12.75">
      <c r="A50" s="179"/>
      <c r="B50" s="204"/>
      <c r="C50" s="205"/>
      <c r="D50" s="205"/>
      <c r="E50" s="205"/>
      <c r="F50" s="205"/>
      <c r="G50" s="205"/>
      <c r="H50" s="205"/>
      <c r="I50" s="205"/>
      <c r="J50" s="205"/>
      <c r="K50" s="205"/>
      <c r="L50" s="205"/>
      <c r="M50" s="205"/>
      <c r="N50" s="206"/>
      <c r="O50" s="179"/>
      <c r="P50" s="179"/>
      <c r="Q50" s="179"/>
    </row>
    <row r="51" spans="1:17" ht="12.75">
      <c r="A51" s="179"/>
      <c r="B51" s="204"/>
      <c r="C51" s="205"/>
      <c r="D51" s="205"/>
      <c r="E51" s="205"/>
      <c r="F51" s="205"/>
      <c r="G51" s="205"/>
      <c r="H51" s="205"/>
      <c r="I51" s="205"/>
      <c r="J51" s="205"/>
      <c r="K51" s="205"/>
      <c r="L51" s="205"/>
      <c r="M51" s="205"/>
      <c r="N51" s="206"/>
      <c r="O51" s="179"/>
      <c r="P51" s="179"/>
      <c r="Q51" s="179"/>
    </row>
  </sheetData>
  <sheetProtection/>
  <printOptions/>
  <pageMargins left="0.7" right="0.39" top="0.5" bottom="0.25" header="0.2" footer="0.2"/>
  <pageSetup fitToHeight="1" fitToWidth="1" horizontalDpi="600" verticalDpi="600" orientation="landscape" paperSize="9" scale="89"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AC85"/>
  <sheetViews>
    <sheetView zoomScaleSheetLayoutView="75" zoomScalePageLayoutView="0" workbookViewId="0" topLeftCell="A28">
      <selection activeCell="B7" sqref="B7"/>
    </sheetView>
  </sheetViews>
  <sheetFormatPr defaultColWidth="9.140625" defaultRowHeight="12.75"/>
  <cols>
    <col min="1" max="1" width="1.8515625" style="101" customWidth="1"/>
    <col min="2" max="2" width="70.00390625" style="101" customWidth="1"/>
    <col min="3" max="3" width="13.7109375" style="101" customWidth="1"/>
    <col min="4" max="4" width="7.28125" style="101" hidden="1" customWidth="1"/>
    <col min="5" max="5" width="5.57421875" style="101" hidden="1" customWidth="1"/>
    <col min="6" max="6" width="16.57421875" style="101" hidden="1" customWidth="1"/>
    <col min="7" max="7" width="0" style="101" hidden="1" customWidth="1"/>
    <col min="8" max="8" width="15.7109375" style="101" hidden="1" customWidth="1"/>
    <col min="9" max="9" width="1.421875" style="105" customWidth="1"/>
    <col min="10" max="10" width="13.7109375" style="101" customWidth="1"/>
    <col min="11" max="16384" width="9.140625" style="101" customWidth="1"/>
  </cols>
  <sheetData>
    <row r="1" ht="18.75">
      <c r="B1" s="111" t="s">
        <v>13</v>
      </c>
    </row>
    <row r="2" spans="1:11" s="95" customFormat="1" ht="15">
      <c r="A2" s="207"/>
      <c r="B2" s="209"/>
      <c r="C2" s="207"/>
      <c r="D2" s="207"/>
      <c r="E2" s="207"/>
      <c r="F2" s="207"/>
      <c r="G2" s="207"/>
      <c r="H2" s="207"/>
      <c r="I2" s="208"/>
      <c r="J2" s="207"/>
      <c r="K2" s="207"/>
    </row>
    <row r="3" spans="1:11" s="95" customFormat="1" ht="14.25">
      <c r="A3" s="207"/>
      <c r="B3" s="210" t="s">
        <v>194</v>
      </c>
      <c r="C3" s="207"/>
      <c r="D3" s="207"/>
      <c r="E3" s="207"/>
      <c r="F3" s="207"/>
      <c r="G3" s="207"/>
      <c r="H3" s="207"/>
      <c r="I3" s="208"/>
      <c r="J3" s="207"/>
      <c r="K3" s="207"/>
    </row>
    <row r="4" spans="1:11" s="95" customFormat="1" ht="14.25">
      <c r="A4" s="207"/>
      <c r="B4" s="211" t="s">
        <v>218</v>
      </c>
      <c r="C4" s="207"/>
      <c r="D4" s="207"/>
      <c r="E4" s="207"/>
      <c r="F4" s="207"/>
      <c r="G4" s="207"/>
      <c r="H4" s="207"/>
      <c r="I4" s="208"/>
      <c r="J4" s="207"/>
      <c r="K4" s="207"/>
    </row>
    <row r="5" spans="1:11" s="95" customFormat="1" ht="15">
      <c r="A5" s="207"/>
      <c r="B5" s="212" t="s">
        <v>128</v>
      </c>
      <c r="C5" s="207"/>
      <c r="D5" s="207"/>
      <c r="E5" s="207"/>
      <c r="F5" s="207"/>
      <c r="G5" s="207"/>
      <c r="H5" s="207"/>
      <c r="I5" s="208"/>
      <c r="J5" s="207"/>
      <c r="K5" s="207"/>
    </row>
    <row r="6" spans="1:11" s="95" customFormat="1" ht="14.25">
      <c r="A6" s="207"/>
      <c r="B6" s="207"/>
      <c r="C6" s="213" t="s">
        <v>227</v>
      </c>
      <c r="D6" s="213"/>
      <c r="E6" s="213"/>
      <c r="F6" s="213"/>
      <c r="G6" s="213"/>
      <c r="H6" s="213"/>
      <c r="I6" s="213"/>
      <c r="J6" s="213" t="s">
        <v>225</v>
      </c>
      <c r="K6" s="207"/>
    </row>
    <row r="7" spans="3:29" s="96" customFormat="1" ht="14.25">
      <c r="C7" s="214" t="s">
        <v>7</v>
      </c>
      <c r="D7" s="215" t="s">
        <v>101</v>
      </c>
      <c r="E7" s="214" t="s">
        <v>33</v>
      </c>
      <c r="F7" s="273" t="s">
        <v>102</v>
      </c>
      <c r="G7" s="273"/>
      <c r="H7" s="214" t="s">
        <v>33</v>
      </c>
      <c r="I7" s="216"/>
      <c r="J7" s="214" t="s">
        <v>7</v>
      </c>
      <c r="K7" s="97"/>
      <c r="L7" s="97"/>
      <c r="M7" s="97"/>
      <c r="N7" s="98"/>
      <c r="O7" s="98"/>
      <c r="P7" s="98"/>
      <c r="Q7" s="98"/>
      <c r="R7" s="98"/>
      <c r="S7" s="98"/>
      <c r="T7" s="98"/>
      <c r="U7" s="98"/>
      <c r="V7" s="98"/>
      <c r="W7" s="98"/>
      <c r="X7" s="98"/>
      <c r="Y7" s="98"/>
      <c r="Z7" s="98"/>
      <c r="AA7" s="98"/>
      <c r="AB7" s="98"/>
      <c r="AC7" s="98"/>
    </row>
    <row r="8" spans="2:29" s="96" customFormat="1" ht="14.25">
      <c r="B8" s="217" t="s">
        <v>129</v>
      </c>
      <c r="C8" s="214"/>
      <c r="D8" s="215"/>
      <c r="E8" s="214"/>
      <c r="F8" s="214"/>
      <c r="G8" s="214"/>
      <c r="H8" s="214"/>
      <c r="I8" s="216"/>
      <c r="J8" s="214"/>
      <c r="K8" s="97"/>
      <c r="L8" s="97"/>
      <c r="M8" s="97"/>
      <c r="N8" s="98"/>
      <c r="O8" s="98"/>
      <c r="P8" s="98"/>
      <c r="Q8" s="98"/>
      <c r="R8" s="98"/>
      <c r="S8" s="98"/>
      <c r="T8" s="98"/>
      <c r="U8" s="98"/>
      <c r="V8" s="98"/>
      <c r="W8" s="98"/>
      <c r="X8" s="98"/>
      <c r="Y8" s="98"/>
      <c r="Z8" s="98"/>
      <c r="AA8" s="98"/>
      <c r="AB8" s="98"/>
      <c r="AC8" s="98"/>
    </row>
    <row r="9" spans="1:13" ht="15">
      <c r="A9" s="103"/>
      <c r="B9" s="102"/>
      <c r="C9" s="102"/>
      <c r="D9" s="102"/>
      <c r="E9" s="102"/>
      <c r="F9" s="102"/>
      <c r="G9" s="102"/>
      <c r="H9" s="102"/>
      <c r="I9" s="218"/>
      <c r="J9" s="102"/>
      <c r="K9" s="102"/>
      <c r="L9" s="99"/>
      <c r="M9" s="99"/>
    </row>
    <row r="10" spans="2:13" s="103" customFormat="1" ht="15">
      <c r="B10" s="102" t="s">
        <v>10</v>
      </c>
      <c r="C10" s="136">
        <v>5408</v>
      </c>
      <c r="D10" s="102"/>
      <c r="E10" s="102"/>
      <c r="F10" s="102"/>
      <c r="G10" s="102"/>
      <c r="H10" s="102"/>
      <c r="I10" s="218"/>
      <c r="J10" s="136">
        <v>4496</v>
      </c>
      <c r="K10" s="102"/>
      <c r="L10" s="102"/>
      <c r="M10" s="102"/>
    </row>
    <row r="11" spans="1:13" ht="15">
      <c r="A11" s="103"/>
      <c r="B11" s="102"/>
      <c r="C11" s="136"/>
      <c r="D11" s="102"/>
      <c r="E11" s="102"/>
      <c r="F11" s="102"/>
      <c r="G11" s="102"/>
      <c r="H11" s="102"/>
      <c r="I11" s="218"/>
      <c r="J11" s="136"/>
      <c r="K11" s="102"/>
      <c r="L11" s="99"/>
      <c r="M11" s="99"/>
    </row>
    <row r="12" spans="1:13" ht="15">
      <c r="A12" s="103"/>
      <c r="B12" s="102" t="s">
        <v>130</v>
      </c>
      <c r="C12" s="136"/>
      <c r="D12" s="102"/>
      <c r="E12" s="102"/>
      <c r="F12" s="102"/>
      <c r="G12" s="102"/>
      <c r="H12" s="102"/>
      <c r="I12" s="218"/>
      <c r="J12" s="136"/>
      <c r="K12" s="102"/>
      <c r="L12" s="99"/>
      <c r="M12" s="99"/>
    </row>
    <row r="13" spans="1:13" ht="15">
      <c r="A13" s="103"/>
      <c r="B13" s="219" t="s">
        <v>166</v>
      </c>
      <c r="C13" s="136">
        <v>0</v>
      </c>
      <c r="D13" s="102"/>
      <c r="E13" s="102"/>
      <c r="F13" s="102"/>
      <c r="G13" s="102"/>
      <c r="H13" s="102"/>
      <c r="I13" s="218"/>
      <c r="J13" s="136">
        <v>10</v>
      </c>
      <c r="K13" s="102"/>
      <c r="L13" s="99"/>
      <c r="M13" s="99"/>
    </row>
    <row r="14" spans="1:13" ht="15">
      <c r="A14" s="103"/>
      <c r="B14" s="219" t="s">
        <v>131</v>
      </c>
      <c r="C14" s="136">
        <v>517</v>
      </c>
      <c r="D14" s="102"/>
      <c r="E14" s="102"/>
      <c r="F14" s="102"/>
      <c r="G14" s="102"/>
      <c r="H14" s="102"/>
      <c r="I14" s="218"/>
      <c r="J14" s="136">
        <v>525</v>
      </c>
      <c r="K14" s="102"/>
      <c r="L14" s="99"/>
      <c r="M14" s="99"/>
    </row>
    <row r="15" spans="1:13" ht="15">
      <c r="A15" s="103"/>
      <c r="B15" s="219" t="s">
        <v>132</v>
      </c>
      <c r="C15" s="136">
        <v>359</v>
      </c>
      <c r="D15" s="102"/>
      <c r="E15" s="102"/>
      <c r="F15" s="102"/>
      <c r="G15" s="102"/>
      <c r="H15" s="102"/>
      <c r="I15" s="218"/>
      <c r="J15" s="136">
        <v>389</v>
      </c>
      <c r="K15" s="102"/>
      <c r="L15" s="99"/>
      <c r="M15" s="99"/>
    </row>
    <row r="16" spans="1:13" ht="15">
      <c r="A16" s="103"/>
      <c r="B16" s="219" t="s">
        <v>200</v>
      </c>
      <c r="C16" s="136">
        <v>281</v>
      </c>
      <c r="D16" s="102"/>
      <c r="E16" s="102"/>
      <c r="F16" s="102"/>
      <c r="G16" s="102"/>
      <c r="H16" s="102"/>
      <c r="I16" s="218"/>
      <c r="J16" s="136">
        <v>402</v>
      </c>
      <c r="K16" s="102"/>
      <c r="L16" s="99"/>
      <c r="M16" s="99"/>
    </row>
    <row r="17" spans="1:13" ht="15">
      <c r="A17" s="103"/>
      <c r="B17" s="180" t="s">
        <v>174</v>
      </c>
      <c r="C17" s="136">
        <v>3</v>
      </c>
      <c r="D17" s="102"/>
      <c r="E17" s="102"/>
      <c r="F17" s="102"/>
      <c r="G17" s="102"/>
      <c r="H17" s="102"/>
      <c r="I17" s="218"/>
      <c r="J17" s="136">
        <v>3</v>
      </c>
      <c r="K17" s="102"/>
      <c r="L17" s="99"/>
      <c r="M17" s="99"/>
    </row>
    <row r="18" spans="1:13" ht="15">
      <c r="A18" s="103"/>
      <c r="B18" s="219" t="s">
        <v>133</v>
      </c>
      <c r="C18" s="136">
        <v>0</v>
      </c>
      <c r="D18" s="102"/>
      <c r="E18" s="102"/>
      <c r="F18" s="102"/>
      <c r="G18" s="102"/>
      <c r="H18" s="102"/>
      <c r="I18" s="218"/>
      <c r="J18" s="136">
        <v>-25</v>
      </c>
      <c r="K18" s="102"/>
      <c r="L18" s="99"/>
      <c r="M18" s="99"/>
    </row>
    <row r="19" spans="1:13" ht="15">
      <c r="A19" s="103"/>
      <c r="B19" s="219" t="s">
        <v>226</v>
      </c>
      <c r="C19" s="188">
        <v>-198</v>
      </c>
      <c r="D19" s="102"/>
      <c r="E19" s="102"/>
      <c r="F19" s="102"/>
      <c r="G19" s="102"/>
      <c r="H19" s="102"/>
      <c r="I19" s="218"/>
      <c r="J19" s="188">
        <v>330</v>
      </c>
      <c r="K19" s="102"/>
      <c r="L19" s="99"/>
      <c r="M19" s="99"/>
    </row>
    <row r="20" spans="1:15" ht="15">
      <c r="A20" s="103"/>
      <c r="B20" s="217" t="s">
        <v>134</v>
      </c>
      <c r="C20" s="140">
        <f aca="true" t="shared" si="0" ref="C20:J20">SUM(C10:C19)</f>
        <v>6370</v>
      </c>
      <c r="D20" s="140">
        <f t="shared" si="0"/>
        <v>0</v>
      </c>
      <c r="E20" s="140">
        <f t="shared" si="0"/>
        <v>0</v>
      </c>
      <c r="F20" s="140">
        <f t="shared" si="0"/>
        <v>0</v>
      </c>
      <c r="G20" s="140">
        <f t="shared" si="0"/>
        <v>0</v>
      </c>
      <c r="H20" s="140">
        <f t="shared" si="0"/>
        <v>0</v>
      </c>
      <c r="I20" s="140">
        <f t="shared" si="0"/>
        <v>0</v>
      </c>
      <c r="J20" s="140">
        <f t="shared" si="0"/>
        <v>6130</v>
      </c>
      <c r="K20" s="102"/>
      <c r="L20" s="99"/>
      <c r="M20" s="100"/>
      <c r="N20" s="105"/>
      <c r="O20" s="105"/>
    </row>
    <row r="21" spans="1:15" ht="15">
      <c r="A21" s="103"/>
      <c r="B21" s="102"/>
      <c r="C21" s="136"/>
      <c r="D21" s="102"/>
      <c r="E21" s="102"/>
      <c r="F21" s="102"/>
      <c r="G21" s="102"/>
      <c r="H21" s="102"/>
      <c r="I21" s="218"/>
      <c r="J21" s="136"/>
      <c r="K21" s="102"/>
      <c r="L21" s="99"/>
      <c r="M21" s="100"/>
      <c r="N21" s="105"/>
      <c r="O21" s="105"/>
    </row>
    <row r="22" spans="1:15" ht="15">
      <c r="A22" s="103"/>
      <c r="B22" s="102" t="s">
        <v>15</v>
      </c>
      <c r="C22" s="136">
        <v>-6887</v>
      </c>
      <c r="D22" s="102"/>
      <c r="E22" s="102"/>
      <c r="F22" s="102"/>
      <c r="G22" s="102"/>
      <c r="H22" s="102"/>
      <c r="I22" s="218"/>
      <c r="J22" s="136">
        <v>-1585</v>
      </c>
      <c r="K22" s="102"/>
      <c r="L22" s="99"/>
      <c r="M22" s="100"/>
      <c r="N22" s="105"/>
      <c r="O22" s="105"/>
    </row>
    <row r="23" spans="1:13" ht="15">
      <c r="A23" s="103"/>
      <c r="B23" s="102" t="s">
        <v>135</v>
      </c>
      <c r="C23" s="136">
        <v>780</v>
      </c>
      <c r="D23" s="102"/>
      <c r="E23" s="102"/>
      <c r="F23" s="102"/>
      <c r="G23" s="102"/>
      <c r="H23" s="102"/>
      <c r="I23" s="218"/>
      <c r="J23" s="136">
        <v>-1391</v>
      </c>
      <c r="K23" s="102"/>
      <c r="L23" s="99"/>
      <c r="M23" s="99"/>
    </row>
    <row r="24" spans="1:13" ht="15">
      <c r="A24" s="103"/>
      <c r="B24" s="102" t="s">
        <v>136</v>
      </c>
      <c r="C24" s="188">
        <v>-250</v>
      </c>
      <c r="D24" s="102"/>
      <c r="E24" s="102"/>
      <c r="F24" s="102"/>
      <c r="G24" s="102"/>
      <c r="H24" s="102"/>
      <c r="I24" s="218"/>
      <c r="J24" s="188">
        <v>-67</v>
      </c>
      <c r="K24" s="102"/>
      <c r="L24" s="99"/>
      <c r="M24" s="99"/>
    </row>
    <row r="25" spans="1:13" ht="15">
      <c r="A25" s="103"/>
      <c r="B25" s="217" t="s">
        <v>137</v>
      </c>
      <c r="C25" s="140">
        <f aca="true" t="shared" si="1" ref="C25:J25">SUM(C20:C24)</f>
        <v>13</v>
      </c>
      <c r="D25" s="140">
        <f t="shared" si="1"/>
        <v>0</v>
      </c>
      <c r="E25" s="140">
        <f t="shared" si="1"/>
        <v>0</v>
      </c>
      <c r="F25" s="140">
        <f t="shared" si="1"/>
        <v>0</v>
      </c>
      <c r="G25" s="140">
        <f t="shared" si="1"/>
        <v>0</v>
      </c>
      <c r="H25" s="140">
        <f t="shared" si="1"/>
        <v>0</v>
      </c>
      <c r="I25" s="140">
        <f t="shared" si="1"/>
        <v>0</v>
      </c>
      <c r="J25" s="140">
        <f t="shared" si="1"/>
        <v>3087</v>
      </c>
      <c r="K25" s="102"/>
      <c r="L25" s="99"/>
      <c r="M25" s="99"/>
    </row>
    <row r="26" spans="1:13" ht="15">
      <c r="A26" s="103"/>
      <c r="B26" s="102"/>
      <c r="C26" s="136"/>
      <c r="D26" s="102"/>
      <c r="E26" s="102"/>
      <c r="F26" s="102"/>
      <c r="G26" s="102"/>
      <c r="H26" s="102"/>
      <c r="I26" s="218"/>
      <c r="J26" s="136"/>
      <c r="K26" s="102"/>
      <c r="L26" s="99"/>
      <c r="M26" s="99"/>
    </row>
    <row r="27" spans="1:13" ht="15">
      <c r="A27" s="103"/>
      <c r="B27" s="102" t="s">
        <v>167</v>
      </c>
      <c r="C27" s="136">
        <v>-359</v>
      </c>
      <c r="D27" s="102"/>
      <c r="E27" s="102"/>
      <c r="F27" s="102"/>
      <c r="G27" s="102"/>
      <c r="H27" s="102"/>
      <c r="I27" s="218"/>
      <c r="J27" s="136">
        <v>-389</v>
      </c>
      <c r="K27" s="102"/>
      <c r="L27" s="99"/>
      <c r="M27" s="99"/>
    </row>
    <row r="28" spans="1:13" ht="15">
      <c r="A28" s="103"/>
      <c r="B28" s="102" t="s">
        <v>138</v>
      </c>
      <c r="C28" s="136">
        <v>-1412</v>
      </c>
      <c r="D28" s="102"/>
      <c r="E28" s="102"/>
      <c r="F28" s="102"/>
      <c r="G28" s="102"/>
      <c r="H28" s="102"/>
      <c r="I28" s="218"/>
      <c r="J28" s="136">
        <v>-1915</v>
      </c>
      <c r="K28" s="102"/>
      <c r="L28" s="99"/>
      <c r="M28" s="99"/>
    </row>
    <row r="29" spans="1:13" ht="15">
      <c r="A29" s="103"/>
      <c r="B29" s="217" t="s">
        <v>175</v>
      </c>
      <c r="C29" s="265">
        <f aca="true" t="shared" si="2" ref="C29:J29">SUM(C25:C28)</f>
        <v>-1758</v>
      </c>
      <c r="D29" s="140">
        <f t="shared" si="2"/>
        <v>0</v>
      </c>
      <c r="E29" s="140">
        <f t="shared" si="2"/>
        <v>0</v>
      </c>
      <c r="F29" s="140">
        <f t="shared" si="2"/>
        <v>0</v>
      </c>
      <c r="G29" s="140">
        <f t="shared" si="2"/>
        <v>0</v>
      </c>
      <c r="H29" s="140">
        <f t="shared" si="2"/>
        <v>0</v>
      </c>
      <c r="I29" s="140">
        <f t="shared" si="2"/>
        <v>0</v>
      </c>
      <c r="J29" s="265">
        <f t="shared" si="2"/>
        <v>783</v>
      </c>
      <c r="K29" s="218"/>
      <c r="L29" s="99"/>
      <c r="M29" s="99"/>
    </row>
    <row r="30" spans="1:13" ht="15">
      <c r="A30" s="103"/>
      <c r="B30" s="102"/>
      <c r="C30" s="136"/>
      <c r="D30" s="102"/>
      <c r="E30" s="102"/>
      <c r="F30" s="102"/>
      <c r="G30" s="102"/>
      <c r="H30" s="102"/>
      <c r="I30" s="218"/>
      <c r="J30" s="136"/>
      <c r="K30" s="102"/>
      <c r="L30" s="99"/>
      <c r="M30" s="99"/>
    </row>
    <row r="31" spans="1:13" ht="15">
      <c r="A31" s="103"/>
      <c r="B31" s="217" t="s">
        <v>139</v>
      </c>
      <c r="C31" s="136"/>
      <c r="D31" s="102"/>
      <c r="E31" s="102"/>
      <c r="F31" s="102"/>
      <c r="G31" s="102"/>
      <c r="H31" s="102"/>
      <c r="I31" s="218"/>
      <c r="J31" s="136"/>
      <c r="K31" s="102"/>
      <c r="L31" s="99"/>
      <c r="M31" s="99"/>
    </row>
    <row r="32" spans="1:13" ht="15">
      <c r="A32" s="103"/>
      <c r="B32" s="102"/>
      <c r="C32" s="136"/>
      <c r="D32" s="102"/>
      <c r="E32" s="102"/>
      <c r="F32" s="102"/>
      <c r="G32" s="102"/>
      <c r="H32" s="102"/>
      <c r="I32" s="218"/>
      <c r="J32" s="136"/>
      <c r="K32" s="102"/>
      <c r="L32" s="99"/>
      <c r="M32" s="99"/>
    </row>
    <row r="33" spans="1:13" ht="15">
      <c r="A33" s="103"/>
      <c r="B33" s="102" t="s">
        <v>140</v>
      </c>
      <c r="C33" s="136">
        <v>-1242</v>
      </c>
      <c r="D33" s="102"/>
      <c r="E33" s="102"/>
      <c r="F33" s="102"/>
      <c r="G33" s="102"/>
      <c r="H33" s="102"/>
      <c r="I33" s="218"/>
      <c r="J33" s="136">
        <v>-447</v>
      </c>
      <c r="K33" s="102"/>
      <c r="L33" s="99"/>
      <c r="M33" s="99"/>
    </row>
    <row r="34" spans="1:13" ht="15">
      <c r="A34" s="103"/>
      <c r="B34" s="102" t="s">
        <v>141</v>
      </c>
      <c r="C34" s="188">
        <v>0</v>
      </c>
      <c r="D34" s="102"/>
      <c r="E34" s="102"/>
      <c r="F34" s="102"/>
      <c r="G34" s="102"/>
      <c r="H34" s="102"/>
      <c r="I34" s="218"/>
      <c r="J34" s="188">
        <v>60</v>
      </c>
      <c r="K34" s="102"/>
      <c r="L34" s="99"/>
      <c r="M34" s="99"/>
    </row>
    <row r="35" spans="1:13" ht="15">
      <c r="A35" s="103"/>
      <c r="B35" s="217" t="s">
        <v>170</v>
      </c>
      <c r="C35" s="188">
        <f aca="true" t="shared" si="3" ref="C35:J35">SUM(C33:C34)</f>
        <v>-1242</v>
      </c>
      <c r="D35" s="140">
        <f t="shared" si="3"/>
        <v>0</v>
      </c>
      <c r="E35" s="140">
        <f t="shared" si="3"/>
        <v>0</v>
      </c>
      <c r="F35" s="140">
        <f t="shared" si="3"/>
        <v>0</v>
      </c>
      <c r="G35" s="140">
        <f t="shared" si="3"/>
        <v>0</v>
      </c>
      <c r="H35" s="140">
        <f t="shared" si="3"/>
        <v>0</v>
      </c>
      <c r="I35" s="140">
        <f t="shared" si="3"/>
        <v>0</v>
      </c>
      <c r="J35" s="188">
        <f t="shared" si="3"/>
        <v>-387</v>
      </c>
      <c r="K35" s="102"/>
      <c r="L35" s="99"/>
      <c r="M35" s="99"/>
    </row>
    <row r="36" spans="1:13" ht="15">
      <c r="A36" s="103"/>
      <c r="B36" s="102"/>
      <c r="C36" s="140"/>
      <c r="D36" s="140"/>
      <c r="E36" s="140"/>
      <c r="F36" s="140"/>
      <c r="G36" s="140"/>
      <c r="H36" s="140"/>
      <c r="I36" s="140"/>
      <c r="J36" s="140"/>
      <c r="K36" s="102"/>
      <c r="L36" s="99"/>
      <c r="M36" s="99"/>
    </row>
    <row r="37" spans="1:13" ht="15">
      <c r="A37" s="103"/>
      <c r="B37" s="217" t="s">
        <v>142</v>
      </c>
      <c r="C37" s="136"/>
      <c r="D37" s="102"/>
      <c r="E37" s="102"/>
      <c r="F37" s="102"/>
      <c r="G37" s="102"/>
      <c r="H37" s="102"/>
      <c r="I37" s="218"/>
      <c r="J37" s="136"/>
      <c r="K37" s="102"/>
      <c r="L37" s="99"/>
      <c r="M37" s="99"/>
    </row>
    <row r="38" spans="1:13" ht="15">
      <c r="A38" s="103"/>
      <c r="B38" s="217"/>
      <c r="C38" s="136"/>
      <c r="D38" s="102"/>
      <c r="E38" s="102"/>
      <c r="F38" s="102"/>
      <c r="G38" s="102"/>
      <c r="H38" s="102"/>
      <c r="I38" s="218"/>
      <c r="J38" s="136"/>
      <c r="K38" s="102"/>
      <c r="L38" s="99"/>
      <c r="M38" s="99"/>
    </row>
    <row r="39" spans="1:13" ht="15">
      <c r="A39" s="103"/>
      <c r="B39" s="102" t="s">
        <v>143</v>
      </c>
      <c r="C39" s="136">
        <v>829</v>
      </c>
      <c r="D39" s="102"/>
      <c r="E39" s="102"/>
      <c r="F39" s="102"/>
      <c r="G39" s="102"/>
      <c r="H39" s="102"/>
      <c r="I39" s="218"/>
      <c r="J39" s="136">
        <v>0</v>
      </c>
      <c r="K39" s="102"/>
      <c r="L39" s="99"/>
      <c r="M39" s="99"/>
    </row>
    <row r="40" spans="1:13" ht="15">
      <c r="A40" s="103"/>
      <c r="B40" s="102" t="s">
        <v>144</v>
      </c>
      <c r="C40" s="136">
        <v>-59</v>
      </c>
      <c r="D40" s="102"/>
      <c r="E40" s="102"/>
      <c r="F40" s="102"/>
      <c r="G40" s="102"/>
      <c r="H40" s="102"/>
      <c r="I40" s="218"/>
      <c r="J40" s="136">
        <v>-57</v>
      </c>
      <c r="K40" s="102"/>
      <c r="L40" s="99"/>
      <c r="M40" s="99"/>
    </row>
    <row r="41" spans="1:13" ht="15">
      <c r="A41" s="103"/>
      <c r="B41" s="102" t="s">
        <v>145</v>
      </c>
      <c r="C41" s="136">
        <v>-528</v>
      </c>
      <c r="D41" s="102"/>
      <c r="E41" s="102"/>
      <c r="F41" s="102"/>
      <c r="G41" s="102"/>
      <c r="H41" s="102"/>
      <c r="I41" s="218"/>
      <c r="J41" s="136">
        <v>-3000</v>
      </c>
      <c r="K41" s="102"/>
      <c r="L41" s="99"/>
      <c r="M41" s="99"/>
    </row>
    <row r="42" spans="1:13" ht="15">
      <c r="A42" s="103"/>
      <c r="B42" s="102" t="s">
        <v>196</v>
      </c>
      <c r="C42" s="188">
        <v>0</v>
      </c>
      <c r="D42" s="102"/>
      <c r="E42" s="102"/>
      <c r="F42" s="102"/>
      <c r="G42" s="102"/>
      <c r="H42" s="102"/>
      <c r="I42" s="218"/>
      <c r="J42" s="188">
        <v>-673</v>
      </c>
      <c r="K42" s="102"/>
      <c r="L42" s="99"/>
      <c r="M42" s="99"/>
    </row>
    <row r="43" spans="1:13" ht="15">
      <c r="A43" s="103"/>
      <c r="B43" s="217" t="s">
        <v>236</v>
      </c>
      <c r="C43" s="188">
        <f>SUM(C39:C42)</f>
        <v>242</v>
      </c>
      <c r="D43" s="140">
        <f aca="true" t="shared" si="4" ref="D43:I43">SUM(D40:D42)</f>
        <v>0</v>
      </c>
      <c r="E43" s="140">
        <f t="shared" si="4"/>
        <v>0</v>
      </c>
      <c r="F43" s="140">
        <f t="shared" si="4"/>
        <v>0</v>
      </c>
      <c r="G43" s="140">
        <f t="shared" si="4"/>
        <v>0</v>
      </c>
      <c r="H43" s="140">
        <f t="shared" si="4"/>
        <v>0</v>
      </c>
      <c r="I43" s="140">
        <f t="shared" si="4"/>
        <v>0</v>
      </c>
      <c r="J43" s="188">
        <f>SUM(J39:J42)</f>
        <v>-3730</v>
      </c>
      <c r="K43" s="102"/>
      <c r="L43" s="99"/>
      <c r="M43" s="99"/>
    </row>
    <row r="44" spans="1:13" ht="15">
      <c r="A44" s="103"/>
      <c r="B44" s="102"/>
      <c r="C44" s="136"/>
      <c r="D44" s="102"/>
      <c r="E44" s="102"/>
      <c r="F44" s="102"/>
      <c r="G44" s="102"/>
      <c r="H44" s="102"/>
      <c r="I44" s="218"/>
      <c r="J44" s="136"/>
      <c r="K44" s="102"/>
      <c r="L44" s="99"/>
      <c r="M44" s="99"/>
    </row>
    <row r="45" spans="1:13" ht="15">
      <c r="A45" s="103"/>
      <c r="B45" s="217" t="s">
        <v>230</v>
      </c>
      <c r="C45" s="136">
        <f aca="true" t="shared" si="5" ref="C45:J45">C29+C35+C43</f>
        <v>-2758</v>
      </c>
      <c r="D45" s="136">
        <f t="shared" si="5"/>
        <v>0</v>
      </c>
      <c r="E45" s="136">
        <f t="shared" si="5"/>
        <v>0</v>
      </c>
      <c r="F45" s="136">
        <f t="shared" si="5"/>
        <v>0</v>
      </c>
      <c r="G45" s="136">
        <f t="shared" si="5"/>
        <v>0</v>
      </c>
      <c r="H45" s="136">
        <f t="shared" si="5"/>
        <v>0</v>
      </c>
      <c r="I45" s="140">
        <f t="shared" si="5"/>
        <v>0</v>
      </c>
      <c r="J45" s="136">
        <f t="shared" si="5"/>
        <v>-3334</v>
      </c>
      <c r="K45" s="102"/>
      <c r="L45" s="99"/>
      <c r="M45" s="99"/>
    </row>
    <row r="46" spans="1:13" ht="15">
      <c r="A46" s="103"/>
      <c r="B46" s="102"/>
      <c r="C46" s="136"/>
      <c r="D46" s="102"/>
      <c r="E46" s="102"/>
      <c r="F46" s="102"/>
      <c r="G46" s="102"/>
      <c r="H46" s="102"/>
      <c r="I46" s="218"/>
      <c r="J46" s="136"/>
      <c r="K46" s="102"/>
      <c r="L46" s="99"/>
      <c r="M46" s="99"/>
    </row>
    <row r="47" spans="1:13" ht="15">
      <c r="A47" s="103"/>
      <c r="B47" s="102" t="s">
        <v>162</v>
      </c>
      <c r="C47" s="136">
        <v>-72</v>
      </c>
      <c r="D47" s="102"/>
      <c r="E47" s="102"/>
      <c r="F47" s="102"/>
      <c r="G47" s="102"/>
      <c r="H47" s="102"/>
      <c r="I47" s="218"/>
      <c r="J47" s="136">
        <v>-913</v>
      </c>
      <c r="K47" s="102"/>
      <c r="L47" s="99"/>
      <c r="M47" s="99"/>
    </row>
    <row r="48" spans="1:13" ht="15">
      <c r="A48" s="103"/>
      <c r="B48" s="217" t="s">
        <v>146</v>
      </c>
      <c r="C48" s="188">
        <v>19614</v>
      </c>
      <c r="D48" s="136" t="e">
        <v>#REF!</v>
      </c>
      <c r="E48" s="136" t="e">
        <v>#REF!</v>
      </c>
      <c r="F48" s="136" t="e">
        <v>#REF!</v>
      </c>
      <c r="G48" s="136" t="e">
        <v>#REF!</v>
      </c>
      <c r="H48" s="136" t="e">
        <v>#REF!</v>
      </c>
      <c r="I48" s="140"/>
      <c r="J48" s="188">
        <v>23983</v>
      </c>
      <c r="K48" s="102"/>
      <c r="L48" s="99"/>
      <c r="M48" s="99"/>
    </row>
    <row r="49" spans="1:13" ht="15.75" thickBot="1">
      <c r="A49" s="103"/>
      <c r="B49" s="217" t="s">
        <v>147</v>
      </c>
      <c r="C49" s="220">
        <f>SUM(C45:C48)</f>
        <v>16784</v>
      </c>
      <c r="D49" s="221" t="e">
        <f aca="true" t="shared" si="6" ref="D49:I49">SUM(D45:D48)</f>
        <v>#REF!</v>
      </c>
      <c r="E49" s="221" t="e">
        <f t="shared" si="6"/>
        <v>#REF!</v>
      </c>
      <c r="F49" s="221" t="e">
        <f t="shared" si="6"/>
        <v>#REF!</v>
      </c>
      <c r="G49" s="221" t="e">
        <f t="shared" si="6"/>
        <v>#REF!</v>
      </c>
      <c r="H49" s="221" t="e">
        <f t="shared" si="6"/>
        <v>#REF!</v>
      </c>
      <c r="I49" s="222">
        <f t="shared" si="6"/>
        <v>0</v>
      </c>
      <c r="J49" s="220">
        <f>SUM(J45:J48)</f>
        <v>19736</v>
      </c>
      <c r="K49" s="102"/>
      <c r="L49" s="99"/>
      <c r="M49" s="99"/>
    </row>
    <row r="50" spans="1:13" ht="15">
      <c r="A50" s="103"/>
      <c r="B50" s="102"/>
      <c r="C50" s="136"/>
      <c r="D50" s="102"/>
      <c r="E50" s="102"/>
      <c r="F50" s="102"/>
      <c r="G50" s="102"/>
      <c r="H50" s="102"/>
      <c r="I50" s="218"/>
      <c r="J50" s="136"/>
      <c r="K50" s="102"/>
      <c r="L50" s="99"/>
      <c r="M50" s="99"/>
    </row>
    <row r="51" spans="1:13" ht="15">
      <c r="A51" s="103"/>
      <c r="B51" s="217" t="s">
        <v>148</v>
      </c>
      <c r="C51" s="136"/>
      <c r="D51" s="102"/>
      <c r="E51" s="102"/>
      <c r="F51" s="102"/>
      <c r="G51" s="102"/>
      <c r="H51" s="102"/>
      <c r="I51" s="218"/>
      <c r="J51" s="136"/>
      <c r="K51" s="102"/>
      <c r="L51" s="99"/>
      <c r="M51" s="99"/>
    </row>
    <row r="52" spans="1:13" ht="15">
      <c r="A52" s="103"/>
      <c r="B52" s="102"/>
      <c r="C52" s="136"/>
      <c r="D52" s="102"/>
      <c r="E52" s="102"/>
      <c r="F52" s="102"/>
      <c r="G52" s="102"/>
      <c r="H52" s="102"/>
      <c r="I52" s="218"/>
      <c r="J52" s="136"/>
      <c r="K52" s="102"/>
      <c r="L52" s="99"/>
      <c r="M52" s="99"/>
    </row>
    <row r="53" spans="1:13" ht="15">
      <c r="A53" s="103"/>
      <c r="B53" s="102" t="s">
        <v>35</v>
      </c>
      <c r="C53" s="140">
        <v>21227</v>
      </c>
      <c r="D53" s="218"/>
      <c r="E53" s="218"/>
      <c r="F53" s="218"/>
      <c r="G53" s="218"/>
      <c r="H53" s="218"/>
      <c r="I53" s="218"/>
      <c r="J53" s="140">
        <v>22118</v>
      </c>
      <c r="K53" s="102"/>
      <c r="L53" s="99"/>
      <c r="M53" s="99"/>
    </row>
    <row r="54" spans="1:13" ht="15">
      <c r="A54" s="103"/>
      <c r="B54" s="102" t="s">
        <v>201</v>
      </c>
      <c r="C54" s="188">
        <v>-4443</v>
      </c>
      <c r="D54" s="102"/>
      <c r="E54" s="102"/>
      <c r="F54" s="102"/>
      <c r="G54" s="102"/>
      <c r="H54" s="102"/>
      <c r="I54" s="218"/>
      <c r="J54" s="188">
        <v>-2382</v>
      </c>
      <c r="K54" s="102"/>
      <c r="L54" s="99"/>
      <c r="M54" s="99"/>
    </row>
    <row r="55" spans="1:13" ht="15.75" thickBot="1">
      <c r="A55" s="103"/>
      <c r="B55" s="102"/>
      <c r="C55" s="220">
        <f>+C53+C54</f>
        <v>16784</v>
      </c>
      <c r="D55" s="217"/>
      <c r="E55" s="217"/>
      <c r="F55" s="217"/>
      <c r="G55" s="217"/>
      <c r="H55" s="217"/>
      <c r="I55" s="240"/>
      <c r="J55" s="220">
        <f>J53+J54</f>
        <v>19736</v>
      </c>
      <c r="K55" s="102"/>
      <c r="L55" s="99"/>
      <c r="M55" s="99"/>
    </row>
    <row r="56" spans="1:13" ht="15">
      <c r="A56" s="103"/>
      <c r="B56" s="102"/>
      <c r="C56" s="222"/>
      <c r="D56" s="222"/>
      <c r="E56" s="222"/>
      <c r="F56" s="222"/>
      <c r="G56" s="222"/>
      <c r="H56" s="222"/>
      <c r="I56" s="222"/>
      <c r="J56" s="222"/>
      <c r="K56" s="102"/>
      <c r="L56" s="99"/>
      <c r="M56" s="99"/>
    </row>
    <row r="57" spans="1:13" ht="15">
      <c r="A57" s="103"/>
      <c r="B57" s="102"/>
      <c r="C57" s="136"/>
      <c r="D57" s="102"/>
      <c r="E57" s="102"/>
      <c r="F57" s="102"/>
      <c r="G57" s="102"/>
      <c r="H57" s="102"/>
      <c r="I57" s="218"/>
      <c r="J57" s="136"/>
      <c r="K57" s="102"/>
      <c r="L57" s="99"/>
      <c r="M57" s="99"/>
    </row>
    <row r="58" spans="1:13" ht="15">
      <c r="A58" s="103"/>
      <c r="B58" s="102"/>
      <c r="C58" s="136"/>
      <c r="D58" s="136" t="e">
        <f>D49-#REF!</f>
        <v>#REF!</v>
      </c>
      <c r="E58" s="136" t="e">
        <f>E49-#REF!</f>
        <v>#REF!</v>
      </c>
      <c r="F58" s="136" t="e">
        <f>F49-#REF!</f>
        <v>#REF!</v>
      </c>
      <c r="G58" s="136" t="e">
        <f>G49-#REF!</f>
        <v>#REF!</v>
      </c>
      <c r="H58" s="136" t="e">
        <f>H49-#REF!</f>
        <v>#REF!</v>
      </c>
      <c r="I58" s="140" t="e">
        <f>I49-#REF!</f>
        <v>#REF!</v>
      </c>
      <c r="J58" s="136"/>
      <c r="K58" s="102"/>
      <c r="L58" s="99"/>
      <c r="M58" s="99"/>
    </row>
    <row r="59" spans="1:13" ht="15">
      <c r="A59" s="103"/>
      <c r="B59" s="102"/>
      <c r="C59" s="102"/>
      <c r="D59" s="102"/>
      <c r="E59" s="102"/>
      <c r="F59" s="102"/>
      <c r="G59" s="102"/>
      <c r="H59" s="102"/>
      <c r="I59" s="218"/>
      <c r="J59" s="102"/>
      <c r="K59" s="102"/>
      <c r="L59" s="99"/>
      <c r="M59" s="99"/>
    </row>
    <row r="60" spans="1:13" ht="15">
      <c r="A60" s="103"/>
      <c r="B60" s="102"/>
      <c r="C60" s="102"/>
      <c r="D60" s="102"/>
      <c r="E60" s="102"/>
      <c r="F60" s="102"/>
      <c r="G60" s="102"/>
      <c r="H60" s="102"/>
      <c r="I60" s="218"/>
      <c r="J60" s="102"/>
      <c r="K60" s="102"/>
      <c r="L60" s="99"/>
      <c r="M60" s="99"/>
    </row>
    <row r="61" spans="2:13" ht="15">
      <c r="B61" s="99"/>
      <c r="C61" s="99"/>
      <c r="D61" s="99"/>
      <c r="E61" s="99"/>
      <c r="F61" s="99"/>
      <c r="G61" s="99"/>
      <c r="H61" s="99"/>
      <c r="I61" s="100"/>
      <c r="J61" s="99"/>
      <c r="K61" s="99"/>
      <c r="L61" s="99"/>
      <c r="M61" s="99"/>
    </row>
    <row r="62" spans="2:13" ht="15">
      <c r="B62" s="99"/>
      <c r="C62" s="99"/>
      <c r="D62" s="99"/>
      <c r="E62" s="99"/>
      <c r="F62" s="99"/>
      <c r="G62" s="99"/>
      <c r="H62" s="99"/>
      <c r="I62" s="100"/>
      <c r="J62" s="99"/>
      <c r="K62" s="99"/>
      <c r="L62" s="99"/>
      <c r="M62" s="99"/>
    </row>
    <row r="63" spans="2:13" ht="15">
      <c r="B63" s="99"/>
      <c r="C63" s="99"/>
      <c r="D63" s="99"/>
      <c r="E63" s="99"/>
      <c r="F63" s="99"/>
      <c r="G63" s="99"/>
      <c r="H63" s="99"/>
      <c r="I63" s="100"/>
      <c r="J63" s="99"/>
      <c r="K63" s="99"/>
      <c r="L63" s="99"/>
      <c r="M63" s="99"/>
    </row>
    <row r="64" spans="2:13" ht="15">
      <c r="B64" s="104"/>
      <c r="C64" s="99"/>
      <c r="D64" s="99"/>
      <c r="E64" s="99"/>
      <c r="F64" s="99"/>
      <c r="G64" s="99"/>
      <c r="H64" s="99"/>
      <c r="I64" s="100"/>
      <c r="J64" s="99"/>
      <c r="K64" s="99"/>
      <c r="L64" s="99"/>
      <c r="M64" s="99"/>
    </row>
    <row r="65" spans="2:13" ht="15">
      <c r="B65" s="104"/>
      <c r="C65" s="99"/>
      <c r="D65" s="99"/>
      <c r="E65" s="99"/>
      <c r="F65" s="99"/>
      <c r="G65" s="99"/>
      <c r="H65" s="99"/>
      <c r="I65" s="100"/>
      <c r="J65" s="99"/>
      <c r="K65" s="99"/>
      <c r="L65" s="99"/>
      <c r="M65" s="99"/>
    </row>
    <row r="66" spans="2:13" ht="15">
      <c r="B66" s="99"/>
      <c r="C66" s="99"/>
      <c r="D66" s="99"/>
      <c r="E66" s="99"/>
      <c r="F66" s="99"/>
      <c r="G66" s="99"/>
      <c r="H66" s="99"/>
      <c r="I66" s="100"/>
      <c r="J66" s="99"/>
      <c r="K66" s="99"/>
      <c r="L66" s="99"/>
      <c r="M66" s="99"/>
    </row>
    <row r="67" spans="2:13" ht="15">
      <c r="B67" s="99"/>
      <c r="C67" s="99"/>
      <c r="D67" s="99"/>
      <c r="E67" s="99"/>
      <c r="F67" s="99"/>
      <c r="G67" s="99"/>
      <c r="H67" s="99"/>
      <c r="I67" s="100"/>
      <c r="J67" s="99"/>
      <c r="K67" s="99"/>
      <c r="L67" s="99"/>
      <c r="M67" s="99"/>
    </row>
    <row r="68" spans="2:13" ht="15">
      <c r="B68" s="99"/>
      <c r="C68" s="99"/>
      <c r="D68" s="99"/>
      <c r="E68" s="99"/>
      <c r="F68" s="99"/>
      <c r="G68" s="99"/>
      <c r="H68" s="99"/>
      <c r="I68" s="100"/>
      <c r="J68" s="99"/>
      <c r="K68" s="99"/>
      <c r="L68" s="99"/>
      <c r="M68" s="99"/>
    </row>
    <row r="69" spans="2:13" ht="15">
      <c r="B69" s="99"/>
      <c r="C69" s="99"/>
      <c r="D69" s="99"/>
      <c r="E69" s="99"/>
      <c r="F69" s="99"/>
      <c r="G69" s="99"/>
      <c r="H69" s="99"/>
      <c r="I69" s="100"/>
      <c r="J69" s="99"/>
      <c r="K69" s="99"/>
      <c r="L69" s="99"/>
      <c r="M69" s="99"/>
    </row>
    <row r="70" spans="2:13" ht="15">
      <c r="B70" s="99"/>
      <c r="C70" s="99"/>
      <c r="D70" s="99"/>
      <c r="E70" s="99"/>
      <c r="F70" s="99"/>
      <c r="G70" s="99"/>
      <c r="H70" s="99"/>
      <c r="I70" s="100"/>
      <c r="J70" s="99"/>
      <c r="K70" s="99"/>
      <c r="L70" s="99"/>
      <c r="M70" s="99"/>
    </row>
    <row r="71" spans="2:13" ht="15">
      <c r="B71" s="99"/>
      <c r="C71" s="99"/>
      <c r="D71" s="99"/>
      <c r="E71" s="99"/>
      <c r="F71" s="99"/>
      <c r="G71" s="99"/>
      <c r="H71" s="99"/>
      <c r="I71" s="100"/>
      <c r="J71" s="99"/>
      <c r="K71" s="99"/>
      <c r="L71" s="99"/>
      <c r="M71" s="99"/>
    </row>
    <row r="72" spans="2:13" ht="15">
      <c r="B72" s="99"/>
      <c r="C72" s="99"/>
      <c r="D72" s="99"/>
      <c r="E72" s="99"/>
      <c r="F72" s="99"/>
      <c r="G72" s="99"/>
      <c r="H72" s="99"/>
      <c r="I72" s="100"/>
      <c r="J72" s="99"/>
      <c r="K72" s="99"/>
      <c r="L72" s="99"/>
      <c r="M72" s="99"/>
    </row>
    <row r="73" spans="2:13" ht="15">
      <c r="B73" s="99"/>
      <c r="C73" s="99"/>
      <c r="D73" s="99"/>
      <c r="E73" s="99"/>
      <c r="F73" s="99"/>
      <c r="G73" s="99"/>
      <c r="H73" s="99"/>
      <c r="I73" s="100"/>
      <c r="J73" s="99"/>
      <c r="K73" s="99"/>
      <c r="L73" s="99"/>
      <c r="M73" s="99"/>
    </row>
    <row r="74" spans="2:13" ht="15">
      <c r="B74" s="99"/>
      <c r="C74" s="99"/>
      <c r="D74" s="99"/>
      <c r="E74" s="99"/>
      <c r="F74" s="99"/>
      <c r="G74" s="99"/>
      <c r="H74" s="99"/>
      <c r="I74" s="100"/>
      <c r="J74" s="99"/>
      <c r="K74" s="99"/>
      <c r="L74" s="99"/>
      <c r="M74" s="99"/>
    </row>
    <row r="75" spans="2:13" ht="15">
      <c r="B75" s="99"/>
      <c r="C75" s="99"/>
      <c r="D75" s="99"/>
      <c r="E75" s="99"/>
      <c r="F75" s="99"/>
      <c r="G75" s="99"/>
      <c r="H75" s="99"/>
      <c r="I75" s="100"/>
      <c r="J75" s="99"/>
      <c r="K75" s="99"/>
      <c r="L75" s="99"/>
      <c r="M75" s="99"/>
    </row>
    <row r="76" spans="2:13" ht="15">
      <c r="B76" s="99"/>
      <c r="C76" s="99"/>
      <c r="D76" s="99"/>
      <c r="E76" s="99"/>
      <c r="F76" s="99"/>
      <c r="G76" s="99"/>
      <c r="H76" s="99"/>
      <c r="I76" s="100"/>
      <c r="J76" s="99"/>
      <c r="K76" s="99"/>
      <c r="L76" s="99"/>
      <c r="M76" s="99"/>
    </row>
    <row r="77" spans="2:13" ht="15">
      <c r="B77" s="99"/>
      <c r="C77" s="99"/>
      <c r="D77" s="99"/>
      <c r="E77" s="99"/>
      <c r="F77" s="99"/>
      <c r="G77" s="99"/>
      <c r="H77" s="99"/>
      <c r="I77" s="100"/>
      <c r="J77" s="99"/>
      <c r="K77" s="99"/>
      <c r="L77" s="99"/>
      <c r="M77" s="99"/>
    </row>
    <row r="78" spans="2:13" ht="15">
      <c r="B78" s="99"/>
      <c r="C78" s="99"/>
      <c r="D78" s="99"/>
      <c r="E78" s="99"/>
      <c r="F78" s="99"/>
      <c r="G78" s="99"/>
      <c r="H78" s="99"/>
      <c r="I78" s="100"/>
      <c r="J78" s="99"/>
      <c r="K78" s="99"/>
      <c r="L78" s="99"/>
      <c r="M78" s="99"/>
    </row>
    <row r="79" spans="2:13" ht="15">
      <c r="B79" s="99"/>
      <c r="C79" s="99"/>
      <c r="D79" s="99"/>
      <c r="E79" s="99"/>
      <c r="F79" s="99"/>
      <c r="G79" s="99"/>
      <c r="H79" s="99"/>
      <c r="I79" s="100"/>
      <c r="J79" s="99"/>
      <c r="K79" s="99"/>
      <c r="L79" s="99"/>
      <c r="M79" s="99"/>
    </row>
    <row r="80" spans="2:13" ht="15">
      <c r="B80" s="99"/>
      <c r="C80" s="99"/>
      <c r="D80" s="99"/>
      <c r="E80" s="99"/>
      <c r="F80" s="99"/>
      <c r="G80" s="99"/>
      <c r="H80" s="99"/>
      <c r="I80" s="100"/>
      <c r="J80" s="99"/>
      <c r="K80" s="99"/>
      <c r="L80" s="99"/>
      <c r="M80" s="99"/>
    </row>
    <row r="81" spans="2:13" ht="15">
      <c r="B81" s="99"/>
      <c r="C81" s="99"/>
      <c r="D81" s="99"/>
      <c r="E81" s="99"/>
      <c r="F81" s="99"/>
      <c r="G81" s="99"/>
      <c r="H81" s="99"/>
      <c r="I81" s="100"/>
      <c r="J81" s="99"/>
      <c r="K81" s="99"/>
      <c r="L81" s="99"/>
      <c r="M81" s="99"/>
    </row>
    <row r="82" spans="2:13" ht="15">
      <c r="B82" s="99"/>
      <c r="C82" s="99"/>
      <c r="D82" s="99"/>
      <c r="E82" s="99"/>
      <c r="F82" s="99"/>
      <c r="G82" s="99"/>
      <c r="H82" s="99"/>
      <c r="I82" s="100"/>
      <c r="J82" s="99"/>
      <c r="K82" s="99"/>
      <c r="L82" s="99"/>
      <c r="M82" s="99"/>
    </row>
    <row r="83" spans="2:13" ht="15">
      <c r="B83" s="99"/>
      <c r="C83" s="99"/>
      <c r="D83" s="99"/>
      <c r="E83" s="99"/>
      <c r="F83" s="99"/>
      <c r="G83" s="99"/>
      <c r="H83" s="99"/>
      <c r="I83" s="100"/>
      <c r="J83" s="99"/>
      <c r="K83" s="99"/>
      <c r="L83" s="99"/>
      <c r="M83" s="99"/>
    </row>
    <row r="84" spans="2:13" ht="15">
      <c r="B84" s="99"/>
      <c r="C84" s="99"/>
      <c r="D84" s="99"/>
      <c r="E84" s="99"/>
      <c r="F84" s="99"/>
      <c r="G84" s="99"/>
      <c r="H84" s="99"/>
      <c r="I84" s="100"/>
      <c r="J84" s="99"/>
      <c r="K84" s="99"/>
      <c r="L84" s="99"/>
      <c r="M84" s="99"/>
    </row>
    <row r="85" spans="2:10" ht="15">
      <c r="B85" s="99"/>
      <c r="C85" s="99"/>
      <c r="D85" s="99"/>
      <c r="E85" s="99"/>
      <c r="F85" s="99"/>
      <c r="G85" s="99"/>
      <c r="H85" s="99"/>
      <c r="I85" s="100"/>
      <c r="J85" s="99"/>
    </row>
  </sheetData>
  <sheetProtection/>
  <mergeCells count="1">
    <mergeCell ref="F7:G7"/>
  </mergeCells>
  <printOptions/>
  <pageMargins left="0.7" right="0.39" top="0.5" bottom="0.25" header="0.2" footer="0.2"/>
  <pageSetup fitToHeight="1" fitToWidth="1" horizontalDpi="600" verticalDpi="600" orientation="portrait" paperSize="9" scale="85" r:id="rId2"/>
  <drawing r:id="rId1"/>
</worksheet>
</file>

<file path=xl/worksheets/sheet6.xml><?xml version="1.0" encoding="utf-8"?>
<worksheet xmlns="http://schemas.openxmlformats.org/spreadsheetml/2006/main" xmlns:r="http://schemas.openxmlformats.org/officeDocument/2006/relationships">
  <dimension ref="A1:P339"/>
  <sheetViews>
    <sheetView tabSelected="1" view="pageBreakPreview" zoomScaleSheetLayoutView="100" workbookViewId="0" topLeftCell="A1">
      <selection activeCell="G54" sqref="G54"/>
    </sheetView>
  </sheetViews>
  <sheetFormatPr defaultColWidth="9.140625" defaultRowHeight="12.75"/>
  <cols>
    <col min="1" max="1" width="4.8515625" style="73" customWidth="1"/>
    <col min="2" max="2" width="3.00390625" style="73" customWidth="1"/>
    <col min="3" max="3" width="1.421875" style="73" customWidth="1"/>
    <col min="4" max="4" width="34.28125" style="73" customWidth="1"/>
    <col min="5" max="5" width="15.28125" style="73" customWidth="1"/>
    <col min="6" max="6" width="15.8515625" style="73" customWidth="1"/>
    <col min="7" max="7" width="15.28125" style="73" customWidth="1"/>
    <col min="8" max="8" width="16.140625" style="73" customWidth="1"/>
    <col min="9" max="9" width="21.57421875" style="71" customWidth="1"/>
    <col min="10" max="12" width="9.140625" style="71" customWidth="1"/>
    <col min="13" max="13" width="11.00390625" style="71" customWidth="1"/>
    <col min="14" max="16384" width="9.140625" style="71" customWidth="1"/>
  </cols>
  <sheetData>
    <row r="1" spans="1:8" ht="15.75">
      <c r="A1" s="72" t="s">
        <v>37</v>
      </c>
      <c r="B1" s="70"/>
      <c r="C1" s="70"/>
      <c r="D1" s="70"/>
      <c r="E1" s="70"/>
      <c r="F1" s="70"/>
      <c r="G1" s="70"/>
      <c r="H1" s="70"/>
    </row>
    <row r="2" spans="1:8" ht="15.75">
      <c r="A2" s="70"/>
      <c r="B2" s="70"/>
      <c r="C2" s="70"/>
      <c r="D2" s="70"/>
      <c r="E2" s="70"/>
      <c r="F2" s="70"/>
      <c r="G2" s="70"/>
      <c r="H2" s="70"/>
    </row>
    <row r="3" spans="1:3" ht="15.75">
      <c r="A3" s="74" t="s">
        <v>38</v>
      </c>
      <c r="B3" s="75" t="s">
        <v>127</v>
      </c>
      <c r="C3" s="75"/>
    </row>
    <row r="4" spans="1:3" ht="15.75">
      <c r="A4" s="74"/>
      <c r="B4" s="75"/>
      <c r="C4" s="75"/>
    </row>
    <row r="5" spans="1:3" ht="15.75">
      <c r="A5" s="74"/>
      <c r="B5" s="75"/>
      <c r="C5" s="75"/>
    </row>
    <row r="6" spans="1:3" ht="15.75">
      <c r="A6" s="74"/>
      <c r="B6" s="75"/>
      <c r="C6" s="75"/>
    </row>
    <row r="7" spans="1:3" ht="15.75">
      <c r="A7" s="74"/>
      <c r="B7" s="75"/>
      <c r="C7" s="75"/>
    </row>
    <row r="8" spans="1:3" ht="15.75">
      <c r="A8" s="74"/>
      <c r="B8" s="75"/>
      <c r="C8" s="75"/>
    </row>
    <row r="9" spans="1:3" ht="15.75">
      <c r="A9" s="74"/>
      <c r="B9" s="75"/>
      <c r="C9" s="75"/>
    </row>
    <row r="10" spans="1:3" ht="15.75">
      <c r="A10" s="74"/>
      <c r="B10" s="75"/>
      <c r="C10" s="75"/>
    </row>
    <row r="11" spans="1:3" ht="15.75">
      <c r="A11" s="74"/>
      <c r="B11" s="75"/>
      <c r="C11" s="75"/>
    </row>
    <row r="12" spans="1:3" ht="15.75">
      <c r="A12" s="74"/>
      <c r="B12" s="75"/>
      <c r="C12" s="75"/>
    </row>
    <row r="13" spans="1:3" ht="15.75">
      <c r="A13" s="74"/>
      <c r="B13" s="75"/>
      <c r="C13" s="75"/>
    </row>
    <row r="14" spans="1:3" ht="15.75">
      <c r="A14" s="74"/>
      <c r="B14" s="75"/>
      <c r="C14" s="75"/>
    </row>
    <row r="15" spans="1:3" ht="15.75">
      <c r="A15" s="74"/>
      <c r="B15" s="75"/>
      <c r="C15" s="75"/>
    </row>
    <row r="16" spans="1:3" ht="15.75">
      <c r="A16" s="74"/>
      <c r="B16" s="75"/>
      <c r="C16" s="75"/>
    </row>
    <row r="17" spans="1:3" ht="15.75">
      <c r="A17" s="74"/>
      <c r="B17" s="75"/>
      <c r="C17" s="75"/>
    </row>
    <row r="18" spans="1:3" ht="15.75">
      <c r="A18" s="74"/>
      <c r="B18" s="75"/>
      <c r="C18" s="75"/>
    </row>
    <row r="19" spans="1:3" ht="15.75">
      <c r="A19" s="74"/>
      <c r="B19" s="75"/>
      <c r="C19" s="75"/>
    </row>
    <row r="20" spans="1:3" ht="15.75">
      <c r="A20" s="74"/>
      <c r="B20" s="75"/>
      <c r="C20" s="75"/>
    </row>
    <row r="21" spans="1:3" ht="15.75">
      <c r="A21" s="74"/>
      <c r="B21" s="75"/>
      <c r="C21" s="75"/>
    </row>
    <row r="22" spans="1:3" ht="15.75">
      <c r="A22" s="74"/>
      <c r="B22" s="75"/>
      <c r="C22" s="75"/>
    </row>
    <row r="23" spans="1:3" ht="15.75">
      <c r="A23" s="74"/>
      <c r="B23" s="75"/>
      <c r="C23" s="75"/>
    </row>
    <row r="24" spans="1:3" ht="15.75">
      <c r="A24" s="74"/>
      <c r="B24" s="75"/>
      <c r="C24" s="75"/>
    </row>
    <row r="25" spans="1:3" ht="15.75">
      <c r="A25" s="74"/>
      <c r="B25" s="75"/>
      <c r="C25" s="75"/>
    </row>
    <row r="26" spans="1:3" ht="15.75">
      <c r="A26" s="74"/>
      <c r="B26" s="75"/>
      <c r="C26" s="75"/>
    </row>
    <row r="27" spans="1:3" ht="15.75">
      <c r="A27" s="74"/>
      <c r="B27" s="75"/>
      <c r="C27" s="75"/>
    </row>
    <row r="28" spans="1:3" ht="15.75">
      <c r="A28" s="74"/>
      <c r="B28" s="75"/>
      <c r="C28" s="75"/>
    </row>
    <row r="29" spans="1:3" ht="15.75">
      <c r="A29" s="74"/>
      <c r="B29" s="75"/>
      <c r="C29" s="75"/>
    </row>
    <row r="30" spans="1:8" ht="15.75">
      <c r="A30" s="74"/>
      <c r="B30" s="75"/>
      <c r="C30" s="75"/>
      <c r="D30" s="71"/>
      <c r="E30" s="71"/>
      <c r="F30" s="71"/>
      <c r="G30" s="71"/>
      <c r="H30" s="71"/>
    </row>
    <row r="31" spans="1:8" ht="15.75">
      <c r="A31" s="74"/>
      <c r="B31" s="75"/>
      <c r="C31" s="75"/>
      <c r="D31" s="71"/>
      <c r="E31" s="71"/>
      <c r="F31" s="71"/>
      <c r="G31" s="71"/>
      <c r="H31" s="71"/>
    </row>
    <row r="32" spans="1:8" ht="15.75">
      <c r="A32" s="74"/>
      <c r="B32" s="75"/>
      <c r="C32" s="75"/>
      <c r="F32" s="71"/>
      <c r="G32" s="71"/>
      <c r="H32" s="71"/>
    </row>
    <row r="33" spans="1:8" ht="15.75">
      <c r="A33" s="74"/>
      <c r="B33" s="75" t="s">
        <v>191</v>
      </c>
      <c r="C33" s="75"/>
      <c r="F33" s="71"/>
      <c r="G33" s="71"/>
      <c r="H33" s="71"/>
    </row>
    <row r="34" spans="1:8" ht="15.75">
      <c r="A34" s="74"/>
      <c r="B34" s="75"/>
      <c r="C34" s="75"/>
      <c r="F34" s="71"/>
      <c r="G34" s="71"/>
      <c r="H34" s="71"/>
    </row>
    <row r="35" spans="1:8" ht="15.75">
      <c r="A35" s="74"/>
      <c r="B35" s="75"/>
      <c r="C35" s="75"/>
      <c r="F35" s="71"/>
      <c r="G35" s="71"/>
      <c r="H35" s="71"/>
    </row>
    <row r="36" spans="1:8" ht="15.75">
      <c r="A36" s="74"/>
      <c r="B36" s="75"/>
      <c r="C36" s="75"/>
      <c r="F36" s="71"/>
      <c r="G36" s="71"/>
      <c r="H36" s="71"/>
    </row>
    <row r="37" spans="1:8" ht="15.75">
      <c r="A37" s="74"/>
      <c r="B37" s="75"/>
      <c r="C37" s="75"/>
      <c r="F37" s="71"/>
      <c r="G37" s="71"/>
      <c r="H37" s="71"/>
    </row>
    <row r="38" spans="1:8" ht="15.75">
      <c r="A38" s="74"/>
      <c r="B38" s="75"/>
      <c r="C38" s="75"/>
      <c r="F38" s="71"/>
      <c r="G38" s="71"/>
      <c r="H38" s="71"/>
    </row>
    <row r="39" spans="1:8" ht="15.75">
      <c r="A39" s="74"/>
      <c r="B39" s="75"/>
      <c r="C39" s="75"/>
      <c r="F39" s="71"/>
      <c r="G39" s="71"/>
      <c r="H39" s="71"/>
    </row>
    <row r="40" spans="1:8" ht="15.75">
      <c r="A40" s="74"/>
      <c r="B40" s="75"/>
      <c r="C40" s="75"/>
      <c r="F40" s="71"/>
      <c r="G40" s="71"/>
      <c r="H40" s="71"/>
    </row>
    <row r="41" spans="1:8" ht="15.75">
      <c r="A41" s="74"/>
      <c r="B41" s="75"/>
      <c r="C41" s="75"/>
      <c r="F41" s="71"/>
      <c r="G41" s="71"/>
      <c r="H41" s="71"/>
    </row>
    <row r="42" spans="1:8" ht="15.75">
      <c r="A42" s="74"/>
      <c r="B42" s="75"/>
      <c r="C42" s="75"/>
      <c r="F42" s="71"/>
      <c r="G42" s="71"/>
      <c r="H42" s="71"/>
    </row>
    <row r="43" spans="1:8" ht="15.75">
      <c r="A43" s="74"/>
      <c r="B43" s="75"/>
      <c r="C43" s="75"/>
      <c r="F43" s="71"/>
      <c r="G43" s="71"/>
      <c r="H43" s="71"/>
    </row>
    <row r="44" spans="1:8" ht="15.75">
      <c r="A44" s="74"/>
      <c r="B44" s="75"/>
      <c r="C44" s="75"/>
      <c r="F44" s="71"/>
      <c r="G44" s="71"/>
      <c r="H44" s="71"/>
    </row>
    <row r="45" spans="1:8" ht="15.75">
      <c r="A45" s="74"/>
      <c r="B45" s="75"/>
      <c r="C45" s="75"/>
      <c r="F45" s="71"/>
      <c r="G45" s="71"/>
      <c r="H45" s="71"/>
    </row>
    <row r="46" spans="1:8" ht="15.75">
      <c r="A46" s="74"/>
      <c r="B46" s="75"/>
      <c r="C46" s="75"/>
      <c r="F46" s="71"/>
      <c r="G46" s="71"/>
      <c r="H46" s="71"/>
    </row>
    <row r="47" spans="1:8" ht="15.75">
      <c r="A47" s="74"/>
      <c r="B47" s="75"/>
      <c r="C47" s="75"/>
      <c r="F47" s="71"/>
      <c r="G47" s="71"/>
      <c r="H47" s="71"/>
    </row>
    <row r="48" spans="1:8" ht="15.75">
      <c r="A48" s="74"/>
      <c r="B48" s="75"/>
      <c r="C48" s="75"/>
      <c r="F48" s="71"/>
      <c r="G48" s="71"/>
      <c r="H48" s="71"/>
    </row>
    <row r="49" spans="1:8" ht="15.75">
      <c r="A49" s="74"/>
      <c r="B49" s="75"/>
      <c r="C49" s="75"/>
      <c r="F49" s="71"/>
      <c r="G49" s="71"/>
      <c r="H49" s="71"/>
    </row>
    <row r="50" spans="1:8" ht="15.75">
      <c r="A50" s="74"/>
      <c r="B50" s="75"/>
      <c r="C50" s="75"/>
      <c r="F50" s="71"/>
      <c r="G50" s="71"/>
      <c r="H50" s="71"/>
    </row>
    <row r="51" spans="1:8" ht="15.75">
      <c r="A51" s="74"/>
      <c r="B51" s="75"/>
      <c r="C51" s="75"/>
      <c r="F51" s="71"/>
      <c r="G51" s="71"/>
      <c r="H51" s="71"/>
    </row>
    <row r="52" spans="1:8" ht="15.75">
      <c r="A52" s="74"/>
      <c r="B52" s="75"/>
      <c r="C52" s="75"/>
      <c r="F52" s="71"/>
      <c r="G52" s="71"/>
      <c r="H52" s="71"/>
    </row>
    <row r="53" spans="1:8" ht="15.75">
      <c r="A53" s="74"/>
      <c r="B53" s="75"/>
      <c r="C53" s="75"/>
      <c r="F53" s="71"/>
      <c r="G53" s="71"/>
      <c r="H53" s="71"/>
    </row>
    <row r="54" spans="1:8" ht="15.75">
      <c r="A54" s="74" t="s">
        <v>38</v>
      </c>
      <c r="B54" s="75" t="s">
        <v>232</v>
      </c>
      <c r="C54" s="75"/>
      <c r="F54" s="71"/>
      <c r="G54" s="71"/>
      <c r="H54" s="71"/>
    </row>
    <row r="55" spans="1:8" ht="15.75">
      <c r="A55" s="74"/>
      <c r="B55" s="75"/>
      <c r="C55" s="75"/>
      <c r="F55" s="71"/>
      <c r="G55" s="71"/>
      <c r="H55" s="71"/>
    </row>
    <row r="56" spans="1:8" ht="15.75">
      <c r="A56" s="74"/>
      <c r="B56" s="75" t="s">
        <v>192</v>
      </c>
      <c r="C56" s="75"/>
      <c r="F56" s="71"/>
      <c r="G56" s="71"/>
      <c r="H56" s="71"/>
    </row>
    <row r="57" spans="1:8" ht="15.75">
      <c r="A57" s="74"/>
      <c r="B57" s="75"/>
      <c r="C57" s="75"/>
      <c r="F57" s="71"/>
      <c r="G57" s="71"/>
      <c r="H57" s="71"/>
    </row>
    <row r="58" spans="1:8" ht="15.75">
      <c r="A58" s="74"/>
      <c r="B58" s="75"/>
      <c r="C58" s="75"/>
      <c r="F58" s="71"/>
      <c r="G58" s="71"/>
      <c r="H58" s="71"/>
    </row>
    <row r="59" spans="1:8" ht="15.75">
      <c r="A59" s="74"/>
      <c r="B59" s="75"/>
      <c r="C59" s="75"/>
      <c r="F59" s="71"/>
      <c r="G59" s="71"/>
      <c r="H59" s="71"/>
    </row>
    <row r="60" spans="1:8" ht="15.75">
      <c r="A60" s="74"/>
      <c r="B60" s="75"/>
      <c r="C60" s="75"/>
      <c r="F60" s="71"/>
      <c r="G60" s="71"/>
      <c r="H60" s="71"/>
    </row>
    <row r="61" spans="1:8" ht="15.75">
      <c r="A61" s="74"/>
      <c r="B61" s="75"/>
      <c r="C61" s="75"/>
      <c r="F61" s="71"/>
      <c r="G61" s="71"/>
      <c r="H61" s="71"/>
    </row>
    <row r="62" spans="1:8" ht="15.75">
      <c r="A62" s="74"/>
      <c r="B62" s="75"/>
      <c r="C62" s="75"/>
      <c r="F62" s="71"/>
      <c r="G62" s="71"/>
      <c r="H62" s="71"/>
    </row>
    <row r="63" spans="1:8" ht="15.75">
      <c r="A63" s="74"/>
      <c r="B63" s="75"/>
      <c r="C63" s="75"/>
      <c r="F63" s="71"/>
      <c r="G63" s="71"/>
      <c r="H63" s="71"/>
    </row>
    <row r="64" spans="1:8" ht="15.75">
      <c r="A64" s="74"/>
      <c r="B64" s="75"/>
      <c r="C64" s="75"/>
      <c r="F64" s="71"/>
      <c r="G64" s="71"/>
      <c r="H64" s="71"/>
    </row>
    <row r="65" spans="1:8" ht="15.75">
      <c r="A65" s="74" t="s">
        <v>39</v>
      </c>
      <c r="B65" s="75" t="s">
        <v>40</v>
      </c>
      <c r="C65" s="75"/>
      <c r="F65" s="71"/>
      <c r="G65" s="71"/>
      <c r="H65" s="71"/>
    </row>
    <row r="66" spans="1:8" ht="15.75">
      <c r="A66" s="74"/>
      <c r="B66" s="75"/>
      <c r="C66" s="75"/>
      <c r="F66" s="71"/>
      <c r="G66" s="71"/>
      <c r="H66" s="71"/>
    </row>
    <row r="67" spans="1:8" ht="15.75">
      <c r="A67" s="74"/>
      <c r="B67" s="75"/>
      <c r="C67" s="75"/>
      <c r="F67" s="71"/>
      <c r="G67" s="71"/>
      <c r="H67" s="71"/>
    </row>
    <row r="68" spans="1:8" ht="15.75">
      <c r="A68" s="74"/>
      <c r="B68" s="75"/>
      <c r="C68" s="75"/>
      <c r="F68" s="71"/>
      <c r="G68" s="71"/>
      <c r="H68" s="71"/>
    </row>
    <row r="69" spans="1:8" ht="15.75">
      <c r="A69" s="74"/>
      <c r="B69" s="75"/>
      <c r="C69" s="75"/>
      <c r="F69" s="71"/>
      <c r="G69" s="71"/>
      <c r="H69" s="71"/>
    </row>
    <row r="70" spans="1:8" ht="15.75">
      <c r="A70" s="74" t="s">
        <v>41</v>
      </c>
      <c r="B70" s="75" t="s">
        <v>42</v>
      </c>
      <c r="C70" s="75"/>
      <c r="E70" s="71"/>
      <c r="F70" s="71"/>
      <c r="G70" s="71"/>
      <c r="H70" s="71"/>
    </row>
    <row r="71" spans="1:8" ht="15.75">
      <c r="A71" s="74"/>
      <c r="B71" s="75"/>
      <c r="C71" s="75"/>
      <c r="F71" s="71"/>
      <c r="G71" s="71"/>
      <c r="H71" s="71"/>
    </row>
    <row r="72" spans="1:8" ht="15.75">
      <c r="A72" s="74"/>
      <c r="B72" s="75"/>
      <c r="C72" s="75"/>
      <c r="F72" s="71"/>
      <c r="G72" s="71"/>
      <c r="H72" s="71"/>
    </row>
    <row r="73" spans="1:8" ht="15.75">
      <c r="A73" s="74"/>
      <c r="B73" s="75"/>
      <c r="C73" s="75"/>
      <c r="F73" s="71"/>
      <c r="G73" s="71"/>
      <c r="H73" s="71"/>
    </row>
    <row r="74" spans="1:8" ht="15.75">
      <c r="A74" s="74" t="s">
        <v>43</v>
      </c>
      <c r="B74" s="75" t="s">
        <v>44</v>
      </c>
      <c r="C74" s="75"/>
      <c r="F74" s="71"/>
      <c r="G74" s="71"/>
      <c r="H74" s="71"/>
    </row>
    <row r="75" spans="1:8" ht="15.75">
      <c r="A75" s="74"/>
      <c r="B75" s="75"/>
      <c r="C75" s="75"/>
      <c r="F75" s="71"/>
      <c r="G75" s="71"/>
      <c r="H75" s="71"/>
    </row>
    <row r="76" spans="1:8" ht="15.75">
      <c r="A76" s="74"/>
      <c r="B76" s="75"/>
      <c r="C76" s="75"/>
      <c r="F76" s="71"/>
      <c r="G76" s="71"/>
      <c r="H76" s="71"/>
    </row>
    <row r="77" spans="1:8" ht="15.75">
      <c r="A77" s="74"/>
      <c r="B77" s="75"/>
      <c r="C77" s="75"/>
      <c r="D77" s="71"/>
      <c r="E77" s="71"/>
      <c r="F77" s="71"/>
      <c r="G77" s="71"/>
      <c r="H77" s="71"/>
    </row>
    <row r="78" spans="1:8" ht="15.75">
      <c r="A78" s="76" t="s">
        <v>45</v>
      </c>
      <c r="B78" s="75" t="s">
        <v>46</v>
      </c>
      <c r="C78" s="75"/>
      <c r="D78" s="71"/>
      <c r="E78" s="71"/>
      <c r="F78" s="71"/>
      <c r="G78" s="71"/>
      <c r="H78" s="71"/>
    </row>
    <row r="79" spans="1:8" ht="15.75">
      <c r="A79" s="74"/>
      <c r="B79" s="75"/>
      <c r="C79" s="75"/>
      <c r="D79" s="71"/>
      <c r="E79" s="71"/>
      <c r="F79" s="71"/>
      <c r="G79" s="71"/>
      <c r="H79" s="71"/>
    </row>
    <row r="80" spans="1:8" ht="15.75">
      <c r="A80" s="74"/>
      <c r="B80" s="75"/>
      <c r="C80" s="75"/>
      <c r="D80" s="71"/>
      <c r="E80" s="71"/>
      <c r="F80" s="71"/>
      <c r="G80" s="71"/>
      <c r="H80" s="71"/>
    </row>
    <row r="81" spans="1:8" ht="15.75">
      <c r="A81" s="74"/>
      <c r="B81" s="75"/>
      <c r="C81" s="75"/>
      <c r="D81" s="71"/>
      <c r="E81" s="71"/>
      <c r="F81" s="71"/>
      <c r="G81" s="71"/>
      <c r="H81" s="71"/>
    </row>
    <row r="82" spans="1:8" ht="15.75">
      <c r="A82" s="74" t="s">
        <v>47</v>
      </c>
      <c r="B82" s="75" t="s">
        <v>48</v>
      </c>
      <c r="C82" s="75"/>
      <c r="D82" s="71"/>
      <c r="E82" s="71"/>
      <c r="F82" s="71"/>
      <c r="G82" s="71"/>
      <c r="H82" s="71"/>
    </row>
    <row r="83" spans="1:8" ht="15.75">
      <c r="A83" s="74"/>
      <c r="B83" s="75"/>
      <c r="C83" s="75"/>
      <c r="D83" s="71"/>
      <c r="E83" s="71"/>
      <c r="F83" s="71"/>
      <c r="G83" s="71"/>
      <c r="H83" s="71"/>
    </row>
    <row r="84" spans="1:8" ht="15.75">
      <c r="A84" s="74"/>
      <c r="B84" s="75"/>
      <c r="C84" s="75"/>
      <c r="D84" s="71"/>
      <c r="E84" s="71"/>
      <c r="F84" s="71"/>
      <c r="G84" s="71"/>
      <c r="H84" s="71"/>
    </row>
    <row r="85" spans="1:8" ht="15.75">
      <c r="A85" s="74"/>
      <c r="B85" s="75"/>
      <c r="C85" s="75"/>
      <c r="D85" s="71"/>
      <c r="E85" s="71"/>
      <c r="F85" s="71"/>
      <c r="G85" s="71"/>
      <c r="H85" s="71"/>
    </row>
    <row r="86" spans="1:8" ht="15.75">
      <c r="A86" s="74"/>
      <c r="B86" s="75"/>
      <c r="C86" s="75"/>
      <c r="D86" s="71"/>
      <c r="E86" s="71"/>
      <c r="F86" s="71"/>
      <c r="G86" s="71"/>
      <c r="H86" s="71"/>
    </row>
    <row r="87" spans="1:8" ht="15.75">
      <c r="A87" s="74"/>
      <c r="B87" s="75"/>
      <c r="C87" s="75"/>
      <c r="D87" s="71"/>
      <c r="E87" s="71"/>
      <c r="F87" s="71"/>
      <c r="G87" s="71"/>
      <c r="H87" s="71"/>
    </row>
    <row r="88" spans="1:8" ht="15.75">
      <c r="A88" s="74"/>
      <c r="B88" s="75"/>
      <c r="C88" s="75"/>
      <c r="D88" s="71"/>
      <c r="E88" s="71"/>
      <c r="F88" s="71"/>
      <c r="G88" s="71"/>
      <c r="H88" s="71"/>
    </row>
    <row r="89" spans="1:8" ht="15.75">
      <c r="A89" s="74"/>
      <c r="B89" s="75"/>
      <c r="C89" s="75"/>
      <c r="D89" s="71"/>
      <c r="E89" s="71"/>
      <c r="F89" s="71"/>
      <c r="G89" s="71"/>
      <c r="H89" s="71"/>
    </row>
    <row r="90" spans="1:8" ht="15.75">
      <c r="A90" s="74"/>
      <c r="B90" s="75"/>
      <c r="C90" s="75"/>
      <c r="D90" s="71"/>
      <c r="E90" s="71"/>
      <c r="F90" s="71"/>
      <c r="G90" s="71"/>
      <c r="H90" s="71"/>
    </row>
    <row r="91" spans="1:8" ht="15.75">
      <c r="A91" s="74"/>
      <c r="B91" s="75"/>
      <c r="C91" s="75"/>
      <c r="D91" s="71"/>
      <c r="E91" s="71"/>
      <c r="F91" s="71"/>
      <c r="G91" s="71"/>
      <c r="H91" s="71"/>
    </row>
    <row r="92" spans="1:5" ht="15.75">
      <c r="A92" s="94" t="s">
        <v>51</v>
      </c>
      <c r="B92" s="82" t="s">
        <v>34</v>
      </c>
      <c r="C92" s="82"/>
      <c r="D92" s="83"/>
      <c r="E92" s="77"/>
    </row>
    <row r="93" spans="1:3" ht="15.75">
      <c r="A93" s="74"/>
      <c r="B93" s="75"/>
      <c r="C93" s="75"/>
    </row>
    <row r="94" spans="1:3" ht="15.75">
      <c r="A94" s="74"/>
      <c r="B94" s="75"/>
      <c r="C94" s="75"/>
    </row>
    <row r="95" spans="1:3" ht="15.75">
      <c r="A95" s="74"/>
      <c r="B95" s="75"/>
      <c r="C95" s="75"/>
    </row>
    <row r="96" spans="1:10" ht="15.75">
      <c r="A96" s="72" t="s">
        <v>158</v>
      </c>
      <c r="B96" s="82" t="s">
        <v>52</v>
      </c>
      <c r="C96" s="82"/>
      <c r="D96" s="83"/>
      <c r="E96" s="79"/>
      <c r="F96" s="79"/>
      <c r="G96" s="79"/>
      <c r="J96" s="80"/>
    </row>
    <row r="97" spans="1:10" ht="15.75">
      <c r="A97" s="72"/>
      <c r="B97" s="82"/>
      <c r="C97" s="82"/>
      <c r="D97" s="83"/>
      <c r="E97" s="79"/>
      <c r="F97" s="79"/>
      <c r="G97" s="79"/>
      <c r="J97" s="80"/>
    </row>
    <row r="98" spans="1:10" ht="15.75">
      <c r="A98" s="72"/>
      <c r="B98" s="82"/>
      <c r="C98" s="82"/>
      <c r="D98" s="83"/>
      <c r="E98" s="79"/>
      <c r="F98" s="79"/>
      <c r="G98" s="79"/>
      <c r="J98" s="80"/>
    </row>
    <row r="99" spans="1:10" ht="15.75">
      <c r="A99" s="72"/>
      <c r="B99" s="82"/>
      <c r="C99" s="82"/>
      <c r="D99" s="83"/>
      <c r="E99" s="79"/>
      <c r="F99" s="79"/>
      <c r="G99" s="79"/>
      <c r="J99" s="80"/>
    </row>
    <row r="100" spans="1:10" ht="15.75">
      <c r="A100" s="72"/>
      <c r="B100" s="82"/>
      <c r="C100" s="82"/>
      <c r="D100" s="83"/>
      <c r="E100" s="79"/>
      <c r="F100" s="79"/>
      <c r="G100" s="79"/>
      <c r="J100" s="80"/>
    </row>
    <row r="101" spans="1:10" ht="15.75">
      <c r="A101" s="72"/>
      <c r="B101" s="82"/>
      <c r="C101" s="82"/>
      <c r="D101" s="83"/>
      <c r="E101" s="79"/>
      <c r="F101" s="79"/>
      <c r="G101" s="79"/>
      <c r="J101" s="80"/>
    </row>
    <row r="102" spans="1:10" ht="15.75">
      <c r="A102" s="72"/>
      <c r="B102" s="82"/>
      <c r="C102" s="82"/>
      <c r="D102" s="83"/>
      <c r="E102" s="79"/>
      <c r="F102" s="79"/>
      <c r="G102" s="79"/>
      <c r="J102" s="80"/>
    </row>
    <row r="103" spans="1:10" ht="15.75">
      <c r="A103" s="72"/>
      <c r="B103" s="82"/>
      <c r="C103" s="82"/>
      <c r="D103" s="83"/>
      <c r="E103" s="79"/>
      <c r="F103" s="79"/>
      <c r="G103" s="79"/>
      <c r="J103" s="80"/>
    </row>
    <row r="104" spans="1:10" ht="15.75">
      <c r="A104" s="72"/>
      <c r="B104" s="82"/>
      <c r="C104" s="82"/>
      <c r="D104" s="83"/>
      <c r="E104" s="79"/>
      <c r="F104" s="79"/>
      <c r="G104" s="79"/>
      <c r="J104" s="80"/>
    </row>
    <row r="105" spans="1:10" ht="15.75">
      <c r="A105" s="72"/>
      <c r="B105" s="82"/>
      <c r="C105" s="82"/>
      <c r="D105" s="83"/>
      <c r="E105" s="79"/>
      <c r="F105" s="79"/>
      <c r="G105" s="79"/>
      <c r="J105" s="80"/>
    </row>
    <row r="106" spans="1:10" ht="15.75">
      <c r="A106" s="72"/>
      <c r="B106" s="82"/>
      <c r="C106" s="82"/>
      <c r="D106" s="83"/>
      <c r="E106" s="79"/>
      <c r="F106" s="79"/>
      <c r="G106" s="79"/>
      <c r="J106" s="80"/>
    </row>
    <row r="107" spans="1:10" ht="15.75">
      <c r="A107" s="72"/>
      <c r="B107" s="82"/>
      <c r="C107" s="82"/>
      <c r="D107" s="83"/>
      <c r="E107" s="79"/>
      <c r="F107" s="79"/>
      <c r="G107" s="79"/>
      <c r="J107" s="80"/>
    </row>
    <row r="108" spans="1:10" ht="15.75">
      <c r="A108" s="72"/>
      <c r="B108" s="82"/>
      <c r="C108" s="82"/>
      <c r="D108" s="83"/>
      <c r="E108" s="79"/>
      <c r="F108" s="79"/>
      <c r="G108" s="79"/>
      <c r="J108" s="80"/>
    </row>
    <row r="109" spans="1:10" ht="15.75">
      <c r="A109" s="72"/>
      <c r="B109" s="82"/>
      <c r="C109" s="82"/>
      <c r="D109" s="83"/>
      <c r="E109" s="79"/>
      <c r="F109" s="79"/>
      <c r="G109" s="79"/>
      <c r="J109" s="80"/>
    </row>
    <row r="110" spans="1:10" ht="15.75">
      <c r="A110" s="72"/>
      <c r="B110" s="82"/>
      <c r="C110" s="82"/>
      <c r="D110" s="83"/>
      <c r="E110" s="79"/>
      <c r="F110" s="79"/>
      <c r="G110" s="79"/>
      <c r="J110" s="80"/>
    </row>
    <row r="111" spans="1:10" ht="15.75">
      <c r="A111" s="76"/>
      <c r="B111" s="75"/>
      <c r="C111" s="75"/>
      <c r="E111" s="79"/>
      <c r="F111" s="79"/>
      <c r="G111" s="79"/>
      <c r="J111" s="80"/>
    </row>
    <row r="112" spans="1:10" ht="15.75">
      <c r="A112" s="76"/>
      <c r="B112" s="75"/>
      <c r="C112" s="75"/>
      <c r="E112" s="79"/>
      <c r="F112" s="79"/>
      <c r="G112" s="79"/>
      <c r="J112" s="80"/>
    </row>
    <row r="113" spans="1:10" ht="15.75">
      <c r="A113" s="76"/>
      <c r="B113" s="75"/>
      <c r="C113" s="75"/>
      <c r="E113" s="79"/>
      <c r="F113" s="79"/>
      <c r="G113" s="79"/>
      <c r="J113" s="80"/>
    </row>
    <row r="114" spans="1:10" ht="15.75">
      <c r="A114" s="76"/>
      <c r="B114" s="75"/>
      <c r="C114" s="75"/>
      <c r="E114" s="79"/>
      <c r="F114" s="79"/>
      <c r="G114" s="79"/>
      <c r="J114" s="80"/>
    </row>
    <row r="115" spans="1:10" ht="15.75">
      <c r="A115" s="76"/>
      <c r="B115" s="75"/>
      <c r="C115" s="75"/>
      <c r="E115" s="79"/>
      <c r="F115" s="79"/>
      <c r="G115" s="79"/>
      <c r="J115" s="80"/>
    </row>
    <row r="116" spans="1:10" ht="15.75">
      <c r="A116" s="76"/>
      <c r="B116" s="75"/>
      <c r="C116" s="75"/>
      <c r="E116" s="79"/>
      <c r="F116" s="79"/>
      <c r="G116" s="79"/>
      <c r="J116" s="80"/>
    </row>
    <row r="117" spans="1:10" ht="15.75">
      <c r="A117" s="76"/>
      <c r="B117" s="75"/>
      <c r="C117" s="75"/>
      <c r="E117" s="79"/>
      <c r="F117" s="79"/>
      <c r="G117" s="79"/>
      <c r="J117" s="80"/>
    </row>
    <row r="118" spans="1:10" ht="15.75">
      <c r="A118" s="76"/>
      <c r="B118" s="75"/>
      <c r="C118" s="75"/>
      <c r="E118" s="79"/>
      <c r="F118" s="79"/>
      <c r="G118" s="79"/>
      <c r="J118" s="80"/>
    </row>
    <row r="119" spans="1:10" ht="15.75">
      <c r="A119" s="76"/>
      <c r="B119" s="75"/>
      <c r="C119" s="75"/>
      <c r="E119" s="79"/>
      <c r="F119" s="79"/>
      <c r="G119" s="79"/>
      <c r="J119" s="80"/>
    </row>
    <row r="120" spans="1:10" ht="15.75">
      <c r="A120" s="76"/>
      <c r="B120" s="75"/>
      <c r="C120" s="75"/>
      <c r="E120" s="79"/>
      <c r="F120" s="79"/>
      <c r="G120" s="79"/>
      <c r="J120" s="80"/>
    </row>
    <row r="121" spans="1:10" ht="15.75">
      <c r="A121" s="76"/>
      <c r="B121" s="75"/>
      <c r="C121" s="75"/>
      <c r="E121" s="79"/>
      <c r="F121" s="79"/>
      <c r="G121" s="79"/>
      <c r="J121" s="80"/>
    </row>
    <row r="122" spans="1:10" ht="15.75">
      <c r="A122" s="76"/>
      <c r="B122" s="75"/>
      <c r="C122" s="75"/>
      <c r="E122" s="79"/>
      <c r="F122" s="79"/>
      <c r="G122" s="79"/>
      <c r="J122" s="80"/>
    </row>
    <row r="123" spans="1:10" ht="15.75">
      <c r="A123" s="76"/>
      <c r="B123" s="75"/>
      <c r="C123" s="75"/>
      <c r="E123" s="79"/>
      <c r="F123" s="79"/>
      <c r="G123" s="79"/>
      <c r="J123" s="80"/>
    </row>
    <row r="124" spans="1:10" ht="15.75">
      <c r="A124" s="76"/>
      <c r="B124" s="75"/>
      <c r="C124" s="75"/>
      <c r="E124" s="79"/>
      <c r="F124" s="79"/>
      <c r="G124" s="79"/>
      <c r="J124" s="80"/>
    </row>
    <row r="125" spans="1:10" ht="15.75">
      <c r="A125" s="76"/>
      <c r="B125" s="75"/>
      <c r="C125" s="75"/>
      <c r="E125" s="79"/>
      <c r="F125" s="79"/>
      <c r="G125" s="79"/>
      <c r="J125" s="80"/>
    </row>
    <row r="126" spans="1:10" ht="15.75">
      <c r="A126" s="76"/>
      <c r="B126" s="75"/>
      <c r="C126" s="75"/>
      <c r="E126" s="79"/>
      <c r="F126" s="79"/>
      <c r="G126" s="79"/>
      <c r="J126" s="80"/>
    </row>
    <row r="127" spans="1:10" ht="15.75">
      <c r="A127" s="76"/>
      <c r="B127" s="75"/>
      <c r="C127" s="75"/>
      <c r="E127" s="79"/>
      <c r="F127" s="79"/>
      <c r="G127" s="79"/>
      <c r="J127" s="80"/>
    </row>
    <row r="128" spans="1:3" ht="15.75">
      <c r="A128" s="76" t="s">
        <v>53</v>
      </c>
      <c r="B128" s="75" t="s">
        <v>54</v>
      </c>
      <c r="C128" s="75"/>
    </row>
    <row r="129" spans="1:3" ht="15.75">
      <c r="A129" s="74"/>
      <c r="B129" s="75"/>
      <c r="C129" s="75"/>
    </row>
    <row r="130" spans="1:3" ht="15.75">
      <c r="A130" s="74"/>
      <c r="B130" s="73" t="s">
        <v>55</v>
      </c>
      <c r="C130" s="75"/>
    </row>
    <row r="131" spans="1:3" ht="15.75">
      <c r="A131" s="74"/>
      <c r="C131" s="75"/>
    </row>
    <row r="132" spans="1:4" ht="15.75">
      <c r="A132" s="74" t="s">
        <v>56</v>
      </c>
      <c r="B132" s="75" t="s">
        <v>57</v>
      </c>
      <c r="C132" s="71"/>
      <c r="D132" s="75"/>
    </row>
    <row r="133" spans="1:4" ht="15.75">
      <c r="A133" s="74"/>
      <c r="B133" s="75"/>
      <c r="C133" s="71"/>
      <c r="D133" s="75"/>
    </row>
    <row r="134" spans="1:4" ht="15.75">
      <c r="A134" s="74"/>
      <c r="B134" s="73" t="s">
        <v>205</v>
      </c>
      <c r="C134" s="71"/>
      <c r="D134" s="75"/>
    </row>
    <row r="135" spans="1:8" ht="15.75">
      <c r="A135" s="74"/>
      <c r="B135" s="75"/>
      <c r="C135" s="71"/>
      <c r="D135" s="75"/>
      <c r="E135" s="71"/>
      <c r="F135" s="71"/>
      <c r="G135" s="71"/>
      <c r="H135" s="71"/>
    </row>
    <row r="136" spans="1:8" ht="15.75">
      <c r="A136" s="74" t="s">
        <v>58</v>
      </c>
      <c r="B136" s="75" t="s">
        <v>59</v>
      </c>
      <c r="C136" s="75"/>
      <c r="E136" s="71"/>
      <c r="F136" s="71"/>
      <c r="G136" s="71"/>
      <c r="H136" s="71"/>
    </row>
    <row r="137" spans="1:8" ht="15.75">
      <c r="A137" s="74"/>
      <c r="B137" s="75"/>
      <c r="C137" s="75"/>
      <c r="E137" s="71"/>
      <c r="F137" s="71"/>
      <c r="G137" s="71"/>
      <c r="H137" s="71"/>
    </row>
    <row r="138" spans="1:8" ht="15.75">
      <c r="A138" s="74"/>
      <c r="B138" s="73" t="s">
        <v>229</v>
      </c>
      <c r="C138" s="71"/>
      <c r="D138" s="75"/>
      <c r="E138" s="71"/>
      <c r="F138" s="71"/>
      <c r="G138" s="71"/>
      <c r="H138" s="71"/>
    </row>
    <row r="139" spans="1:8" ht="15.75">
      <c r="A139" s="74"/>
      <c r="B139" s="75"/>
      <c r="C139" s="71"/>
      <c r="D139" s="75"/>
      <c r="E139" s="71"/>
      <c r="F139" s="71"/>
      <c r="G139" s="71"/>
      <c r="H139" s="71"/>
    </row>
    <row r="140" spans="1:8" ht="15.75">
      <c r="A140" s="74" t="s">
        <v>60</v>
      </c>
      <c r="B140" s="75" t="s">
        <v>61</v>
      </c>
      <c r="C140" s="75"/>
      <c r="E140" s="71"/>
      <c r="F140" s="71"/>
      <c r="G140" s="71"/>
      <c r="H140" s="71"/>
    </row>
    <row r="141" spans="1:8" ht="15.75">
      <c r="A141" s="74"/>
      <c r="B141" s="71"/>
      <c r="C141" s="75"/>
      <c r="E141" s="71"/>
      <c r="F141" s="71"/>
      <c r="G141" s="71"/>
      <c r="H141" s="71"/>
    </row>
    <row r="142" spans="1:8" ht="15.75">
      <c r="A142" s="74"/>
      <c r="B142" s="73" t="s">
        <v>163</v>
      </c>
      <c r="C142" s="75"/>
      <c r="E142" s="71"/>
      <c r="F142" s="71"/>
      <c r="G142" s="71"/>
      <c r="H142" s="71"/>
    </row>
    <row r="143" spans="1:8" ht="15.75">
      <c r="A143" s="74"/>
      <c r="C143" s="75"/>
      <c r="E143" s="71"/>
      <c r="F143" s="71"/>
      <c r="G143" s="71"/>
      <c r="H143" s="71"/>
    </row>
    <row r="144" spans="1:8" ht="15.75">
      <c r="A144" s="72" t="s">
        <v>151</v>
      </c>
      <c r="E144" s="71"/>
      <c r="F144" s="71"/>
      <c r="G144" s="71"/>
      <c r="H144" s="71"/>
    </row>
    <row r="145" spans="1:8" ht="15.75">
      <c r="A145" s="72" t="s">
        <v>150</v>
      </c>
      <c r="E145" s="71"/>
      <c r="F145" s="71"/>
      <c r="G145" s="71"/>
      <c r="H145" s="71"/>
    </row>
    <row r="147" spans="1:8" ht="15.75">
      <c r="A147" s="74" t="s">
        <v>62</v>
      </c>
      <c r="B147" s="75" t="s">
        <v>63</v>
      </c>
      <c r="C147" s="75"/>
      <c r="E147" s="71"/>
      <c r="F147" s="71"/>
      <c r="G147" s="71"/>
      <c r="H147" s="71"/>
    </row>
    <row r="149" spans="2:8" ht="15.75">
      <c r="B149" s="75"/>
      <c r="C149" s="75"/>
      <c r="E149" s="71"/>
      <c r="F149" s="71"/>
      <c r="G149" s="71"/>
      <c r="H149" s="71"/>
    </row>
    <row r="150" spans="2:8" ht="15.75">
      <c r="B150" s="75"/>
      <c r="C150" s="75"/>
      <c r="E150" s="71"/>
      <c r="F150" s="71"/>
      <c r="G150" s="71"/>
      <c r="H150" s="71"/>
    </row>
    <row r="151" spans="2:8" ht="15.75">
      <c r="B151" s="75"/>
      <c r="C151" s="75"/>
      <c r="E151" s="71"/>
      <c r="F151" s="71"/>
      <c r="G151" s="71"/>
      <c r="H151" s="71"/>
    </row>
    <row r="152" spans="2:8" ht="15.75">
      <c r="B152" s="75"/>
      <c r="C152" s="75"/>
      <c r="E152" s="71"/>
      <c r="F152" s="71"/>
      <c r="G152" s="71"/>
      <c r="H152" s="71"/>
    </row>
    <row r="153" spans="1:3" ht="15.75">
      <c r="A153" s="74" t="s">
        <v>64</v>
      </c>
      <c r="B153" s="75" t="s">
        <v>159</v>
      </c>
      <c r="C153" s="75"/>
    </row>
    <row r="154" spans="2:3" ht="15.75">
      <c r="B154" s="75"/>
      <c r="C154" s="75"/>
    </row>
    <row r="155" spans="1:9" ht="15.75">
      <c r="A155" s="74"/>
      <c r="B155" s="75"/>
      <c r="C155" s="75"/>
      <c r="I155" s="81"/>
    </row>
    <row r="156" spans="1:9" ht="15.75">
      <c r="A156" s="74"/>
      <c r="B156" s="75"/>
      <c r="C156" s="75"/>
      <c r="I156" s="91"/>
    </row>
    <row r="157" spans="2:3" ht="15.75">
      <c r="B157" s="75"/>
      <c r="C157" s="75"/>
    </row>
    <row r="158" spans="2:3" ht="15.75">
      <c r="B158" s="75"/>
      <c r="C158" s="75"/>
    </row>
    <row r="159" spans="1:5" ht="15.75">
      <c r="A159" s="76" t="s">
        <v>65</v>
      </c>
      <c r="B159" s="75" t="s">
        <v>234</v>
      </c>
      <c r="C159" s="75"/>
      <c r="E159" s="78"/>
    </row>
    <row r="160" spans="2:3" ht="15.75">
      <c r="B160" s="75"/>
      <c r="C160" s="75"/>
    </row>
    <row r="161" spans="2:3" ht="15.75">
      <c r="B161" s="75"/>
      <c r="C161" s="75"/>
    </row>
    <row r="162" spans="2:3" ht="15.75" customHeight="1">
      <c r="B162" s="75"/>
      <c r="C162" s="75"/>
    </row>
    <row r="163" spans="1:8" ht="15.75">
      <c r="A163" s="74" t="s">
        <v>66</v>
      </c>
      <c r="B163" s="78" t="s">
        <v>67</v>
      </c>
      <c r="C163" s="82"/>
      <c r="D163" s="82"/>
      <c r="E163" s="83"/>
      <c r="F163" s="83"/>
      <c r="G163" s="83"/>
      <c r="H163" s="83"/>
    </row>
    <row r="164" spans="1:8" ht="15.75">
      <c r="A164" s="74"/>
      <c r="B164" s="74"/>
      <c r="C164" s="82"/>
      <c r="D164" s="82"/>
      <c r="E164" s="83"/>
      <c r="F164" s="83"/>
      <c r="G164" s="83"/>
      <c r="H164" s="83"/>
    </row>
    <row r="165" spans="1:8" ht="15.75">
      <c r="A165" s="74"/>
      <c r="B165" s="74"/>
      <c r="C165" s="82"/>
      <c r="D165" s="82"/>
      <c r="E165" s="83"/>
      <c r="F165" s="83"/>
      <c r="G165" s="83"/>
      <c r="H165" s="83"/>
    </row>
    <row r="166" spans="1:8" ht="15.75">
      <c r="A166" s="74"/>
      <c r="B166" s="74"/>
      <c r="C166" s="82"/>
      <c r="D166" s="82"/>
      <c r="E166" s="83"/>
      <c r="F166" s="83"/>
      <c r="G166" s="83"/>
      <c r="H166" s="83"/>
    </row>
    <row r="167" spans="1:3" ht="15.75">
      <c r="A167" s="74" t="s">
        <v>68</v>
      </c>
      <c r="B167" s="75" t="s">
        <v>11</v>
      </c>
      <c r="C167" s="75"/>
    </row>
    <row r="168" spans="1:15" ht="16.5">
      <c r="A168" s="74"/>
      <c r="B168" s="75"/>
      <c r="C168" s="82"/>
      <c r="D168" s="83"/>
      <c r="E168" s="276" t="s">
        <v>69</v>
      </c>
      <c r="F168" s="276"/>
      <c r="G168" s="276" t="s">
        <v>70</v>
      </c>
      <c r="H168" s="276"/>
      <c r="I168" s="109"/>
      <c r="J168" s="50"/>
      <c r="K168" s="49"/>
      <c r="L168" s="275"/>
      <c r="M168" s="275"/>
      <c r="N168" s="275"/>
      <c r="O168" s="275"/>
    </row>
    <row r="169" spans="1:15" ht="16.5">
      <c r="A169" s="74"/>
      <c r="B169" s="75"/>
      <c r="C169" s="82"/>
      <c r="D169" s="83"/>
      <c r="E169" s="224" t="s">
        <v>164</v>
      </c>
      <c r="F169" s="224" t="s">
        <v>165</v>
      </c>
      <c r="G169" s="224" t="s">
        <v>164</v>
      </c>
      <c r="H169" s="224" t="s">
        <v>165</v>
      </c>
      <c r="I169" s="109"/>
      <c r="J169" s="50"/>
      <c r="K169" s="49"/>
      <c r="L169" s="52"/>
      <c r="M169" s="52"/>
      <c r="N169" s="52"/>
      <c r="O169" s="52"/>
    </row>
    <row r="170" spans="1:15" ht="16.5">
      <c r="A170" s="74"/>
      <c r="B170" s="75"/>
      <c r="C170" s="82"/>
      <c r="D170" s="83"/>
      <c r="E170" s="224" t="s">
        <v>50</v>
      </c>
      <c r="F170" s="224" t="s">
        <v>50</v>
      </c>
      <c r="G170" s="224" t="s">
        <v>73</v>
      </c>
      <c r="H170" s="224" t="s">
        <v>74</v>
      </c>
      <c r="I170" s="109"/>
      <c r="J170" s="50"/>
      <c r="K170" s="49"/>
      <c r="L170" s="52"/>
      <c r="M170" s="52"/>
      <c r="N170" s="52"/>
      <c r="O170" s="49"/>
    </row>
    <row r="171" spans="2:15" ht="16.5">
      <c r="B171" s="75"/>
      <c r="C171" s="82"/>
      <c r="D171" s="83"/>
      <c r="E171" s="224" t="s">
        <v>227</v>
      </c>
      <c r="F171" s="224" t="s">
        <v>225</v>
      </c>
      <c r="G171" s="224" t="s">
        <v>227</v>
      </c>
      <c r="H171" s="224" t="s">
        <v>225</v>
      </c>
      <c r="I171" s="109"/>
      <c r="J171" s="50"/>
      <c r="K171" s="49"/>
      <c r="L171" s="54"/>
      <c r="M171" s="54"/>
      <c r="N171" s="54"/>
      <c r="O171" s="54"/>
    </row>
    <row r="172" spans="1:15" ht="16.5">
      <c r="A172" s="74"/>
      <c r="B172" s="75"/>
      <c r="C172" s="82"/>
      <c r="D172" s="83"/>
      <c r="E172" s="223" t="s">
        <v>7</v>
      </c>
      <c r="F172" s="223" t="s">
        <v>7</v>
      </c>
      <c r="G172" s="223" t="s">
        <v>7</v>
      </c>
      <c r="H172" s="223" t="s">
        <v>7</v>
      </c>
      <c r="I172" s="109"/>
      <c r="J172" s="50"/>
      <c r="K172" s="49"/>
      <c r="L172" s="55"/>
      <c r="M172" s="55"/>
      <c r="N172" s="55"/>
      <c r="O172" s="55"/>
    </row>
    <row r="173" spans="1:15" ht="16.5">
      <c r="A173" s="74"/>
      <c r="B173" s="75"/>
      <c r="C173" s="83" t="s">
        <v>75</v>
      </c>
      <c r="D173" s="83"/>
      <c r="E173" s="223"/>
      <c r="F173" s="223"/>
      <c r="G173" s="223"/>
      <c r="H173" s="223"/>
      <c r="I173" s="109"/>
      <c r="J173" s="50"/>
      <c r="K173" s="49"/>
      <c r="L173" s="53"/>
      <c r="M173" s="53"/>
      <c r="N173" s="53"/>
      <c r="O173" s="53"/>
    </row>
    <row r="174" spans="1:15" ht="16.5">
      <c r="A174" s="84"/>
      <c r="C174" s="225" t="s">
        <v>168</v>
      </c>
      <c r="D174" s="83"/>
      <c r="E174" s="226">
        <f>E181-E175</f>
        <v>1288</v>
      </c>
      <c r="F174" s="226">
        <v>1270</v>
      </c>
      <c r="G174" s="226">
        <v>1288</v>
      </c>
      <c r="H174" s="226">
        <v>1270</v>
      </c>
      <c r="I174" s="109"/>
      <c r="J174" s="49"/>
      <c r="K174" s="49"/>
      <c r="L174" s="53"/>
      <c r="M174" s="53"/>
      <c r="N174" s="53"/>
      <c r="O174" s="53"/>
    </row>
    <row r="175" spans="1:15" ht="16.5">
      <c r="A175" s="84"/>
      <c r="C175" s="225" t="s">
        <v>235</v>
      </c>
      <c r="D175" s="83"/>
      <c r="E175" s="226">
        <f>G175</f>
        <v>-41</v>
      </c>
      <c r="F175" s="226">
        <v>19</v>
      </c>
      <c r="G175" s="226">
        <v>-41</v>
      </c>
      <c r="H175" s="226">
        <v>19</v>
      </c>
      <c r="I175" s="110"/>
      <c r="J175" s="56"/>
      <c r="K175" s="49"/>
      <c r="L175" s="57"/>
      <c r="M175" s="58"/>
      <c r="N175" s="57"/>
      <c r="O175" s="59"/>
    </row>
    <row r="176" spans="1:15" ht="16.5">
      <c r="A176" s="74"/>
      <c r="B176" s="75"/>
      <c r="C176" s="83"/>
      <c r="D176" s="81"/>
      <c r="E176" s="83"/>
      <c r="F176" s="83"/>
      <c r="G176" s="83"/>
      <c r="H176" s="83"/>
      <c r="I176" s="110"/>
      <c r="J176" s="56"/>
      <c r="K176" s="49"/>
      <c r="L176" s="57"/>
      <c r="M176" s="60"/>
      <c r="N176" s="57"/>
      <c r="O176" s="59"/>
    </row>
    <row r="177" spans="1:15" ht="16.5">
      <c r="A177" s="74"/>
      <c r="B177" s="75"/>
      <c r="C177" s="83" t="s">
        <v>26</v>
      </c>
      <c r="D177" s="81"/>
      <c r="E177" s="227"/>
      <c r="F177" s="227"/>
      <c r="G177" s="83"/>
      <c r="H177" s="83"/>
      <c r="I177" s="109"/>
      <c r="J177" s="49"/>
      <c r="K177" s="51"/>
      <c r="L177" s="49"/>
      <c r="M177" s="49"/>
      <c r="N177" s="49"/>
      <c r="O177" s="49"/>
    </row>
    <row r="178" spans="1:15" ht="16.5">
      <c r="A178" s="74"/>
      <c r="B178" s="75"/>
      <c r="C178" s="225" t="s">
        <v>168</v>
      </c>
      <c r="D178" s="81"/>
      <c r="E178" s="227">
        <v>0</v>
      </c>
      <c r="F178" s="227">
        <v>0</v>
      </c>
      <c r="G178" s="226">
        <v>0</v>
      </c>
      <c r="H178" s="226">
        <v>0</v>
      </c>
      <c r="I178" s="109"/>
      <c r="J178" s="49"/>
      <c r="K178" s="51"/>
      <c r="L178" s="61"/>
      <c r="M178" s="61"/>
      <c r="N178" s="49"/>
      <c r="O178" s="49"/>
    </row>
    <row r="179" spans="1:15" ht="16.5">
      <c r="A179" s="74"/>
      <c r="B179" s="75"/>
      <c r="C179" s="225" t="s">
        <v>169</v>
      </c>
      <c r="D179" s="81"/>
      <c r="E179" s="227">
        <v>0</v>
      </c>
      <c r="F179" s="227">
        <v>70</v>
      </c>
      <c r="G179" s="238">
        <v>0</v>
      </c>
      <c r="H179" s="238">
        <v>70</v>
      </c>
      <c r="I179" s="109"/>
      <c r="J179" s="56"/>
      <c r="K179" s="51"/>
      <c r="L179" s="61"/>
      <c r="M179" s="61"/>
      <c r="N179" s="62"/>
      <c r="O179" s="62"/>
    </row>
    <row r="180" spans="1:15" ht="16.5">
      <c r="A180" s="74"/>
      <c r="B180" s="75"/>
      <c r="C180" s="83"/>
      <c r="D180" s="81"/>
      <c r="E180" s="228"/>
      <c r="F180" s="228"/>
      <c r="G180" s="228"/>
      <c r="H180" s="228"/>
      <c r="I180" s="109"/>
      <c r="J180" s="56"/>
      <c r="K180" s="51"/>
      <c r="L180" s="61"/>
      <c r="M180" s="61"/>
      <c r="N180" s="62"/>
      <c r="O180" s="62"/>
    </row>
    <row r="181" spans="1:15" ht="17.25" thickBot="1">
      <c r="A181" s="74"/>
      <c r="B181" s="75"/>
      <c r="C181" s="82"/>
      <c r="D181" s="83"/>
      <c r="E181" s="229">
        <v>1247</v>
      </c>
      <c r="F181" s="229">
        <f>SUM(F174:F180)</f>
        <v>1359</v>
      </c>
      <c r="G181" s="229">
        <v>1247</v>
      </c>
      <c r="H181" s="229">
        <f>SUM(H174:H179)</f>
        <v>1359</v>
      </c>
      <c r="I181" s="109"/>
      <c r="J181" s="50"/>
      <c r="K181" s="56"/>
      <c r="L181" s="92"/>
      <c r="M181" s="92"/>
      <c r="N181" s="93"/>
      <c r="O181" s="93"/>
    </row>
    <row r="182" spans="1:15" ht="16.5">
      <c r="A182" s="74"/>
      <c r="B182" s="75"/>
      <c r="C182" s="82"/>
      <c r="D182" s="83"/>
      <c r="E182" s="230"/>
      <c r="F182" s="230"/>
      <c r="G182" s="230"/>
      <c r="H182" s="230"/>
      <c r="I182" s="50"/>
      <c r="J182" s="50"/>
      <c r="K182" s="56"/>
      <c r="L182" s="92"/>
      <c r="M182" s="92"/>
      <c r="N182" s="93"/>
      <c r="O182" s="93"/>
    </row>
    <row r="183" spans="1:8" ht="15.75">
      <c r="A183" s="74" t="s">
        <v>76</v>
      </c>
      <c r="B183" s="75" t="s">
        <v>77</v>
      </c>
      <c r="C183" s="75"/>
      <c r="D183" s="71"/>
      <c r="E183" s="71"/>
      <c r="F183" s="71"/>
      <c r="G183" s="71"/>
      <c r="H183" s="71"/>
    </row>
    <row r="184" spans="1:8" ht="15.75">
      <c r="A184" s="71"/>
      <c r="B184" s="75"/>
      <c r="C184" s="75"/>
      <c r="D184" s="71"/>
      <c r="E184" s="71"/>
      <c r="F184" s="71"/>
      <c r="G184" s="71"/>
      <c r="H184" s="71"/>
    </row>
    <row r="185" spans="1:8" ht="15.75">
      <c r="A185" s="71"/>
      <c r="B185" s="75"/>
      <c r="C185" s="75"/>
      <c r="D185" s="71"/>
      <c r="E185" s="71"/>
      <c r="F185" s="71"/>
      <c r="G185" s="71"/>
      <c r="H185" s="71"/>
    </row>
    <row r="186" spans="1:8" ht="15.75">
      <c r="A186" s="71"/>
      <c r="B186" s="75"/>
      <c r="C186" s="75"/>
      <c r="D186" s="71"/>
      <c r="E186" s="71"/>
      <c r="F186" s="71"/>
      <c r="G186" s="71"/>
      <c r="H186" s="71"/>
    </row>
    <row r="187" spans="1:8" ht="15.75">
      <c r="A187" s="71"/>
      <c r="B187" s="75"/>
      <c r="C187" s="75"/>
      <c r="D187" s="71"/>
      <c r="E187" s="71"/>
      <c r="F187" s="71"/>
      <c r="G187" s="71"/>
      <c r="H187" s="71"/>
    </row>
    <row r="188" spans="1:8" ht="15.75">
      <c r="A188" s="74" t="s">
        <v>78</v>
      </c>
      <c r="B188" s="75" t="s">
        <v>79</v>
      </c>
      <c r="C188" s="75"/>
      <c r="D188" s="71"/>
      <c r="E188" s="71"/>
      <c r="F188" s="71"/>
      <c r="G188" s="71"/>
      <c r="H188" s="71"/>
    </row>
    <row r="189" spans="1:8" ht="15.75">
      <c r="A189" s="74"/>
      <c r="B189" s="75"/>
      <c r="C189" s="75"/>
      <c r="D189" s="71"/>
      <c r="E189" s="71"/>
      <c r="F189" s="71"/>
      <c r="G189" s="71"/>
      <c r="H189" s="71"/>
    </row>
    <row r="190" spans="2:8" ht="15.75">
      <c r="B190" s="85" t="s">
        <v>172</v>
      </c>
      <c r="C190" s="75"/>
      <c r="D190" s="71"/>
      <c r="E190" s="71"/>
      <c r="F190" s="71"/>
      <c r="G190" s="71"/>
      <c r="H190" s="71"/>
    </row>
    <row r="191" spans="1:8" ht="15.75">
      <c r="A191" s="84"/>
      <c r="B191" s="75"/>
      <c r="C191" s="75"/>
      <c r="D191" s="71"/>
      <c r="E191" s="71"/>
      <c r="F191" s="71"/>
      <c r="G191" s="71"/>
      <c r="H191" s="71"/>
    </row>
    <row r="192" spans="1:8" ht="15.75">
      <c r="A192" s="84"/>
      <c r="B192" s="75"/>
      <c r="C192" s="75"/>
      <c r="D192" s="71"/>
      <c r="E192" s="71"/>
      <c r="F192" s="71"/>
      <c r="G192" s="71"/>
      <c r="H192" s="71"/>
    </row>
    <row r="193" spans="1:8" ht="15.75">
      <c r="A193" s="71"/>
      <c r="B193" s="85" t="s">
        <v>173</v>
      </c>
      <c r="C193" s="75"/>
      <c r="D193" s="71"/>
      <c r="E193" s="71"/>
      <c r="F193" s="71"/>
      <c r="G193" s="71"/>
      <c r="H193" s="71"/>
    </row>
    <row r="194" spans="1:8" ht="15.75">
      <c r="A194" s="74"/>
      <c r="B194" s="75"/>
      <c r="C194" s="75"/>
      <c r="D194" s="71"/>
      <c r="E194" s="71"/>
      <c r="F194" s="71"/>
      <c r="G194" s="71"/>
      <c r="H194" s="71"/>
    </row>
    <row r="195" spans="1:8" ht="15.75">
      <c r="A195" s="74" t="s">
        <v>80</v>
      </c>
      <c r="B195" s="75" t="s">
        <v>81</v>
      </c>
      <c r="C195" s="75"/>
      <c r="D195" s="71"/>
      <c r="E195" s="71"/>
      <c r="F195" s="71"/>
      <c r="G195" s="71"/>
      <c r="H195" s="71"/>
    </row>
    <row r="196" spans="1:8" ht="15.75">
      <c r="A196" s="74"/>
      <c r="B196" s="75"/>
      <c r="C196" s="75"/>
      <c r="D196" s="71"/>
      <c r="E196" s="71"/>
      <c r="F196" s="71"/>
      <c r="G196" s="71"/>
      <c r="H196" s="71"/>
    </row>
    <row r="197" spans="1:8" ht="15.75">
      <c r="A197" s="78"/>
      <c r="B197" s="86"/>
      <c r="C197" s="75"/>
      <c r="D197" s="71"/>
      <c r="E197" s="71"/>
      <c r="F197" s="71"/>
      <c r="G197" s="71"/>
      <c r="H197" s="71"/>
    </row>
    <row r="198" spans="1:8" ht="15.75">
      <c r="A198" s="74"/>
      <c r="B198" s="87"/>
      <c r="C198" s="75"/>
      <c r="D198" s="71"/>
      <c r="E198" s="71"/>
      <c r="F198" s="71"/>
      <c r="G198" s="71"/>
      <c r="H198" s="71"/>
    </row>
    <row r="199" spans="1:8" ht="15.75">
      <c r="A199" s="74" t="s">
        <v>82</v>
      </c>
      <c r="B199" s="75" t="s">
        <v>83</v>
      </c>
      <c r="C199" s="75"/>
      <c r="D199" s="71"/>
      <c r="E199" s="71"/>
      <c r="F199" s="71"/>
      <c r="G199" s="71"/>
      <c r="H199" s="71"/>
    </row>
    <row r="200" spans="1:8" ht="15.75">
      <c r="A200" s="74"/>
      <c r="B200" s="75"/>
      <c r="C200" s="75"/>
      <c r="H200" s="71"/>
    </row>
    <row r="201" spans="1:8" ht="15.75">
      <c r="A201" s="74"/>
      <c r="C201" s="75"/>
      <c r="H201" s="71"/>
    </row>
    <row r="202" spans="1:8" ht="15.75">
      <c r="A202" s="74"/>
      <c r="B202" s="75"/>
      <c r="C202" s="75"/>
      <c r="H202" s="71"/>
    </row>
    <row r="203" spans="1:8" ht="15.75">
      <c r="A203" s="88"/>
      <c r="B203" s="88"/>
      <c r="C203" s="231"/>
      <c r="D203" s="232"/>
      <c r="E203" s="232"/>
      <c r="F203" s="81"/>
      <c r="G203" s="233" t="s">
        <v>84</v>
      </c>
      <c r="H203" s="71"/>
    </row>
    <row r="204" spans="1:8" ht="15.75">
      <c r="A204" s="88"/>
      <c r="B204" s="88"/>
      <c r="C204" s="231"/>
      <c r="D204" s="232"/>
      <c r="E204" s="232"/>
      <c r="F204" s="81"/>
      <c r="G204" s="234" t="s">
        <v>7</v>
      </c>
      <c r="H204" s="71"/>
    </row>
    <row r="205" spans="1:8" ht="15.75">
      <c r="A205" s="88"/>
      <c r="B205" s="88"/>
      <c r="C205" s="235" t="s">
        <v>85</v>
      </c>
      <c r="D205" s="232"/>
      <c r="E205" s="232"/>
      <c r="F205" s="81"/>
      <c r="G205" s="233"/>
      <c r="H205" s="71"/>
    </row>
    <row r="206" spans="1:8" ht="15.75">
      <c r="A206" s="88"/>
      <c r="B206" s="88"/>
      <c r="C206" s="83"/>
      <c r="D206" s="232" t="s">
        <v>86</v>
      </c>
      <c r="E206" s="230"/>
      <c r="F206" s="81"/>
      <c r="G206" s="230">
        <f>'Qtr-BS (3)'!C50</f>
        <v>249</v>
      </c>
      <c r="H206" s="71"/>
    </row>
    <row r="207" spans="1:8" ht="15.75">
      <c r="A207" s="88"/>
      <c r="B207" s="88"/>
      <c r="C207" s="83"/>
      <c r="D207" s="232" t="s">
        <v>201</v>
      </c>
      <c r="E207" s="230"/>
      <c r="F207" s="81"/>
      <c r="G207" s="230">
        <v>4443</v>
      </c>
      <c r="H207" s="71"/>
    </row>
    <row r="208" spans="1:8" ht="15.75">
      <c r="A208" s="88"/>
      <c r="B208" s="88"/>
      <c r="C208" s="83"/>
      <c r="D208" s="232" t="s">
        <v>88</v>
      </c>
      <c r="E208" s="230"/>
      <c r="F208" s="81"/>
      <c r="G208" s="228">
        <v>4796</v>
      </c>
      <c r="H208" s="71"/>
    </row>
    <row r="209" spans="1:8" ht="15.75">
      <c r="A209" s="88"/>
      <c r="B209" s="88"/>
      <c r="C209" s="231"/>
      <c r="D209" s="232"/>
      <c r="E209" s="230"/>
      <c r="F209" s="81"/>
      <c r="G209" s="230">
        <f>SUM(G206:G208)</f>
        <v>9488</v>
      </c>
      <c r="H209" s="71"/>
    </row>
    <row r="210" spans="2:8" ht="15.75">
      <c r="B210" s="88"/>
      <c r="C210" s="235" t="s">
        <v>87</v>
      </c>
      <c r="D210" s="232"/>
      <c r="E210" s="233"/>
      <c r="F210" s="81"/>
      <c r="G210" s="233"/>
      <c r="H210" s="71"/>
    </row>
    <row r="211" spans="2:8" ht="15.75">
      <c r="B211" s="88"/>
      <c r="C211" s="235"/>
      <c r="D211" s="232" t="s">
        <v>86</v>
      </c>
      <c r="E211" s="233"/>
      <c r="F211" s="81"/>
      <c r="G211" s="230">
        <f>'Qtr-BS (3)'!C41</f>
        <v>215</v>
      </c>
      <c r="H211" s="71"/>
    </row>
    <row r="212" spans="1:8" ht="15.75">
      <c r="A212" s="88"/>
      <c r="B212" s="88"/>
      <c r="C212" s="83"/>
      <c r="D212" s="232" t="s">
        <v>88</v>
      </c>
      <c r="E212" s="230"/>
      <c r="F212" s="81"/>
      <c r="G212" s="228">
        <f>'Qtr-BS (3)'!C42</f>
        <v>20591</v>
      </c>
      <c r="H212" s="71"/>
    </row>
    <row r="213" spans="1:7" ht="15.75">
      <c r="A213" s="88"/>
      <c r="B213" s="88"/>
      <c r="C213" s="70"/>
      <c r="D213" s="83"/>
      <c r="E213" s="83" t="s">
        <v>33</v>
      </c>
      <c r="F213" s="81"/>
      <c r="G213" s="236">
        <f>SUM(G209:G212)</f>
        <v>30294</v>
      </c>
    </row>
    <row r="214" spans="1:6" ht="15.75">
      <c r="A214" s="88"/>
      <c r="B214" s="88"/>
      <c r="C214" s="88"/>
      <c r="F214" s="89"/>
    </row>
    <row r="215" spans="1:3" ht="15.75">
      <c r="A215" s="76" t="s">
        <v>89</v>
      </c>
      <c r="B215" s="75" t="s">
        <v>90</v>
      </c>
      <c r="C215" s="75"/>
    </row>
    <row r="216" spans="1:3" ht="15.75">
      <c r="A216" s="74"/>
      <c r="B216" s="75"/>
      <c r="C216" s="75"/>
    </row>
    <row r="217" spans="1:3" ht="15.75">
      <c r="A217" s="74"/>
      <c r="B217" s="75"/>
      <c r="C217" s="75"/>
    </row>
    <row r="218" ht="15.75">
      <c r="A218" s="74"/>
    </row>
    <row r="219" ht="15.75">
      <c r="A219" s="74"/>
    </row>
    <row r="220" spans="1:2" ht="15.75">
      <c r="A220" s="76" t="s">
        <v>91</v>
      </c>
      <c r="B220" s="75" t="s">
        <v>209</v>
      </c>
    </row>
    <row r="221" ht="15.75">
      <c r="A221" s="74"/>
    </row>
    <row r="222" spans="1:9" ht="15.75">
      <c r="A222" s="74"/>
      <c r="I222" s="256"/>
    </row>
    <row r="223" spans="1:9" ht="15.75">
      <c r="A223" s="74"/>
      <c r="I223" s="257"/>
    </row>
    <row r="224" spans="1:9" ht="15.75">
      <c r="A224" s="74"/>
      <c r="I224" s="257"/>
    </row>
    <row r="225" spans="1:9" ht="15.75">
      <c r="A225" s="74"/>
      <c r="I225" s="256"/>
    </row>
    <row r="226" spans="1:8" ht="15.75">
      <c r="A226" s="74"/>
      <c r="G226" s="274" t="s">
        <v>210</v>
      </c>
      <c r="H226" s="274"/>
    </row>
    <row r="227" spans="1:8" ht="15.75">
      <c r="A227" s="74"/>
      <c r="G227" s="79" t="s">
        <v>211</v>
      </c>
      <c r="H227" s="79" t="s">
        <v>211</v>
      </c>
    </row>
    <row r="228" spans="1:8" ht="15.75">
      <c r="A228" s="74"/>
      <c r="G228" s="224" t="s">
        <v>227</v>
      </c>
      <c r="H228" s="224" t="s">
        <v>207</v>
      </c>
    </row>
    <row r="229" spans="1:8" ht="15.75">
      <c r="A229" s="74"/>
      <c r="G229" s="79" t="s">
        <v>7</v>
      </c>
      <c r="H229" s="79" t="s">
        <v>7</v>
      </c>
    </row>
    <row r="230" spans="1:2" ht="15.75">
      <c r="A230" s="74"/>
      <c r="B230" s="73" t="s">
        <v>215</v>
      </c>
    </row>
    <row r="231" spans="1:8" ht="15.75">
      <c r="A231" s="74"/>
      <c r="B231" s="258" t="s">
        <v>212</v>
      </c>
      <c r="G231" s="259">
        <v>84140</v>
      </c>
      <c r="H231" s="259">
        <v>80569</v>
      </c>
    </row>
    <row r="232" spans="1:8" ht="15.75">
      <c r="A232" s="74"/>
      <c r="B232" s="258" t="s">
        <v>213</v>
      </c>
      <c r="G232" s="259">
        <v>2411</v>
      </c>
      <c r="H232" s="259">
        <v>2153</v>
      </c>
    </row>
    <row r="233" spans="1:8" ht="15.75">
      <c r="A233" s="74"/>
      <c r="B233" s="73" t="s">
        <v>214</v>
      </c>
      <c r="G233" s="259">
        <v>-3065</v>
      </c>
      <c r="H233" s="259">
        <v>-3037</v>
      </c>
    </row>
    <row r="234" spans="1:8" ht="16.5" thickBot="1">
      <c r="A234" s="74"/>
      <c r="B234" s="75" t="s">
        <v>216</v>
      </c>
      <c r="C234" s="75"/>
      <c r="D234" s="75"/>
      <c r="E234" s="75"/>
      <c r="F234" s="75"/>
      <c r="G234" s="260">
        <f>SUM(G231:G233)</f>
        <v>83486</v>
      </c>
      <c r="H234" s="261">
        <f>SUM(H231:H233)</f>
        <v>79685</v>
      </c>
    </row>
    <row r="235" spans="1:8" ht="16.5" thickTop="1">
      <c r="A235" s="74"/>
      <c r="B235" s="75"/>
      <c r="C235" s="75"/>
      <c r="D235" s="75"/>
      <c r="E235" s="75"/>
      <c r="F235" s="75"/>
      <c r="G235" s="262"/>
      <c r="H235" s="263"/>
    </row>
    <row r="236" spans="1:8" ht="15.75">
      <c r="A236" s="74"/>
      <c r="B236" s="75"/>
      <c r="C236" s="75"/>
      <c r="D236" s="75"/>
      <c r="E236" s="75"/>
      <c r="F236" s="75"/>
      <c r="G236" s="262"/>
      <c r="H236" s="263"/>
    </row>
    <row r="237" spans="1:8" ht="15.75">
      <c r="A237" s="74"/>
      <c r="B237" s="75"/>
      <c r="C237" s="75"/>
      <c r="D237" s="75"/>
      <c r="E237" s="75"/>
      <c r="F237" s="75"/>
      <c r="G237" s="262"/>
      <c r="H237" s="263"/>
    </row>
    <row r="238" spans="1:8" ht="15.75">
      <c r="A238" s="74"/>
      <c r="B238" s="75"/>
      <c r="C238" s="75"/>
      <c r="D238" s="75"/>
      <c r="E238" s="75"/>
      <c r="F238" s="75"/>
      <c r="G238" s="262"/>
      <c r="H238" s="263"/>
    </row>
    <row r="239" spans="1:8" ht="15.75">
      <c r="A239" s="74"/>
      <c r="B239" s="75"/>
      <c r="C239" s="75"/>
      <c r="D239" s="75"/>
      <c r="E239" s="75"/>
      <c r="F239" s="75"/>
      <c r="G239" s="262"/>
      <c r="H239" s="263"/>
    </row>
    <row r="240" ht="15.75">
      <c r="A240" s="74"/>
    </row>
    <row r="241" spans="1:3" ht="15.75">
      <c r="A241" s="76" t="s">
        <v>93</v>
      </c>
      <c r="B241" s="75" t="s">
        <v>92</v>
      </c>
      <c r="C241" s="75"/>
    </row>
    <row r="242" spans="2:3" ht="15.75">
      <c r="B242" s="75"/>
      <c r="C242" s="75"/>
    </row>
    <row r="243" spans="2:3" ht="15.75">
      <c r="B243" s="75"/>
      <c r="C243" s="75"/>
    </row>
    <row r="244" spans="2:3" ht="15.75">
      <c r="B244" s="75"/>
      <c r="C244" s="75"/>
    </row>
    <row r="245" spans="1:8" ht="15.75">
      <c r="A245" s="76" t="s">
        <v>94</v>
      </c>
      <c r="B245" s="75" t="s">
        <v>34</v>
      </c>
      <c r="C245" s="75"/>
      <c r="E245" s="71"/>
      <c r="F245" s="71"/>
      <c r="G245" s="71"/>
      <c r="H245" s="71"/>
    </row>
    <row r="246" spans="1:8" ht="15">
      <c r="A246" s="71"/>
      <c r="B246" s="71"/>
      <c r="C246" s="71"/>
      <c r="D246" s="71"/>
      <c r="E246" s="71"/>
      <c r="F246" s="71"/>
      <c r="G246" s="71"/>
      <c r="H246" s="71"/>
    </row>
    <row r="247" spans="1:8" ht="15">
      <c r="A247" s="71"/>
      <c r="B247" s="71"/>
      <c r="C247" s="71"/>
      <c r="D247" s="71"/>
      <c r="E247" s="71"/>
      <c r="F247" s="71"/>
      <c r="G247" s="71"/>
      <c r="H247" s="71"/>
    </row>
    <row r="248" spans="1:8" ht="15">
      <c r="A248" s="71"/>
      <c r="B248" s="71"/>
      <c r="C248" s="71"/>
      <c r="D248" s="71"/>
      <c r="E248" s="71"/>
      <c r="F248" s="71"/>
      <c r="G248" s="71"/>
      <c r="H248" s="71"/>
    </row>
    <row r="249" spans="1:2" ht="15.75">
      <c r="A249" s="74" t="s">
        <v>208</v>
      </c>
      <c r="B249" s="75" t="s">
        <v>95</v>
      </c>
    </row>
    <row r="250" spans="1:2" ht="15.75">
      <c r="A250" s="74"/>
      <c r="B250" s="75"/>
    </row>
    <row r="251" ht="15.75">
      <c r="A251" s="88"/>
    </row>
    <row r="252" ht="15.75">
      <c r="A252" s="88"/>
    </row>
    <row r="253" ht="15.75">
      <c r="A253" s="88"/>
    </row>
    <row r="254" spans="1:16" ht="16.5">
      <c r="A254" s="88"/>
      <c r="B254" s="83"/>
      <c r="C254" s="83"/>
      <c r="D254" s="83"/>
      <c r="E254" s="223" t="s">
        <v>153</v>
      </c>
      <c r="F254" s="223"/>
      <c r="G254" s="223" t="s">
        <v>154</v>
      </c>
      <c r="H254" s="223"/>
      <c r="I254" s="63"/>
      <c r="J254" s="49"/>
      <c r="K254" s="49"/>
      <c r="L254" s="49"/>
      <c r="M254" s="53"/>
      <c r="N254" s="53"/>
      <c r="O254" s="53"/>
      <c r="P254" s="53"/>
    </row>
    <row r="255" spans="1:16" ht="16.5">
      <c r="A255" s="88"/>
      <c r="B255" s="83"/>
      <c r="C255" s="83"/>
      <c r="D255" s="83"/>
      <c r="E255" s="224" t="s">
        <v>49</v>
      </c>
      <c r="F255" s="224" t="s">
        <v>71</v>
      </c>
      <c r="G255" s="224" t="s">
        <v>49</v>
      </c>
      <c r="H255" s="224" t="s">
        <v>71</v>
      </c>
      <c r="I255" s="63"/>
      <c r="J255" s="49"/>
      <c r="K255" s="49"/>
      <c r="L255" s="49"/>
      <c r="M255" s="52"/>
      <c r="N255" s="52"/>
      <c r="O255" s="52"/>
      <c r="P255" s="52"/>
    </row>
    <row r="256" spans="1:16" ht="16.5">
      <c r="A256" s="88"/>
      <c r="B256" s="83"/>
      <c r="C256" s="83"/>
      <c r="D256" s="83"/>
      <c r="E256" s="224" t="s">
        <v>72</v>
      </c>
      <c r="F256" s="224" t="s">
        <v>72</v>
      </c>
      <c r="G256" s="224" t="s">
        <v>72</v>
      </c>
      <c r="H256" s="224" t="s">
        <v>72</v>
      </c>
      <c r="I256" s="63"/>
      <c r="J256" s="49"/>
      <c r="K256" s="49"/>
      <c r="L256" s="49"/>
      <c r="M256" s="52"/>
      <c r="N256" s="52"/>
      <c r="O256" s="52"/>
      <c r="P256" s="52"/>
    </row>
    <row r="257" spans="1:16" ht="16.5">
      <c r="A257" s="88"/>
      <c r="B257" s="83"/>
      <c r="C257" s="83"/>
      <c r="D257" s="83"/>
      <c r="E257" s="224" t="s">
        <v>50</v>
      </c>
      <c r="F257" s="224" t="s">
        <v>50</v>
      </c>
      <c r="G257" s="224" t="s">
        <v>73</v>
      </c>
      <c r="H257" s="83" t="s">
        <v>74</v>
      </c>
      <c r="I257" s="63"/>
      <c r="J257" s="49"/>
      <c r="K257" s="49"/>
      <c r="L257" s="49"/>
      <c r="M257" s="52"/>
      <c r="N257" s="52"/>
      <c r="O257" s="52"/>
      <c r="P257" s="49"/>
    </row>
    <row r="258" spans="1:16" ht="16.5">
      <c r="A258" s="88"/>
      <c r="B258" s="83"/>
      <c r="C258" s="83"/>
      <c r="D258" s="83"/>
      <c r="E258" s="224" t="s">
        <v>227</v>
      </c>
      <c r="F258" s="224" t="s">
        <v>225</v>
      </c>
      <c r="G258" s="224" t="s">
        <v>227</v>
      </c>
      <c r="H258" s="224" t="s">
        <v>225</v>
      </c>
      <c r="I258" s="63"/>
      <c r="J258" s="49"/>
      <c r="K258" s="49"/>
      <c r="L258" s="49"/>
      <c r="M258" s="54"/>
      <c r="N258" s="54"/>
      <c r="O258" s="54"/>
      <c r="P258" s="54"/>
    </row>
    <row r="259" spans="1:16" ht="16.5">
      <c r="A259" s="88"/>
      <c r="B259" s="83"/>
      <c r="C259" s="83"/>
      <c r="D259" s="83"/>
      <c r="E259" s="223" t="s">
        <v>7</v>
      </c>
      <c r="F259" s="223" t="s">
        <v>7</v>
      </c>
      <c r="G259" s="223" t="s">
        <v>7</v>
      </c>
      <c r="H259" s="223" t="s">
        <v>7</v>
      </c>
      <c r="I259" s="63"/>
      <c r="J259" s="49"/>
      <c r="K259" s="49"/>
      <c r="L259" s="49"/>
      <c r="M259" s="53"/>
      <c r="N259" s="53"/>
      <c r="O259" s="53"/>
      <c r="P259" s="53"/>
    </row>
    <row r="260" spans="1:16" ht="16.5">
      <c r="A260" s="88"/>
      <c r="B260" s="83"/>
      <c r="C260" s="83"/>
      <c r="D260" s="83"/>
      <c r="E260" s="81"/>
      <c r="F260" s="81"/>
      <c r="G260" s="81"/>
      <c r="H260" s="81"/>
      <c r="I260" s="63"/>
      <c r="J260" s="49"/>
      <c r="K260" s="49"/>
      <c r="L260" s="49"/>
      <c r="M260" s="51"/>
      <c r="N260" s="51"/>
      <c r="O260" s="51"/>
      <c r="P260" s="51"/>
    </row>
    <row r="261" spans="1:16" ht="16.5">
      <c r="A261" s="88"/>
      <c r="B261" s="83"/>
      <c r="C261" s="83"/>
      <c r="D261" s="83"/>
      <c r="E261" s="226">
        <f>+'Qtr-P&amp;L (3)'!B39</f>
        <v>3801</v>
      </c>
      <c r="F261" s="226">
        <f>+'Qtr-P&amp;L (3)'!D39</f>
        <v>3055</v>
      </c>
      <c r="G261" s="226">
        <f>+'Qtr-P&amp;L (3)'!F39</f>
        <v>3801</v>
      </c>
      <c r="H261" s="226">
        <f>+'Qtr-P&amp;L (3)'!H39</f>
        <v>3055</v>
      </c>
      <c r="I261" s="63"/>
      <c r="J261" s="49"/>
      <c r="K261" s="49"/>
      <c r="L261" s="49"/>
      <c r="M261" s="57"/>
      <c r="N261" s="57"/>
      <c r="O261" s="57"/>
      <c r="P261" s="57"/>
    </row>
    <row r="262" spans="1:16" ht="16.5">
      <c r="A262" s="88"/>
      <c r="B262" s="83"/>
      <c r="C262" s="83"/>
      <c r="D262" s="83"/>
      <c r="E262" s="226"/>
      <c r="F262" s="226"/>
      <c r="G262" s="81"/>
      <c r="H262" s="81"/>
      <c r="I262" s="63"/>
      <c r="J262" s="49"/>
      <c r="K262" s="49"/>
      <c r="L262" s="49"/>
      <c r="M262" s="57"/>
      <c r="N262" s="57"/>
      <c r="O262" s="51"/>
      <c r="P262" s="51"/>
    </row>
    <row r="263" spans="1:16" ht="16.5">
      <c r="A263" s="88"/>
      <c r="B263" s="83"/>
      <c r="C263" s="83"/>
      <c r="D263" s="83"/>
      <c r="E263" s="226"/>
      <c r="F263" s="226"/>
      <c r="G263" s="237"/>
      <c r="H263" s="237"/>
      <c r="I263" s="63"/>
      <c r="J263" s="49"/>
      <c r="K263" s="49"/>
      <c r="L263" s="49"/>
      <c r="M263" s="57"/>
      <c r="N263" s="64"/>
      <c r="O263" s="65"/>
      <c r="P263" s="65"/>
    </row>
    <row r="264" spans="1:16" ht="16.5">
      <c r="A264" s="88"/>
      <c r="B264" s="83"/>
      <c r="C264" s="83"/>
      <c r="D264" s="83"/>
      <c r="E264" s="226">
        <v>132065</v>
      </c>
      <c r="F264" s="226">
        <v>133837</v>
      </c>
      <c r="G264" s="226">
        <v>132065</v>
      </c>
      <c r="H264" s="226">
        <v>133837</v>
      </c>
      <c r="I264" s="63"/>
      <c r="J264" s="49"/>
      <c r="K264" s="49"/>
      <c r="L264" s="49"/>
      <c r="M264" s="57"/>
      <c r="N264" s="58"/>
      <c r="O264" s="57"/>
      <c r="P264" s="58"/>
    </row>
    <row r="265" spans="1:16" ht="16.5">
      <c r="A265" s="88"/>
      <c r="B265" s="83"/>
      <c r="C265" s="83"/>
      <c r="D265" s="83"/>
      <c r="E265" s="81"/>
      <c r="F265" s="81"/>
      <c r="G265" s="81"/>
      <c r="H265" s="81"/>
      <c r="I265" s="63"/>
      <c r="J265" s="49"/>
      <c r="K265" s="49"/>
      <c r="L265" s="49"/>
      <c r="M265" s="51"/>
      <c r="N265" s="51"/>
      <c r="O265" s="51"/>
      <c r="P265" s="51"/>
    </row>
    <row r="266" spans="1:16" ht="16.5">
      <c r="A266" s="88"/>
      <c r="B266" s="83" t="s">
        <v>99</v>
      </c>
      <c r="C266" s="83"/>
      <c r="D266" s="81"/>
      <c r="E266" s="239">
        <f>E261/E264*100</f>
        <v>2.878128194449703</v>
      </c>
      <c r="F266" s="239">
        <f>F261/F264*100</f>
        <v>2.282627375090595</v>
      </c>
      <c r="G266" s="239">
        <f>G261/G264*100</f>
        <v>2.878128194449703</v>
      </c>
      <c r="H266" s="239">
        <f>H261/H264*100</f>
        <v>2.282627375090595</v>
      </c>
      <c r="I266" s="63"/>
      <c r="J266" s="49"/>
      <c r="K266" s="49"/>
      <c r="L266" s="51"/>
      <c r="M266" s="66"/>
      <c r="N266" s="66"/>
      <c r="O266" s="66"/>
      <c r="P266" s="66"/>
    </row>
    <row r="267" spans="1:16" ht="16.5">
      <c r="A267" s="88"/>
      <c r="B267" s="83"/>
      <c r="C267" s="83"/>
      <c r="D267" s="81"/>
      <c r="E267" s="239"/>
      <c r="F267" s="239"/>
      <c r="G267" s="239"/>
      <c r="H267" s="239"/>
      <c r="I267" s="63"/>
      <c r="J267" s="49"/>
      <c r="K267" s="49"/>
      <c r="L267" s="51"/>
      <c r="M267" s="66"/>
      <c r="N267" s="66"/>
      <c r="O267" s="66"/>
      <c r="P267" s="66"/>
    </row>
    <row r="269" ht="15.75">
      <c r="A269" s="75" t="s">
        <v>152</v>
      </c>
    </row>
    <row r="270" ht="15.75">
      <c r="A270" s="75"/>
    </row>
    <row r="271" ht="15.75">
      <c r="A271" s="75"/>
    </row>
    <row r="272" ht="15.75">
      <c r="A272" s="75"/>
    </row>
    <row r="273" spans="5:8" ht="15.75">
      <c r="E273" s="71"/>
      <c r="F273" s="71"/>
      <c r="G273" s="71"/>
      <c r="H273" s="71"/>
    </row>
    <row r="274" spans="1:8" ht="15.75">
      <c r="A274" s="75" t="s">
        <v>96</v>
      </c>
      <c r="B274" s="88"/>
      <c r="C274" s="88"/>
      <c r="E274" s="71"/>
      <c r="F274" s="71"/>
      <c r="G274" s="71"/>
      <c r="H274" s="71"/>
    </row>
    <row r="275" spans="1:8" ht="15.75">
      <c r="A275" s="73" t="s">
        <v>97</v>
      </c>
      <c r="B275" s="88"/>
      <c r="C275" s="88"/>
      <c r="E275" s="71"/>
      <c r="F275" s="71"/>
      <c r="G275" s="71"/>
      <c r="H275" s="71"/>
    </row>
    <row r="276" spans="1:8" ht="15.75">
      <c r="A276" s="73" t="s">
        <v>98</v>
      </c>
      <c r="B276" s="88"/>
      <c r="C276" s="88"/>
      <c r="E276" s="71"/>
      <c r="F276" s="71"/>
      <c r="G276" s="71"/>
      <c r="H276" s="71"/>
    </row>
    <row r="277" spans="2:8" ht="15.75">
      <c r="B277" s="88"/>
      <c r="C277" s="88"/>
      <c r="E277" s="71"/>
      <c r="F277" s="71"/>
      <c r="G277" s="71"/>
      <c r="H277" s="71"/>
    </row>
    <row r="278" spans="1:8" ht="15.75">
      <c r="A278" s="73" t="s">
        <v>233</v>
      </c>
      <c r="B278" s="88"/>
      <c r="C278" s="88"/>
      <c r="E278" s="71"/>
      <c r="F278" s="71"/>
      <c r="G278" s="71"/>
      <c r="H278" s="71"/>
    </row>
    <row r="279" spans="1:8" ht="15">
      <c r="A279" s="71"/>
      <c r="B279" s="71"/>
      <c r="C279" s="71"/>
      <c r="D279" s="71"/>
      <c r="E279" s="71"/>
      <c r="F279" s="71"/>
      <c r="G279" s="71"/>
      <c r="H279" s="71"/>
    </row>
    <row r="280" spans="1:8" ht="15">
      <c r="A280" s="71"/>
      <c r="B280" s="71"/>
      <c r="C280" s="71"/>
      <c r="D280" s="71"/>
      <c r="E280" s="71"/>
      <c r="F280" s="71"/>
      <c r="G280" s="71"/>
      <c r="H280" s="71"/>
    </row>
    <row r="281" spans="1:8" ht="15">
      <c r="A281" s="71"/>
      <c r="B281" s="71"/>
      <c r="C281" s="71"/>
      <c r="D281" s="71"/>
      <c r="E281" s="71"/>
      <c r="F281" s="71"/>
      <c r="G281" s="71"/>
      <c r="H281" s="71"/>
    </row>
    <row r="282" spans="1:8" ht="15">
      <c r="A282" s="71"/>
      <c r="B282" s="71"/>
      <c r="C282" s="71"/>
      <c r="D282" s="71"/>
      <c r="E282" s="71"/>
      <c r="F282" s="71"/>
      <c r="G282" s="71"/>
      <c r="H282" s="71"/>
    </row>
    <row r="283" spans="1:8" ht="15">
      <c r="A283" s="71"/>
      <c r="B283" s="71"/>
      <c r="C283" s="71"/>
      <c r="D283" s="71"/>
      <c r="E283" s="71"/>
      <c r="F283" s="71"/>
      <c r="G283" s="71"/>
      <c r="H283" s="71"/>
    </row>
    <row r="284" spans="1:8" ht="15">
      <c r="A284" s="71"/>
      <c r="B284" s="71"/>
      <c r="C284" s="71"/>
      <c r="D284" s="71"/>
      <c r="E284" s="71"/>
      <c r="F284" s="71"/>
      <c r="G284" s="71"/>
      <c r="H284" s="71"/>
    </row>
    <row r="285" spans="5:8" ht="15.75">
      <c r="E285" s="71"/>
      <c r="F285" s="71"/>
      <c r="G285" s="71"/>
      <c r="H285" s="71"/>
    </row>
    <row r="286" spans="1:8" ht="15">
      <c r="A286" s="71"/>
      <c r="B286" s="71"/>
      <c r="C286" s="71"/>
      <c r="D286" s="71"/>
      <c r="E286" s="71"/>
      <c r="F286" s="71"/>
      <c r="G286" s="71"/>
      <c r="H286" s="71"/>
    </row>
    <row r="287" spans="1:8" ht="15">
      <c r="A287" s="71"/>
      <c r="B287" s="71"/>
      <c r="C287" s="71"/>
      <c r="D287" s="71"/>
      <c r="E287" s="71"/>
      <c r="F287" s="71"/>
      <c r="G287" s="71"/>
      <c r="H287" s="71"/>
    </row>
    <row r="288" spans="1:8" ht="15">
      <c r="A288" s="71"/>
      <c r="B288" s="71"/>
      <c r="C288" s="71"/>
      <c r="D288" s="71"/>
      <c r="E288" s="71"/>
      <c r="F288" s="71"/>
      <c r="G288" s="71"/>
      <c r="H288" s="71"/>
    </row>
    <row r="289" spans="1:8" ht="15">
      <c r="A289" s="71"/>
      <c r="B289" s="71"/>
      <c r="C289" s="71"/>
      <c r="D289" s="71"/>
      <c r="E289" s="71"/>
      <c r="F289" s="71"/>
      <c r="G289" s="71"/>
      <c r="H289" s="71"/>
    </row>
    <row r="290" spans="1:8" ht="15">
      <c r="A290" s="71"/>
      <c r="B290" s="71"/>
      <c r="C290" s="71"/>
      <c r="D290" s="71"/>
      <c r="E290" s="71"/>
      <c r="F290" s="71"/>
      <c r="G290" s="71"/>
      <c r="H290" s="71"/>
    </row>
    <row r="291" spans="1:8" ht="15">
      <c r="A291" s="71"/>
      <c r="B291" s="71"/>
      <c r="C291" s="71"/>
      <c r="D291" s="71"/>
      <c r="E291" s="71"/>
      <c r="F291" s="71"/>
      <c r="G291" s="71"/>
      <c r="H291" s="71"/>
    </row>
    <row r="292" spans="1:8" ht="15">
      <c r="A292" s="71"/>
      <c r="B292" s="71"/>
      <c r="C292" s="71"/>
      <c r="D292" s="71"/>
      <c r="E292" s="71"/>
      <c r="F292" s="71"/>
      <c r="G292" s="71"/>
      <c r="H292" s="71"/>
    </row>
    <row r="293" spans="1:8" ht="15">
      <c r="A293" s="71"/>
      <c r="B293" s="71"/>
      <c r="C293" s="71"/>
      <c r="D293" s="71"/>
      <c r="E293" s="71"/>
      <c r="F293" s="71"/>
      <c r="G293" s="71"/>
      <c r="H293" s="71"/>
    </row>
    <row r="294" spans="1:8" ht="15">
      <c r="A294" s="71"/>
      <c r="B294" s="71"/>
      <c r="C294" s="71"/>
      <c r="D294" s="71"/>
      <c r="E294" s="71"/>
      <c r="F294" s="71"/>
      <c r="G294" s="71"/>
      <c r="H294" s="71"/>
    </row>
    <row r="295" spans="1:8" ht="15">
      <c r="A295" s="71"/>
      <c r="B295" s="71"/>
      <c r="C295" s="71"/>
      <c r="D295" s="71"/>
      <c r="E295" s="71"/>
      <c r="F295" s="71"/>
      <c r="G295" s="71"/>
      <c r="H295" s="71"/>
    </row>
    <row r="296" spans="1:8" ht="15">
      <c r="A296" s="71"/>
      <c r="B296" s="71"/>
      <c r="C296" s="71"/>
      <c r="D296" s="71"/>
      <c r="E296" s="71"/>
      <c r="F296" s="71"/>
      <c r="G296" s="71"/>
      <c r="H296" s="71"/>
    </row>
    <row r="297" spans="1:8" ht="15">
      <c r="A297" s="71"/>
      <c r="B297" s="71"/>
      <c r="C297" s="71"/>
      <c r="D297" s="71"/>
      <c r="E297" s="71"/>
      <c r="F297" s="71"/>
      <c r="G297" s="71"/>
      <c r="H297" s="71"/>
    </row>
    <row r="298" spans="1:8" ht="15">
      <c r="A298" s="71"/>
      <c r="B298" s="71"/>
      <c r="C298" s="71"/>
      <c r="D298" s="71"/>
      <c r="E298" s="71"/>
      <c r="F298" s="71"/>
      <c r="G298" s="71"/>
      <c r="H298" s="71"/>
    </row>
    <row r="299" spans="1:8" ht="15">
      <c r="A299" s="71"/>
      <c r="B299" s="71"/>
      <c r="C299" s="71"/>
      <c r="D299" s="71"/>
      <c r="E299" s="71"/>
      <c r="F299" s="71"/>
      <c r="G299" s="71"/>
      <c r="H299" s="71"/>
    </row>
    <row r="300" spans="1:8" ht="15">
      <c r="A300" s="71"/>
      <c r="B300" s="71"/>
      <c r="C300" s="71"/>
      <c r="D300" s="71"/>
      <c r="E300" s="71"/>
      <c r="F300" s="71"/>
      <c r="G300" s="71"/>
      <c r="H300" s="71"/>
    </row>
    <row r="301" spans="1:8" ht="15">
      <c r="A301" s="71"/>
      <c r="B301" s="71"/>
      <c r="C301" s="71"/>
      <c r="D301" s="71"/>
      <c r="E301" s="71"/>
      <c r="F301" s="71"/>
      <c r="G301" s="71"/>
      <c r="H301" s="71"/>
    </row>
    <row r="302" spans="1:8" ht="15">
      <c r="A302" s="71"/>
      <c r="B302" s="71"/>
      <c r="C302" s="71"/>
      <c r="D302" s="71"/>
      <c r="E302" s="71"/>
      <c r="F302" s="71"/>
      <c r="G302" s="71"/>
      <c r="H302" s="71"/>
    </row>
    <row r="303" spans="1:8" ht="15">
      <c r="A303" s="71"/>
      <c r="B303" s="71"/>
      <c r="C303" s="71"/>
      <c r="D303" s="71"/>
      <c r="E303" s="71"/>
      <c r="F303" s="71"/>
      <c r="G303" s="71"/>
      <c r="H303" s="71"/>
    </row>
    <row r="304" spans="1:8" ht="15">
      <c r="A304" s="71"/>
      <c r="B304" s="71"/>
      <c r="C304" s="71"/>
      <c r="D304" s="71"/>
      <c r="E304" s="71"/>
      <c r="F304" s="71"/>
      <c r="G304" s="71"/>
      <c r="H304" s="71"/>
    </row>
    <row r="305" spans="1:8" ht="15">
      <c r="A305" s="71"/>
      <c r="B305" s="71"/>
      <c r="C305" s="71"/>
      <c r="D305" s="71"/>
      <c r="E305" s="71"/>
      <c r="F305" s="71"/>
      <c r="G305" s="71"/>
      <c r="H305" s="71"/>
    </row>
    <row r="306" spans="1:8" ht="15">
      <c r="A306" s="71"/>
      <c r="B306" s="71"/>
      <c r="C306" s="71"/>
      <c r="D306" s="71"/>
      <c r="E306" s="71"/>
      <c r="F306" s="71"/>
      <c r="G306" s="71"/>
      <c r="H306" s="71"/>
    </row>
    <row r="307" spans="1:8" ht="15">
      <c r="A307" s="71"/>
      <c r="B307" s="71"/>
      <c r="C307" s="71"/>
      <c r="D307" s="71"/>
      <c r="E307" s="71"/>
      <c r="F307" s="71"/>
      <c r="G307" s="71"/>
      <c r="H307" s="71"/>
    </row>
    <row r="308" spans="1:8" ht="15">
      <c r="A308" s="71"/>
      <c r="B308" s="71"/>
      <c r="C308" s="71"/>
      <c r="D308" s="71"/>
      <c r="E308" s="71"/>
      <c r="F308" s="71"/>
      <c r="G308" s="71"/>
      <c r="H308" s="71"/>
    </row>
    <row r="309" spans="1:8" ht="15">
      <c r="A309" s="71"/>
      <c r="B309" s="71"/>
      <c r="C309" s="71"/>
      <c r="D309" s="71"/>
      <c r="E309" s="71"/>
      <c r="F309" s="71"/>
      <c r="G309" s="71"/>
      <c r="H309" s="71"/>
    </row>
    <row r="320" spans="1:8" ht="15.75">
      <c r="A320" s="88"/>
      <c r="G320" s="90"/>
      <c r="H320" s="90"/>
    </row>
    <row r="321" spans="1:8" ht="15.75">
      <c r="A321" s="88"/>
      <c r="G321" s="90"/>
      <c r="H321" s="90"/>
    </row>
    <row r="322" spans="1:8" ht="15.75">
      <c r="A322" s="88"/>
      <c r="G322" s="90"/>
      <c r="H322" s="90"/>
    </row>
    <row r="323" spans="1:8" ht="15.75">
      <c r="A323" s="88"/>
      <c r="G323" s="90"/>
      <c r="H323" s="90"/>
    </row>
    <row r="331" spans="7:8" ht="15.75">
      <c r="G331" s="90"/>
      <c r="H331" s="90"/>
    </row>
    <row r="339" spans="1:3" ht="15.75">
      <c r="A339" s="88"/>
      <c r="B339" s="88"/>
      <c r="C339" s="88"/>
    </row>
  </sheetData>
  <sheetProtection/>
  <mergeCells count="5">
    <mergeCell ref="G226:H226"/>
    <mergeCell ref="N168:O168"/>
    <mergeCell ref="E168:F168"/>
    <mergeCell ref="G168:H168"/>
    <mergeCell ref="L168:M168"/>
  </mergeCells>
  <printOptions/>
  <pageMargins left="0.7" right="0.25" top="0.94" bottom="0.2" header="0.23" footer="0.26"/>
  <pageSetup fitToHeight="7" horizontalDpi="600" verticalDpi="600" orientation="portrait" paperSize="9" scale="85" r:id="rId3"/>
  <headerFooter alignWithMargins="0">
    <oddHeader>&amp;L&amp;"Times New Roman,Bold"&amp;11DeGem Berhad (Company No 415726-T)
Quarterly Report On Consolidated Results
For The Year-To-Date Ended 31 March 2011</oddHeader>
  </headerFooter>
  <rowBreaks count="5" manualBreakCount="5">
    <brk id="53" max="7" man="1"/>
    <brk id="95" max="7" man="1"/>
    <brk id="143" max="7" man="1"/>
    <brk id="186" max="7" man="1"/>
    <brk id="239" max="7"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Lin</cp:lastModifiedBy>
  <cp:lastPrinted>2011-05-19T09:41:27Z</cp:lastPrinted>
  <dcterms:created xsi:type="dcterms:W3CDTF">2005-05-24T06:47:24Z</dcterms:created>
  <dcterms:modified xsi:type="dcterms:W3CDTF">2011-05-19T09:43:28Z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281394127</vt:i4>
  </property>
  <property fmtid="{D5CDD505-2E9C-101B-9397-08002B2CF9AE}" pid="3" name="_NewReviewCycle">
    <vt:lpwstr/>
  </property>
  <property fmtid="{D5CDD505-2E9C-101B-9397-08002B2CF9AE}" pid="4" name="_EmailSubject">
    <vt:lpwstr>DeGem 1st Quarter Results</vt:lpwstr>
  </property>
  <property fmtid="{D5CDD505-2E9C-101B-9397-08002B2CF9AE}" pid="5" name="_AuthorEmail">
    <vt:lpwstr>janniewoon@degemdiamond.com</vt:lpwstr>
  </property>
  <property fmtid="{D5CDD505-2E9C-101B-9397-08002B2CF9AE}" pid="6" name="_AuthorEmailDisplayName">
    <vt:lpwstr>Jannie Woon</vt:lpwstr>
  </property>
  <property fmtid="{D5CDD505-2E9C-101B-9397-08002B2CF9AE}" pid="7" name="_PreviousAdHocReviewCycleID">
    <vt:i4>477340375</vt:i4>
  </property>
  <property fmtid="{D5CDD505-2E9C-101B-9397-08002B2CF9AE}" pid="8" name="_ReviewingToolsShownOnce">
    <vt:lpwstr/>
  </property>
</Properties>
</file>