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265" windowWidth="10800" windowHeight="4830" firstSheet="1" activeTab="5"/>
  </bookViews>
  <sheets>
    <sheet name="Segmental info" sheetId="1" r:id="rId1"/>
    <sheet name="Qtr-Notes" sheetId="2" r:id="rId2"/>
    <sheet name="Qtr-Cashflow" sheetId="3" r:id="rId3"/>
    <sheet name="Qtr-Equity" sheetId="4" r:id="rId4"/>
    <sheet name="Qtr-BS " sheetId="5" r:id="rId5"/>
    <sheet name="Qtr-P&amp;L" sheetId="6" r:id="rId6"/>
  </sheets>
  <externalReferences>
    <externalReference r:id="rId9"/>
  </externalReferences>
  <definedNames>
    <definedName name="_xlnm.Print_Area" localSheetId="4">'Qtr-BS '!$A$1:$E$64</definedName>
    <definedName name="_xlnm.Print_Area" localSheetId="2">'Qtr-Cashflow'!$A$1:$J$65</definedName>
    <definedName name="_xlnm.Print_Area" localSheetId="3">'Qtr-Equity'!$B$1:$K$45</definedName>
    <definedName name="_xlnm.Print_Area" localSheetId="1">'Qtr-Notes'!$A$1:$H$313</definedName>
    <definedName name="_xlnm.Print_Area" localSheetId="5">'Qtr-P&amp;L'!$A$1:$H$47</definedName>
    <definedName name="_xlnm.Print_Area" localSheetId="0">'Segmental info'!$A$1:$N$21</definedName>
  </definedNames>
  <calcPr fullCalcOnLoad="1"/>
</workbook>
</file>

<file path=xl/sharedStrings.xml><?xml version="1.0" encoding="utf-8"?>
<sst xmlns="http://schemas.openxmlformats.org/spreadsheetml/2006/main" count="330" uniqueCount="215">
  <si>
    <t>A. NOTES TO THE INTERIM FINANCIAL REPORT</t>
  </si>
  <si>
    <t>A1.</t>
  </si>
  <si>
    <t>Basis of Preparation</t>
  </si>
  <si>
    <t>A2.</t>
  </si>
  <si>
    <t>Audit Report</t>
  </si>
  <si>
    <t>A3.</t>
  </si>
  <si>
    <t>Seasonality or Cyclicality of Operations</t>
  </si>
  <si>
    <t>A4.</t>
  </si>
  <si>
    <t>Unusual Items</t>
  </si>
  <si>
    <t>A5.</t>
  </si>
  <si>
    <t>Changes in Estimates</t>
  </si>
  <si>
    <t>A6.</t>
  </si>
  <si>
    <t>Issuance, Cancellation or Repayments of Debt and Equity Securities.</t>
  </si>
  <si>
    <t>A7.</t>
  </si>
  <si>
    <t>Dividend</t>
  </si>
  <si>
    <t>A8.</t>
  </si>
  <si>
    <t>Segmental Information</t>
  </si>
  <si>
    <t>Refer to Appendix 1</t>
  </si>
  <si>
    <t>A9.</t>
  </si>
  <si>
    <t>Valuations of Property, Plant &amp; Equipment</t>
  </si>
  <si>
    <t>The Group did not carry out any valuations on its property, plant &amp; equipment.</t>
  </si>
  <si>
    <t>A10.</t>
  </si>
  <si>
    <t xml:space="preserve">Material Events Subsequent To The Financial Period </t>
  </si>
  <si>
    <t>A11.</t>
  </si>
  <si>
    <t>Changes in the Composition of the Company</t>
  </si>
  <si>
    <t>A12.</t>
  </si>
  <si>
    <t>Contingent Liabilities</t>
  </si>
  <si>
    <t xml:space="preserve">B. ADDITIONAL INFORMATION REQUIRED BY THE BURSA MALAYSIA SECURITIES BERHAD </t>
  </si>
  <si>
    <t xml:space="preserve">     LISTING REQUIREMENTS</t>
  </si>
  <si>
    <t>B1.</t>
  </si>
  <si>
    <t>Review of Performance</t>
  </si>
  <si>
    <t>B2.</t>
  </si>
  <si>
    <t>Material Changes in Current Quarter Results compared to Immediate Preceding Quarter</t>
  </si>
  <si>
    <t>B3.</t>
  </si>
  <si>
    <t>Prospects For The Current Financial Year</t>
  </si>
  <si>
    <t>B4.</t>
  </si>
  <si>
    <t>Profit Forecast and Profit Guarantee</t>
  </si>
  <si>
    <t>B5.</t>
  </si>
  <si>
    <t>Taxation</t>
  </si>
  <si>
    <t>Individual Quarter</t>
  </si>
  <si>
    <t>Cumulative Quarter</t>
  </si>
  <si>
    <t>Current</t>
  </si>
  <si>
    <t xml:space="preserve">Preceding </t>
  </si>
  <si>
    <t xml:space="preserve">Year </t>
  </si>
  <si>
    <t>Quarter</t>
  </si>
  <si>
    <t>To date</t>
  </si>
  <si>
    <t xml:space="preserve">Corresponding </t>
  </si>
  <si>
    <t>30.06.2004</t>
  </si>
  <si>
    <t>30.06.2003</t>
  </si>
  <si>
    <t>RM'000</t>
  </si>
  <si>
    <t>Income Taxation</t>
  </si>
  <si>
    <t>- Current year</t>
  </si>
  <si>
    <t>- Prior year</t>
  </si>
  <si>
    <t>Deferred Taxation</t>
  </si>
  <si>
    <t>B6.</t>
  </si>
  <si>
    <t>Sale of Unquoted Investments and/or Properties</t>
  </si>
  <si>
    <t>B7.</t>
  </si>
  <si>
    <t>Quoted Securities</t>
  </si>
  <si>
    <t>a.</t>
  </si>
  <si>
    <t>b.</t>
  </si>
  <si>
    <t>B8.</t>
  </si>
  <si>
    <t>Status of Corporate Proposals Announced</t>
  </si>
  <si>
    <t>c.</t>
  </si>
  <si>
    <t>B9.</t>
  </si>
  <si>
    <t>Borrowings and Debt Securities</t>
  </si>
  <si>
    <t>Secured</t>
  </si>
  <si>
    <t xml:space="preserve">Short Term Borrowings </t>
  </si>
  <si>
    <t>Bank overdrafts</t>
  </si>
  <si>
    <t>Hire purchase creditors</t>
  </si>
  <si>
    <t>Current portion of long term loans</t>
  </si>
  <si>
    <t>Revolving credit</t>
  </si>
  <si>
    <t>Murabahah Underwritten Notes Issuance Facility ("MUNIF")</t>
  </si>
  <si>
    <t xml:space="preserve">Long Term Borrowings </t>
  </si>
  <si>
    <t>Term loans</t>
  </si>
  <si>
    <t>Total</t>
  </si>
  <si>
    <t>B10.</t>
  </si>
  <si>
    <t>Off Balance Sheet Financial Instruments</t>
  </si>
  <si>
    <t>B11.</t>
  </si>
  <si>
    <t xml:space="preserve">Material Litigation </t>
  </si>
  <si>
    <t>B12.</t>
  </si>
  <si>
    <t>B13.</t>
  </si>
  <si>
    <t>Earnings Per Share</t>
  </si>
  <si>
    <t>Basic earnings per share (sen)</t>
  </si>
  <si>
    <t>BY ORDER OF THE BOARD</t>
  </si>
  <si>
    <t>CHOW CHOOI YOONG</t>
  </si>
  <si>
    <t>Company Secretary</t>
  </si>
  <si>
    <t>MAICSA 0772574</t>
  </si>
  <si>
    <t>Dated:  25 August 2004</t>
  </si>
  <si>
    <t>APPENDIX 1</t>
  </si>
  <si>
    <t>Business segment</t>
  </si>
  <si>
    <t>Trading</t>
  </si>
  <si>
    <t>Manufacturing</t>
  </si>
  <si>
    <t>Invest.Holding</t>
  </si>
  <si>
    <t>Other Operation</t>
  </si>
  <si>
    <t>Eliminations</t>
  </si>
  <si>
    <t>Group</t>
  </si>
  <si>
    <t>30.06.04</t>
  </si>
  <si>
    <t>30.06.03</t>
  </si>
  <si>
    <t>RM '000</t>
  </si>
  <si>
    <t>Revenue</t>
  </si>
  <si>
    <t>External Sales</t>
  </si>
  <si>
    <t>Inter-Segment Sales</t>
  </si>
  <si>
    <t>Total Revenue</t>
  </si>
  <si>
    <t xml:space="preserve">Result </t>
  </si>
  <si>
    <t>Profit / (Loss) Before Tax</t>
  </si>
  <si>
    <t>Total Asset Employed</t>
  </si>
  <si>
    <r>
      <t xml:space="preserve">DeGem Berhad </t>
    </r>
    <r>
      <rPr>
        <b/>
        <sz val="10"/>
        <rFont val="Times New Roman"/>
        <family val="1"/>
      </rPr>
      <t>(Company No 415726-T)</t>
    </r>
  </si>
  <si>
    <t>QUARTERLY REPORT ON CONSOLIDATED RESULTS</t>
  </si>
  <si>
    <t>FOR THE SECOND FINANCIAL QUARTER ENDED 30 JUNE 2004</t>
  </si>
  <si>
    <t>These figures have not been audited</t>
  </si>
  <si>
    <t>CONDENSED CONSOLIDATED CASH FLOW STATEMENT</t>
  </si>
  <si>
    <t>Master</t>
  </si>
  <si>
    <t>ADJUSTMENTS</t>
  </si>
  <si>
    <t>CASH FLOW FROM OPERATING ACTIVITIES</t>
  </si>
  <si>
    <t>Profit before taxation</t>
  </si>
  <si>
    <t>Adjustments for:</t>
  </si>
  <si>
    <t xml:space="preserve">    Depreciation of property, plant &amp; equipment</t>
  </si>
  <si>
    <t xml:space="preserve">    Interest expense</t>
  </si>
  <si>
    <t xml:space="preserve">    Property, plant and equipment written off</t>
  </si>
  <si>
    <t xml:space="preserve">    Gain on disposal of property, plant and equipment</t>
  </si>
  <si>
    <t>Operating profit before working capital changes</t>
  </si>
  <si>
    <t>Inventories</t>
  </si>
  <si>
    <t>Debtors</t>
  </si>
  <si>
    <t>Creditors</t>
  </si>
  <si>
    <t>Amount due from holding company</t>
  </si>
  <si>
    <t>Cash generated from operations</t>
  </si>
  <si>
    <t>Interest expense</t>
  </si>
  <si>
    <t>Income tax paid</t>
  </si>
  <si>
    <t>Net cash generated from operating activities</t>
  </si>
  <si>
    <t>CASH FLOW FROM INVESTING ACTIVITIES</t>
  </si>
  <si>
    <t>Acquisition of property, plant and equipment</t>
  </si>
  <si>
    <t>Disposal of property, plant and equipment</t>
  </si>
  <si>
    <t>Deferred expenditure incurred</t>
  </si>
  <si>
    <t>Short term deposit pledge as security</t>
  </si>
  <si>
    <t>CASH FLOW FROM FINANCING ACTIVITIES</t>
  </si>
  <si>
    <t>Drawdown from bank borrowings</t>
  </si>
  <si>
    <t>Repayment of hire purchase creditors</t>
  </si>
  <si>
    <t>Repayment of bank borrowings</t>
  </si>
  <si>
    <t>Proceeds from hire purchase creditors</t>
  </si>
  <si>
    <t>NET (DECREASE) / INCREASE IN CASH AND CASH EQUIVALENTS</t>
  </si>
  <si>
    <t>OPENING CASH AND CASH EQUIVALENTS</t>
  </si>
  <si>
    <t>CLOSING CASH AND CASH EQUIVALENTS</t>
  </si>
  <si>
    <t>Cash and cash equivalents comprise the following:</t>
  </si>
  <si>
    <t>Cash and bank balances</t>
  </si>
  <si>
    <t>Bank overdraft</t>
  </si>
  <si>
    <r>
      <t xml:space="preserve">DeGem Berhad </t>
    </r>
    <r>
      <rPr>
        <b/>
        <sz val="10"/>
        <rFont val="Times New Roman"/>
        <family val="1"/>
      </rPr>
      <t>(Company No : 415726 - T)</t>
    </r>
  </si>
  <si>
    <t>CONSOLIDATED STATEMENT OF CHANGES IN EQUITY</t>
  </si>
  <si>
    <t>Exchange</t>
  </si>
  <si>
    <t xml:space="preserve">Share </t>
  </si>
  <si>
    <t>Fluctuation</t>
  </si>
  <si>
    <t xml:space="preserve">Retained </t>
  </si>
  <si>
    <t>Capital</t>
  </si>
  <si>
    <t>Premium</t>
  </si>
  <si>
    <t>Reserve</t>
  </si>
  <si>
    <t>Profits</t>
  </si>
  <si>
    <t>At 1 January 2003</t>
  </si>
  <si>
    <t>Profit for the year</t>
  </si>
  <si>
    <t>Exchange differences arising from translation</t>
  </si>
  <si>
    <t>of foreign currency financial statements</t>
  </si>
  <si>
    <t>At 31 December 2003</t>
  </si>
  <si>
    <t>Profit for the period</t>
  </si>
  <si>
    <t>Movement during the period</t>
  </si>
  <si>
    <t>Bonus Issue</t>
  </si>
  <si>
    <t>At 30 June 2004</t>
  </si>
  <si>
    <t>These figures have not been audited.</t>
  </si>
  <si>
    <t>CONDENSED CONSOLIDATED BALANCE SHEETS</t>
  </si>
  <si>
    <t>AS AT END OF</t>
  </si>
  <si>
    <t>CURRENT</t>
  </si>
  <si>
    <t>PRECEDING</t>
  </si>
  <si>
    <t>QUARTER</t>
  </si>
  <si>
    <t>FINANCIAL</t>
  </si>
  <si>
    <t>YEAR END</t>
  </si>
  <si>
    <t>(Unaudited)</t>
  </si>
  <si>
    <t>(Audited)</t>
  </si>
  <si>
    <t>31.12.2003</t>
  </si>
  <si>
    <t>PROPERTY, PLANT AND EQUIPMENT</t>
  </si>
  <si>
    <t>CURRENT ASSETS</t>
  </si>
  <si>
    <t>Trade Receivables</t>
  </si>
  <si>
    <t>Other Receivables, Deposits &amp; Prepayment</t>
  </si>
  <si>
    <t>Cash and Bank Balances</t>
  </si>
  <si>
    <t>CURRENT LIABILITIES</t>
  </si>
  <si>
    <t>Trade Payables</t>
  </si>
  <si>
    <t>Other Payables &amp; Accruals</t>
  </si>
  <si>
    <t>Bank Overdraft</t>
  </si>
  <si>
    <t>Short Term Borrowings</t>
  </si>
  <si>
    <t>Hire Purchase Creditors</t>
  </si>
  <si>
    <t>Provision for Taxation</t>
  </si>
  <si>
    <t>Amount due to Ultimate Holding Company</t>
  </si>
  <si>
    <t xml:space="preserve">Net Current Assets </t>
  </si>
  <si>
    <t>SHARE CAPITAL</t>
  </si>
  <si>
    <t>SHARE PREMIUM</t>
  </si>
  <si>
    <t>EXCHANGE FLUCTUATIONS RESERVE</t>
  </si>
  <si>
    <t>RETAINED PROFITS</t>
  </si>
  <si>
    <t>SHAREHOLDERS' FUND</t>
  </si>
  <si>
    <t>MINORITY INTERESTS</t>
  </si>
  <si>
    <t>DEFERRED AND LONG TERM LIABILITIES</t>
  </si>
  <si>
    <t>Long Term Borrowings</t>
  </si>
  <si>
    <t>Net Tangible Assets Per Share (RM)</t>
  </si>
  <si>
    <t xml:space="preserve">QUARTERLY REPORT ON CONSOLIDATED RESULTS </t>
  </si>
  <si>
    <t>CONDENSED CONSOLIDATED INCOME STATEMENTS</t>
  </si>
  <si>
    <t>INDIVIDUAL QUARTER</t>
  </si>
  <si>
    <t>CUMULATIVE QUARTER</t>
  </si>
  <si>
    <t>CORRESPONDING</t>
  </si>
  <si>
    <t>YEAR TO DATE</t>
  </si>
  <si>
    <t>ENDED</t>
  </si>
  <si>
    <t>Operating expenses</t>
  </si>
  <si>
    <t>Other operating income</t>
  </si>
  <si>
    <t>Profit from operations</t>
  </si>
  <si>
    <t>Finance costs</t>
  </si>
  <si>
    <t>Profit after taxation</t>
  </si>
  <si>
    <t>Minority interests</t>
  </si>
  <si>
    <t>Net profit for the period</t>
  </si>
  <si>
    <t xml:space="preserve"> - basic (sen)</t>
  </si>
  <si>
    <r>
      <t>DeGem Berhad</t>
    </r>
    <r>
      <rPr>
        <b/>
        <sz val="12"/>
        <rFont val="Times New Roman"/>
        <family val="1"/>
      </rPr>
      <t xml:space="preserve"> </t>
    </r>
    <r>
      <rPr>
        <b/>
        <sz val="10"/>
        <rFont val="Times New Roman"/>
        <family val="1"/>
      </rPr>
      <t>(Company No : 415726 - T)</t>
    </r>
  </si>
  <si>
    <r>
      <t xml:space="preserve">Earnings per share          </t>
    </r>
    <r>
      <rPr>
        <i/>
        <sz val="11"/>
        <rFont val="Times New Roman"/>
        <family val="1"/>
      </rPr>
      <t xml:space="preserve"> (Note B13)</t>
    </r>
  </si>
</sst>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_-* #,##0.00_-;\-* #,##0.00_-;_-* &quot;-&quot;??_-;_-@_-"/>
    <numFmt numFmtId="173" formatCode="_-&quot;£&quot;* #,##0_-;\-&quot;£&quot;* #,##0_-;_-&quot;£&quot;* &quot;-&quot;_-;_-@_-"/>
    <numFmt numFmtId="174" formatCode="_-&quot;£&quot;* #,##0.00_-;\-&quot;£&quot;* #,##0.00_-;_-&quot;£&quot;* &quot;-&quot;??_-;_-@_-"/>
    <numFmt numFmtId="175" formatCode="_-* #,##0_-;\-* #,##0_-;_-* &quot;-&quot;??_-;_-@_-"/>
    <numFmt numFmtId="176" formatCode="00000"/>
    <numFmt numFmtId="177" formatCode="_(* #,##0_);_(* \(#,##0\);_(* &quot;-&quot;??_);_(@_)"/>
    <numFmt numFmtId="178" formatCode="#,##0.00000"/>
    <numFmt numFmtId="179" formatCode="#,##0.000000"/>
    <numFmt numFmtId="180" formatCode="mm/dd/yy"/>
    <numFmt numFmtId="181" formatCode="_-* #,##0.0_-;\-* #,##0.0_-;_-* &quot;-&quot;??_-;_-@_-"/>
    <numFmt numFmtId="182" formatCode="_ * #,##0_ ;_ * \-#,##0_ ;_ * &quot;-&quot;??_ ;_ @_ "/>
    <numFmt numFmtId="183" formatCode="0.00_);\(0.00\)"/>
    <numFmt numFmtId="184" formatCode="_-* #,##0.00000_-;\-* #,##0.00000_-;_-* &quot;-&quot;??_-;_-@_-"/>
    <numFmt numFmtId="185" formatCode="#,##0.000_);[Red]\(#,##0.000\)"/>
    <numFmt numFmtId="186" formatCode="_(* #,##0.000_);_(* \(#,##0.000\);_(* &quot;-&quot;??_);_(@_)"/>
    <numFmt numFmtId="187" formatCode="0_);\(0\)"/>
    <numFmt numFmtId="188" formatCode="_(* #,##0.0000_);_(* \(#,##0.0000\);_(* &quot;-&quot;??_);_(@_)"/>
    <numFmt numFmtId="189" formatCode="_(* #,##0.00000_);_(* \(#,##0.00000\);_(* &quot;-&quot;??_);_(@_)"/>
    <numFmt numFmtId="190" formatCode="_(* #,##0.000000_);_(* \(#,##0.000000\);_(* &quot;-&quot;??_);_(@_)"/>
    <numFmt numFmtId="191" formatCode="_(* #,##0.0000000_);_(* \(#,##0.0000000\);_(* &quot;-&quot;??_);_(@_)"/>
    <numFmt numFmtId="192" formatCode="_(* #,##0.00000000_);_(* \(#,##0.00000000\);_(* &quot;-&quot;??_);_(@_)"/>
    <numFmt numFmtId="193" formatCode="_(* #,##0.000000000_);_(* \(#,##0.000000000\);_(* &quot;-&quot;??_);_(@_)"/>
    <numFmt numFmtId="194" formatCode="_(* #,##0.0000000000_);_(* \(#,##0.0000000000\);_(* &quot;-&quot;??_);_(@_)"/>
    <numFmt numFmtId="195" formatCode="_(* #,##0.000000000000_);_(* \(#,##0.000000000000\);_(* &quot;-&quot;??_);_(@_)"/>
    <numFmt numFmtId="196" formatCode="_(* #,##0.00000000000000_);_(* \(#,##0.00000000000000\);_(* &quot;-&quot;??_);_(@_)"/>
    <numFmt numFmtId="197" formatCode="_(* #,##0.0_);_(* \(#,##0.0\);_(* &quot;-&quot;??_);_(@_)"/>
    <numFmt numFmtId="198" formatCode="#,##0.0_);\(#,##0.0\)"/>
    <numFmt numFmtId="199" formatCode="#,##0.0_);[Red]\(#,##0.0\)"/>
    <numFmt numFmtId="200" formatCode="_(* #,##0.00000000000_);_(* \(#,##0.00000000000\);_(* &quot;-&quot;??_);_(@_)"/>
    <numFmt numFmtId="201" formatCode="_-* #,##0.000_-;\-* #,##0.000_-;_-* &quot;-&quot;??_-;_-@_-"/>
    <numFmt numFmtId="202" formatCode="_(* #,##0.0_);_(* \(#,##0.0\);_(* &quot;-&quot;?_);_(@_)"/>
    <numFmt numFmtId="203" formatCode="_(* #,##0.000_);_(* \(#,##0.000\);_(* &quot;-&quot;???_);_(@_)"/>
    <numFmt numFmtId="204" formatCode="_(* #,##0.00000_);_(* \(#,##0.00000\);_(* &quot;-&quot;?????_);_(@_)"/>
    <numFmt numFmtId="205" formatCode="_(* #,##0.0000_);_(* \(#,##0.0000\);_(* &quot;-&quot;????_);_(@_)"/>
    <numFmt numFmtId="206" formatCode="_(* #,##0.0000000000_);_(* \(#,##0.0000000000\);_(* &quot;-&quot;??????????_);_(@_)"/>
    <numFmt numFmtId="207" formatCode="#,##0.0"/>
    <numFmt numFmtId="208" formatCode="_(* #,##0.0_);_(* \(#,##0.0\);_(* &quot;-&quot;_);_(@_)"/>
    <numFmt numFmtId="209" formatCode="_(* #,##0.00_);_(* \(#,##0.00\);_(* &quot;-&quot;_);_(@_)"/>
    <numFmt numFmtId="210" formatCode="&quot;Yes&quot;;&quot;Yes&quot;;&quot;No&quot;"/>
    <numFmt numFmtId="211" formatCode="&quot;True&quot;;&quot;True&quot;;&quot;False&quot;"/>
    <numFmt numFmtId="212" formatCode="&quot;On&quot;;&quot;On&quot;;&quot;Off&quot;"/>
    <numFmt numFmtId="213" formatCode="[$€-2]\ #,##0.00_);[Red]\([$€-2]\ #,##0.00\)"/>
  </numFmts>
  <fonts count="26">
    <font>
      <sz val="10"/>
      <name val="Arial"/>
      <family val="0"/>
    </font>
    <font>
      <b/>
      <sz val="10"/>
      <name val="Arial"/>
      <family val="0"/>
    </font>
    <font>
      <i/>
      <sz val="10"/>
      <name val="Arial"/>
      <family val="0"/>
    </font>
    <font>
      <b/>
      <i/>
      <sz val="10"/>
      <name val="Arial"/>
      <family val="0"/>
    </font>
    <font>
      <u val="single"/>
      <sz val="10"/>
      <color indexed="12"/>
      <name val="Arial"/>
      <family val="0"/>
    </font>
    <font>
      <sz val="10"/>
      <name val="Times New Roman"/>
      <family val="1"/>
    </font>
    <font>
      <b/>
      <sz val="10"/>
      <name val="Times New Roman"/>
      <family val="1"/>
    </font>
    <font>
      <b/>
      <sz val="10"/>
      <color indexed="8"/>
      <name val="Times New Roman"/>
      <family val="1"/>
    </font>
    <font>
      <i/>
      <sz val="10"/>
      <name val="Times New Roman"/>
      <family val="1"/>
    </font>
    <font>
      <sz val="10"/>
      <color indexed="8"/>
      <name val="Times New Roman"/>
      <family val="1"/>
    </font>
    <font>
      <sz val="10"/>
      <color indexed="8"/>
      <name val="Arial"/>
      <family val="0"/>
    </font>
    <font>
      <b/>
      <i/>
      <sz val="10"/>
      <name val="Times New Roman"/>
      <family val="1"/>
    </font>
    <font>
      <sz val="10"/>
      <color indexed="10"/>
      <name val="Times New Roman"/>
      <family val="1"/>
    </font>
    <font>
      <b/>
      <sz val="14"/>
      <name val="Times New Roman"/>
      <family val="1"/>
    </font>
    <font>
      <b/>
      <u val="single"/>
      <sz val="10"/>
      <name val="Times New Roman"/>
      <family val="1"/>
    </font>
    <font>
      <b/>
      <sz val="11"/>
      <name val="Times New Roman"/>
      <family val="1"/>
    </font>
    <font>
      <sz val="11"/>
      <name val="Times New Roman"/>
      <family val="1"/>
    </font>
    <font>
      <i/>
      <sz val="11"/>
      <name val="Times New Roman"/>
      <family val="1"/>
    </font>
    <font>
      <b/>
      <sz val="11"/>
      <color indexed="8"/>
      <name val="Times New Roman"/>
      <family val="1"/>
    </font>
    <font>
      <b/>
      <sz val="10"/>
      <color indexed="8"/>
      <name val="Arial"/>
      <family val="2"/>
    </font>
    <font>
      <sz val="11"/>
      <color indexed="14"/>
      <name val="Times New Roman"/>
      <family val="1"/>
    </font>
    <font>
      <sz val="16"/>
      <name val="Arial"/>
      <family val="2"/>
    </font>
    <font>
      <sz val="11"/>
      <color indexed="10"/>
      <name val="Times New Roman"/>
      <family val="1"/>
    </font>
    <font>
      <sz val="11"/>
      <name val="Arial"/>
      <family val="0"/>
    </font>
    <font>
      <sz val="11"/>
      <color indexed="12"/>
      <name val="Times New Roman"/>
      <family val="1"/>
    </font>
    <font>
      <b/>
      <sz val="12"/>
      <name val="Times New Roman"/>
      <family val="1"/>
    </font>
  </fonts>
  <fills count="2">
    <fill>
      <patternFill/>
    </fill>
    <fill>
      <patternFill patternType="gray125"/>
    </fill>
  </fills>
  <borders count="16">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4">
    <xf numFmtId="39" fontId="0" fillId="0" borderId="0" applyFill="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2" fontId="0" fillId="0" borderId="0" applyFont="0" applyFill="0" applyBorder="0" applyAlignment="0" applyProtection="0"/>
    <xf numFmtId="174" fontId="0" fillId="0" borderId="0" applyFont="0" applyFill="0" applyBorder="0" applyAlignment="0" applyProtection="0"/>
    <xf numFmtId="173" fontId="0" fillId="0" borderId="0" applyFont="0" applyFill="0" applyBorder="0" applyAlignment="0" applyProtection="0"/>
    <xf numFmtId="0" fontId="4"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87">
    <xf numFmtId="39" fontId="0" fillId="0" borderId="0" xfId="0" applyAlignment="1">
      <alignment/>
    </xf>
    <xf numFmtId="0" fontId="5" fillId="0" borderId="0" xfId="22" applyFont="1" applyFill="1" applyAlignment="1">
      <alignment horizontal="left"/>
      <protection/>
    </xf>
    <xf numFmtId="0" fontId="0" fillId="0" borderId="0" xfId="22">
      <alignment/>
      <protection/>
    </xf>
    <xf numFmtId="0" fontId="6" fillId="0" borderId="0" xfId="22" applyFont="1" applyFill="1" applyAlignment="1">
      <alignment horizontal="left"/>
      <protection/>
    </xf>
    <xf numFmtId="0" fontId="6" fillId="0" borderId="0" xfId="22" applyFont="1" applyAlignment="1" quotePrefix="1">
      <alignment horizontal="left"/>
      <protection/>
    </xf>
    <xf numFmtId="0" fontId="6" fillId="0" borderId="0" xfId="22" applyFont="1">
      <alignment/>
      <protection/>
    </xf>
    <xf numFmtId="0" fontId="5" fillId="0" borderId="0" xfId="22" applyFont="1">
      <alignment/>
      <protection/>
    </xf>
    <xf numFmtId="0" fontId="6" fillId="0" borderId="0" xfId="22" applyFont="1" quotePrefix="1">
      <alignment/>
      <protection/>
    </xf>
    <xf numFmtId="39" fontId="0" fillId="0" borderId="0" xfId="0" applyFont="1" applyAlignment="1">
      <alignment/>
    </xf>
    <xf numFmtId="39" fontId="5" fillId="0" borderId="0" xfId="0" applyFont="1" applyAlignment="1">
      <alignment/>
    </xf>
    <xf numFmtId="175" fontId="5" fillId="0" borderId="0" xfId="15" applyNumberFormat="1" applyFont="1" applyAlignment="1">
      <alignment/>
    </xf>
    <xf numFmtId="0" fontId="7" fillId="0" borderId="0" xfId="22" applyFont="1">
      <alignment/>
      <protection/>
    </xf>
    <xf numFmtId="0" fontId="5" fillId="0" borderId="0" xfId="22" applyFont="1" applyAlignment="1">
      <alignment horizontal="center"/>
      <protection/>
    </xf>
    <xf numFmtId="0" fontId="8" fillId="0" borderId="0" xfId="22" applyFont="1">
      <alignment/>
      <protection/>
    </xf>
    <xf numFmtId="0" fontId="0" fillId="0" borderId="0" xfId="22" applyFont="1">
      <alignment/>
      <protection/>
    </xf>
    <xf numFmtId="0" fontId="7" fillId="0" borderId="0" xfId="22" applyFont="1" applyAlignment="1" quotePrefix="1">
      <alignment horizontal="left"/>
      <protection/>
    </xf>
    <xf numFmtId="0" fontId="6" fillId="0" borderId="0" xfId="22" applyFont="1" applyFill="1" applyAlignment="1" quotePrefix="1">
      <alignment horizontal="left"/>
      <protection/>
    </xf>
    <xf numFmtId="0" fontId="6" fillId="0" borderId="0" xfId="22" applyFont="1" applyAlignment="1">
      <alignment horizontal="left"/>
      <protection/>
    </xf>
    <xf numFmtId="0" fontId="6" fillId="0" borderId="0" xfId="22" applyFont="1" applyFill="1">
      <alignment/>
      <protection/>
    </xf>
    <xf numFmtId="0" fontId="5" fillId="0" borderId="0" xfId="22" applyFont="1" applyFill="1">
      <alignment/>
      <protection/>
    </xf>
    <xf numFmtId="0" fontId="6" fillId="0" borderId="0" xfId="22" applyFont="1" applyAlignment="1">
      <alignment horizontal="center"/>
      <protection/>
    </xf>
    <xf numFmtId="0" fontId="0" fillId="0" borderId="0" xfId="22" applyFont="1" applyAlignment="1">
      <alignment horizontal="center"/>
      <protection/>
    </xf>
    <xf numFmtId="0" fontId="5" fillId="0" borderId="0" xfId="22" applyFont="1" applyAlignment="1" quotePrefix="1">
      <alignment horizontal="left"/>
      <protection/>
    </xf>
    <xf numFmtId="0" fontId="5" fillId="0" borderId="0" xfId="22" applyFont="1" quotePrefix="1">
      <alignment/>
      <protection/>
    </xf>
    <xf numFmtId="177" fontId="5" fillId="0" borderId="0" xfId="15" applyNumberFormat="1" applyFont="1" applyAlignment="1">
      <alignment horizontal="center"/>
    </xf>
    <xf numFmtId="177" fontId="5" fillId="0" borderId="0" xfId="15" applyNumberFormat="1" applyFont="1" applyAlignment="1">
      <alignment horizontal="right"/>
    </xf>
    <xf numFmtId="177" fontId="5" fillId="0" borderId="0" xfId="17" applyNumberFormat="1" applyFont="1" applyAlignment="1">
      <alignment/>
    </xf>
    <xf numFmtId="43" fontId="5" fillId="0" borderId="0" xfId="15" applyFont="1" applyAlignment="1">
      <alignment/>
    </xf>
    <xf numFmtId="177" fontId="5" fillId="0" borderId="1" xfId="17" applyNumberFormat="1" applyFont="1" applyBorder="1" applyAlignment="1">
      <alignment/>
    </xf>
    <xf numFmtId="177" fontId="5" fillId="0" borderId="2" xfId="17" applyNumberFormat="1" applyFont="1" applyBorder="1" applyAlignment="1">
      <alignment/>
    </xf>
    <xf numFmtId="0" fontId="5" fillId="0" borderId="0" xfId="22" applyFont="1" applyAlignment="1" quotePrefix="1">
      <alignment horizontal="right"/>
      <protection/>
    </xf>
    <xf numFmtId="0" fontId="9" fillId="0" borderId="0" xfId="22" applyFont="1">
      <alignment/>
      <protection/>
    </xf>
    <xf numFmtId="0" fontId="10" fillId="0" borderId="0" xfId="22" applyFont="1">
      <alignment/>
      <protection/>
    </xf>
    <xf numFmtId="0" fontId="7" fillId="0" borderId="0" xfId="22" applyFont="1" applyAlignment="1">
      <alignment horizontal="left"/>
      <protection/>
    </xf>
    <xf numFmtId="0" fontId="9" fillId="0" borderId="0" xfId="22" applyFont="1" applyAlignment="1">
      <alignment horizontal="right"/>
      <protection/>
    </xf>
    <xf numFmtId="0" fontId="7" fillId="0" borderId="0" xfId="22" applyFont="1" applyAlignment="1">
      <alignment horizontal="right"/>
      <protection/>
    </xf>
    <xf numFmtId="0" fontId="5" fillId="0" borderId="0" xfId="22" applyFont="1" applyAlignment="1">
      <alignment horizontal="left"/>
      <protection/>
    </xf>
    <xf numFmtId="0" fontId="5" fillId="0" borderId="0" xfId="22" applyFont="1" applyBorder="1" quotePrefix="1">
      <alignment/>
      <protection/>
    </xf>
    <xf numFmtId="0" fontId="5" fillId="0" borderId="0" xfId="22" applyFont="1" applyBorder="1">
      <alignment/>
      <protection/>
    </xf>
    <xf numFmtId="0" fontId="5" fillId="0" borderId="0" xfId="22" applyFont="1" applyBorder="1" applyAlignment="1">
      <alignment horizontal="center"/>
      <protection/>
    </xf>
    <xf numFmtId="0" fontId="6" fillId="0" borderId="0" xfId="22" applyFont="1" applyBorder="1" applyAlignment="1">
      <alignment horizontal="center"/>
      <protection/>
    </xf>
    <xf numFmtId="0" fontId="11" fillId="0" borderId="0" xfId="22" applyFont="1" applyBorder="1">
      <alignment/>
      <protection/>
    </xf>
    <xf numFmtId="177" fontId="5" fillId="0" borderId="0" xfId="17" applyNumberFormat="1" applyFont="1" applyBorder="1" applyAlignment="1">
      <alignment/>
    </xf>
    <xf numFmtId="0" fontId="9" fillId="0" borderId="0" xfId="22" applyFont="1" applyBorder="1">
      <alignment/>
      <protection/>
    </xf>
    <xf numFmtId="177" fontId="5" fillId="0" borderId="1" xfId="15" applyNumberFormat="1" applyFont="1" applyBorder="1" applyAlignment="1">
      <alignment horizontal="center"/>
    </xf>
    <xf numFmtId="177" fontId="5" fillId="0" borderId="1" xfId="22" applyNumberFormat="1" applyFont="1" applyBorder="1">
      <alignment/>
      <protection/>
    </xf>
    <xf numFmtId="177" fontId="5" fillId="0" borderId="0" xfId="22" applyNumberFormat="1" applyFont="1" applyBorder="1">
      <alignment/>
      <protection/>
    </xf>
    <xf numFmtId="177" fontId="6" fillId="0" borderId="0" xfId="22" applyNumberFormat="1" applyFont="1" applyBorder="1">
      <alignment/>
      <protection/>
    </xf>
    <xf numFmtId="175" fontId="5" fillId="0" borderId="0" xfId="22" applyNumberFormat="1" applyFont="1" applyBorder="1">
      <alignment/>
      <protection/>
    </xf>
    <xf numFmtId="177" fontId="5" fillId="0" borderId="0" xfId="15" applyNumberFormat="1" applyFont="1" applyAlignment="1">
      <alignment horizontal="right" readingOrder="2"/>
    </xf>
    <xf numFmtId="0" fontId="0" fillId="0" borderId="0" xfId="22" applyFont="1" applyAlignment="1">
      <alignment horizontal="right" readingOrder="2"/>
      <protection/>
    </xf>
    <xf numFmtId="177" fontId="5" fillId="0" borderId="0" xfId="15" applyNumberFormat="1" applyFont="1" applyAlignment="1">
      <alignment/>
    </xf>
    <xf numFmtId="2" fontId="5" fillId="0" borderId="0" xfId="22" applyNumberFormat="1" applyFont="1">
      <alignment/>
      <protection/>
    </xf>
    <xf numFmtId="39" fontId="13" fillId="0" borderId="0" xfId="0" applyFont="1" applyAlignment="1">
      <alignment/>
    </xf>
    <xf numFmtId="39" fontId="6" fillId="0" borderId="0" xfId="0" applyFont="1" applyAlignment="1">
      <alignment/>
    </xf>
    <xf numFmtId="39" fontId="14" fillId="0" borderId="0" xfId="0" applyFont="1" applyAlignment="1">
      <alignment/>
    </xf>
    <xf numFmtId="39" fontId="5" fillId="0" borderId="0" xfId="0" applyFont="1" applyAlignment="1">
      <alignment horizontal="center"/>
    </xf>
    <xf numFmtId="172" fontId="5" fillId="0" borderId="0" xfId="18" applyFont="1" applyAlignment="1">
      <alignment/>
    </xf>
    <xf numFmtId="172" fontId="6" fillId="0" borderId="0" xfId="18" applyFont="1" applyAlignment="1">
      <alignment horizontal="center"/>
    </xf>
    <xf numFmtId="172" fontId="6" fillId="0" borderId="0" xfId="18" applyFont="1" applyAlignment="1">
      <alignment/>
    </xf>
    <xf numFmtId="175" fontId="5" fillId="0" borderId="0" xfId="18" applyNumberFormat="1" applyFont="1" applyAlignment="1">
      <alignment/>
    </xf>
    <xf numFmtId="172" fontId="5" fillId="0" borderId="0" xfId="18" applyNumberFormat="1" applyFont="1" applyAlignment="1">
      <alignment/>
    </xf>
    <xf numFmtId="177" fontId="5" fillId="0" borderId="0" xfId="18" applyNumberFormat="1" applyFont="1" applyAlignment="1">
      <alignment/>
    </xf>
    <xf numFmtId="172" fontId="8" fillId="0" borderId="0" xfId="18" applyFont="1" applyAlignment="1">
      <alignment/>
    </xf>
    <xf numFmtId="175" fontId="5" fillId="0" borderId="3" xfId="18" applyNumberFormat="1" applyFont="1" applyBorder="1" applyAlignment="1">
      <alignment/>
    </xf>
    <xf numFmtId="177" fontId="5" fillId="0" borderId="3" xfId="18" applyNumberFormat="1" applyFont="1" applyBorder="1" applyAlignment="1">
      <alignment/>
    </xf>
    <xf numFmtId="37" fontId="5" fillId="0" borderId="0" xfId="0" applyNumberFormat="1" applyFont="1" applyAlignment="1">
      <alignment/>
    </xf>
    <xf numFmtId="39" fontId="12" fillId="0" borderId="0" xfId="0" applyFont="1" applyAlignment="1">
      <alignment/>
    </xf>
    <xf numFmtId="0" fontId="15" fillId="0" borderId="0" xfId="22" applyFont="1" applyAlignment="1">
      <alignment horizontal="left"/>
      <protection/>
    </xf>
    <xf numFmtId="0" fontId="13" fillId="0" borderId="0" xfId="22" applyFont="1" applyAlignment="1">
      <alignment horizontal="left"/>
      <protection/>
    </xf>
    <xf numFmtId="0" fontId="0" fillId="0" borderId="0" xfId="22" applyBorder="1">
      <alignment/>
      <protection/>
    </xf>
    <xf numFmtId="0" fontId="0" fillId="0" borderId="0" xfId="22" applyFill="1">
      <alignment/>
      <protection/>
    </xf>
    <xf numFmtId="0" fontId="16" fillId="0" borderId="0" xfId="22" applyFont="1" applyAlignment="1">
      <alignment horizontal="left"/>
      <protection/>
    </xf>
    <xf numFmtId="0" fontId="17" fillId="0" borderId="0" xfId="22" applyFont="1" applyAlignment="1">
      <alignment horizontal="left"/>
      <protection/>
    </xf>
    <xf numFmtId="0" fontId="6" fillId="0" borderId="0" xfId="22" applyFont="1" applyFill="1" applyAlignment="1">
      <alignment horizontal="center"/>
      <protection/>
    </xf>
    <xf numFmtId="39" fontId="1" fillId="0" borderId="0" xfId="0" applyFont="1" applyFill="1" applyAlignment="1">
      <alignment/>
    </xf>
    <xf numFmtId="38" fontId="18" fillId="0" borderId="0" xfId="0" applyNumberFormat="1" applyFont="1" applyFill="1" applyAlignment="1">
      <alignment horizontal="center"/>
    </xf>
    <xf numFmtId="38" fontId="18" fillId="0" borderId="0" xfId="15" applyNumberFormat="1" applyFont="1" applyFill="1" applyAlignment="1">
      <alignment horizontal="right"/>
    </xf>
    <xf numFmtId="39" fontId="18" fillId="0" borderId="0" xfId="0" applyFont="1" applyFill="1" applyBorder="1" applyAlignment="1">
      <alignment/>
    </xf>
    <xf numFmtId="39" fontId="18" fillId="0" borderId="0" xfId="0" applyFont="1" applyFill="1" applyAlignment="1">
      <alignment horizontal="center"/>
    </xf>
    <xf numFmtId="39" fontId="18" fillId="0" borderId="0" xfId="0" applyFont="1" applyFill="1" applyAlignment="1">
      <alignment/>
    </xf>
    <xf numFmtId="39" fontId="19" fillId="0" borderId="0" xfId="0" applyFont="1" applyFill="1" applyAlignment="1">
      <alignment/>
    </xf>
    <xf numFmtId="39" fontId="15" fillId="0" borderId="0" xfId="0" applyFont="1" applyAlignment="1">
      <alignment/>
    </xf>
    <xf numFmtId="39" fontId="16" fillId="0" borderId="0" xfId="0" applyFont="1" applyAlignment="1">
      <alignment/>
    </xf>
    <xf numFmtId="38" fontId="16" fillId="0" borderId="0" xfId="0" applyNumberFormat="1" applyFont="1" applyAlignment="1">
      <alignment/>
    </xf>
    <xf numFmtId="39" fontId="16" fillId="0" borderId="0" xfId="0" applyFont="1" applyBorder="1" applyAlignment="1">
      <alignment/>
    </xf>
    <xf numFmtId="39" fontId="16" fillId="0" borderId="0" xfId="0" applyFont="1" applyFill="1" applyAlignment="1">
      <alignment/>
    </xf>
    <xf numFmtId="38" fontId="16" fillId="0" borderId="0" xfId="15" applyNumberFormat="1" applyFont="1" applyFill="1" applyAlignment="1">
      <alignment/>
    </xf>
    <xf numFmtId="39" fontId="16" fillId="0" borderId="0" xfId="0" applyFont="1" applyFill="1" applyBorder="1" applyAlignment="1">
      <alignment/>
    </xf>
    <xf numFmtId="177" fontId="16" fillId="0" borderId="0" xfId="15" applyNumberFormat="1" applyFont="1" applyFill="1" applyAlignment="1">
      <alignment/>
    </xf>
    <xf numFmtId="39" fontId="0" fillId="0" borderId="0" xfId="0" applyFill="1" applyAlignment="1">
      <alignment/>
    </xf>
    <xf numFmtId="38" fontId="16" fillId="0" borderId="0" xfId="15" applyNumberFormat="1" applyFont="1" applyAlignment="1">
      <alignment/>
    </xf>
    <xf numFmtId="177" fontId="16" fillId="0" borderId="0" xfId="15" applyNumberFormat="1" applyFont="1" applyAlignment="1">
      <alignment/>
    </xf>
    <xf numFmtId="177" fontId="16" fillId="0" borderId="1" xfId="15" applyNumberFormat="1" applyFont="1" applyBorder="1" applyAlignment="1">
      <alignment/>
    </xf>
    <xf numFmtId="177" fontId="16" fillId="0" borderId="1" xfId="15" applyNumberFormat="1" applyFont="1" applyFill="1" applyBorder="1" applyAlignment="1">
      <alignment/>
    </xf>
    <xf numFmtId="37" fontId="16" fillId="0" borderId="0" xfId="0" applyNumberFormat="1" applyFont="1" applyFill="1" applyAlignment="1">
      <alignment/>
    </xf>
    <xf numFmtId="38" fontId="16" fillId="0" borderId="0" xfId="15" applyNumberFormat="1" applyFont="1" applyBorder="1" applyAlignment="1">
      <alignment/>
    </xf>
    <xf numFmtId="38" fontId="16" fillId="0" borderId="1" xfId="15" applyNumberFormat="1" applyFont="1" applyBorder="1" applyAlignment="1">
      <alignment/>
    </xf>
    <xf numFmtId="177" fontId="20" fillId="0" borderId="1" xfId="15" applyNumberFormat="1" applyFont="1" applyFill="1" applyBorder="1" applyAlignment="1">
      <alignment/>
    </xf>
    <xf numFmtId="38" fontId="16" fillId="0" borderId="3" xfId="15" applyNumberFormat="1" applyFont="1" applyBorder="1" applyAlignment="1">
      <alignment/>
    </xf>
    <xf numFmtId="38" fontId="16" fillId="0" borderId="1" xfId="15" applyNumberFormat="1" applyFont="1" applyFill="1" applyBorder="1" applyAlignment="1">
      <alignment/>
    </xf>
    <xf numFmtId="177" fontId="16" fillId="0" borderId="0" xfId="15" applyNumberFormat="1" applyFont="1" applyBorder="1" applyAlignment="1">
      <alignment/>
    </xf>
    <xf numFmtId="177" fontId="16" fillId="0" borderId="0" xfId="15" applyNumberFormat="1" applyFont="1" applyFill="1" applyBorder="1" applyAlignment="1">
      <alignment/>
    </xf>
    <xf numFmtId="39" fontId="16" fillId="0" borderId="1" xfId="0" applyFont="1" applyBorder="1" applyAlignment="1">
      <alignment/>
    </xf>
    <xf numFmtId="37" fontId="16" fillId="0" borderId="1" xfId="0" applyNumberFormat="1" applyFont="1" applyFill="1" applyBorder="1" applyAlignment="1">
      <alignment/>
    </xf>
    <xf numFmtId="38" fontId="15" fillId="0" borderId="2" xfId="15" applyNumberFormat="1" applyFont="1" applyBorder="1" applyAlignment="1">
      <alignment/>
    </xf>
    <xf numFmtId="38" fontId="15" fillId="0" borderId="4" xfId="15" applyNumberFormat="1" applyFont="1" applyBorder="1" applyAlignment="1">
      <alignment/>
    </xf>
    <xf numFmtId="38" fontId="15" fillId="0" borderId="0" xfId="15" applyNumberFormat="1" applyFont="1" applyBorder="1" applyAlignment="1">
      <alignment/>
    </xf>
    <xf numFmtId="38" fontId="15" fillId="0" borderId="2" xfId="15" applyNumberFormat="1" applyFont="1" applyFill="1" applyBorder="1" applyAlignment="1">
      <alignment/>
    </xf>
    <xf numFmtId="43" fontId="16" fillId="0" borderId="0" xfId="15" applyFont="1" applyAlignment="1">
      <alignment/>
    </xf>
    <xf numFmtId="38" fontId="15" fillId="0" borderId="5" xfId="15" applyNumberFormat="1" applyFont="1" applyBorder="1" applyAlignment="1">
      <alignment/>
    </xf>
    <xf numFmtId="38" fontId="15" fillId="0" borderId="5" xfId="15" applyNumberFormat="1" applyFont="1" applyFill="1" applyBorder="1" applyAlignment="1">
      <alignment/>
    </xf>
    <xf numFmtId="38" fontId="15" fillId="0" borderId="0" xfId="15" applyNumberFormat="1" applyFont="1" applyFill="1" applyBorder="1" applyAlignment="1">
      <alignment/>
    </xf>
    <xf numFmtId="39" fontId="16" fillId="0" borderId="0" xfId="0" applyFont="1" applyAlignment="1" quotePrefix="1">
      <alignment/>
    </xf>
    <xf numFmtId="38" fontId="0" fillId="0" borderId="0" xfId="0" applyNumberFormat="1" applyAlignment="1">
      <alignment/>
    </xf>
    <xf numFmtId="39" fontId="0" fillId="0" borderId="0" xfId="0" applyBorder="1" applyAlignment="1">
      <alignment/>
    </xf>
    <xf numFmtId="37" fontId="16" fillId="0" borderId="0" xfId="22" applyNumberFormat="1" applyFont="1" applyBorder="1" applyAlignment="1">
      <alignment horizontal="left"/>
      <protection/>
    </xf>
    <xf numFmtId="37" fontId="16" fillId="0" borderId="0" xfId="22" applyNumberFormat="1" applyFont="1" applyAlignment="1">
      <alignment horizontal="centerContinuous"/>
      <protection/>
    </xf>
    <xf numFmtId="37" fontId="16" fillId="0" borderId="0" xfId="22" applyNumberFormat="1" applyFont="1">
      <alignment/>
      <protection/>
    </xf>
    <xf numFmtId="37" fontId="16" fillId="0" borderId="0" xfId="22" applyNumberFormat="1" applyFont="1" applyFill="1" applyAlignment="1">
      <alignment horizontal="centerContinuous"/>
      <protection/>
    </xf>
    <xf numFmtId="0" fontId="16" fillId="0" borderId="0" xfId="22" applyFont="1" applyAlignment="1">
      <alignment horizontal="centerContinuous"/>
      <protection/>
    </xf>
    <xf numFmtId="0" fontId="16" fillId="0" borderId="0" xfId="22" applyFont="1">
      <alignment/>
      <protection/>
    </xf>
    <xf numFmtId="43" fontId="21" fillId="0" borderId="0" xfId="17" applyFont="1" applyAlignment="1">
      <alignment/>
    </xf>
    <xf numFmtId="0" fontId="21" fillId="0" borderId="0" xfId="22" applyFont="1">
      <alignment/>
      <protection/>
    </xf>
    <xf numFmtId="0" fontId="22" fillId="0" borderId="0" xfId="22" applyFont="1" applyFill="1">
      <alignment/>
      <protection/>
    </xf>
    <xf numFmtId="43" fontId="0" fillId="0" borderId="0" xfId="17" applyFont="1" applyAlignment="1">
      <alignment/>
    </xf>
    <xf numFmtId="0" fontId="0" fillId="0" borderId="0" xfId="22" applyFont="1">
      <alignment/>
      <protection/>
    </xf>
    <xf numFmtId="37" fontId="16" fillId="0" borderId="0" xfId="22" applyNumberFormat="1" applyFont="1" applyFill="1">
      <alignment/>
      <protection/>
    </xf>
    <xf numFmtId="37" fontId="15" fillId="0" borderId="0" xfId="22" applyNumberFormat="1" applyFont="1" applyBorder="1" applyAlignment="1">
      <alignment horizontal="left"/>
      <protection/>
    </xf>
    <xf numFmtId="39" fontId="15" fillId="0" borderId="0" xfId="0" applyFont="1" applyAlignment="1">
      <alignment horizontal="left"/>
    </xf>
    <xf numFmtId="0" fontId="15" fillId="0" borderId="0" xfId="22" applyFont="1" applyBorder="1" applyAlignment="1">
      <alignment horizontal="left"/>
      <protection/>
    </xf>
    <xf numFmtId="15" fontId="15" fillId="0" borderId="0" xfId="22" applyNumberFormat="1" applyFont="1" applyAlignment="1" quotePrefix="1">
      <alignment horizontal="left"/>
      <protection/>
    </xf>
    <xf numFmtId="39" fontId="0" fillId="0" borderId="0" xfId="0" applyAlignment="1">
      <alignment horizontal="center"/>
    </xf>
    <xf numFmtId="37" fontId="15" fillId="0" borderId="0" xfId="0" applyNumberFormat="1" applyFont="1" applyAlignment="1">
      <alignment horizontal="center"/>
    </xf>
    <xf numFmtId="39" fontId="16" fillId="0" borderId="0" xfId="0" applyFont="1" applyAlignment="1">
      <alignment horizontal="center"/>
    </xf>
    <xf numFmtId="37" fontId="15" fillId="0" borderId="0" xfId="0" applyNumberFormat="1" applyFont="1" applyAlignment="1" quotePrefix="1">
      <alignment horizontal="center"/>
    </xf>
    <xf numFmtId="37" fontId="15" fillId="0" borderId="0" xfId="0" applyNumberFormat="1" applyFont="1" applyAlignment="1">
      <alignment/>
    </xf>
    <xf numFmtId="37" fontId="16" fillId="0" borderId="0" xfId="0" applyNumberFormat="1" applyFont="1" applyAlignment="1" quotePrefix="1">
      <alignment horizontal="right"/>
    </xf>
    <xf numFmtId="37" fontId="15" fillId="0" borderId="0" xfId="0" applyNumberFormat="1" applyFont="1" applyAlignment="1">
      <alignment horizontal="right"/>
    </xf>
    <xf numFmtId="37" fontId="16" fillId="0" borderId="0" xfId="0" applyNumberFormat="1" applyFont="1" applyAlignment="1">
      <alignment horizontal="right"/>
    </xf>
    <xf numFmtId="43" fontId="16" fillId="0" borderId="0" xfId="15" applyFont="1" applyAlignment="1">
      <alignment horizontal="right"/>
    </xf>
    <xf numFmtId="37" fontId="15" fillId="0" borderId="0" xfId="0" applyNumberFormat="1" applyFont="1" applyAlignment="1" quotePrefix="1">
      <alignment horizontal="right"/>
    </xf>
    <xf numFmtId="43" fontId="16" fillId="0" borderId="0" xfId="15" applyFont="1" applyAlignment="1" quotePrefix="1">
      <alignment horizontal="right"/>
    </xf>
    <xf numFmtId="177" fontId="16" fillId="0" borderId="0" xfId="15" applyNumberFormat="1" applyFont="1" applyAlignment="1" quotePrefix="1">
      <alignment horizontal="center"/>
    </xf>
    <xf numFmtId="177" fontId="16" fillId="0" borderId="0" xfId="15" applyNumberFormat="1" applyFont="1" applyAlignment="1" quotePrefix="1">
      <alignment horizontal="right"/>
    </xf>
    <xf numFmtId="43" fontId="16" fillId="0" borderId="0" xfId="15" applyFont="1" applyBorder="1" applyAlignment="1" quotePrefix="1">
      <alignment horizontal="right"/>
    </xf>
    <xf numFmtId="43" fontId="16" fillId="0" borderId="0" xfId="15" applyFont="1" applyBorder="1" applyAlignment="1">
      <alignment horizontal="right"/>
    </xf>
    <xf numFmtId="177" fontId="16" fillId="0" borderId="0" xfId="15" applyNumberFormat="1" applyFont="1" applyBorder="1" applyAlignment="1" quotePrefix="1">
      <alignment horizontal="right"/>
    </xf>
    <xf numFmtId="37" fontId="16" fillId="0" borderId="0" xfId="0" applyNumberFormat="1" applyFont="1" applyBorder="1" applyAlignment="1" quotePrefix="1">
      <alignment horizontal="right"/>
    </xf>
    <xf numFmtId="39" fontId="0" fillId="0" borderId="0" xfId="0" applyFont="1" applyAlignment="1">
      <alignment/>
    </xf>
    <xf numFmtId="39" fontId="23" fillId="0" borderId="0" xfId="0" applyFont="1" applyAlignment="1">
      <alignment/>
    </xf>
    <xf numFmtId="43" fontId="16" fillId="0" borderId="0" xfId="15" applyFont="1" applyBorder="1" applyAlignment="1">
      <alignment/>
    </xf>
    <xf numFmtId="37" fontId="16" fillId="0" borderId="0" xfId="0" applyNumberFormat="1" applyFont="1" applyBorder="1" applyAlignment="1">
      <alignment/>
    </xf>
    <xf numFmtId="39" fontId="23" fillId="0" borderId="0" xfId="0" applyFont="1" applyBorder="1" applyAlignment="1">
      <alignment/>
    </xf>
    <xf numFmtId="43" fontId="16" fillId="0" borderId="1" xfId="15" applyFont="1" applyBorder="1" applyAlignment="1">
      <alignment/>
    </xf>
    <xf numFmtId="37" fontId="16" fillId="0" borderId="1" xfId="0" applyNumberFormat="1" applyFont="1" applyBorder="1" applyAlignment="1">
      <alignment/>
    </xf>
    <xf numFmtId="39" fontId="23" fillId="0" borderId="1" xfId="0" applyFont="1" applyBorder="1" applyAlignment="1">
      <alignment/>
    </xf>
    <xf numFmtId="37" fontId="16" fillId="0" borderId="1" xfId="0" applyNumberFormat="1" applyFont="1" applyBorder="1" applyAlignment="1" quotePrefix="1">
      <alignment horizontal="right"/>
    </xf>
    <xf numFmtId="37" fontId="16" fillId="0" borderId="0" xfId="0" applyNumberFormat="1" applyFont="1" applyAlignment="1" quotePrefix="1">
      <alignment horizontal="center"/>
    </xf>
    <xf numFmtId="37" fontId="16" fillId="0" borderId="0" xfId="0" applyNumberFormat="1" applyFont="1" applyAlignment="1">
      <alignment horizontal="center"/>
    </xf>
    <xf numFmtId="177" fontId="0" fillId="0" borderId="0" xfId="15" applyNumberFormat="1" applyBorder="1" applyAlignment="1">
      <alignment/>
    </xf>
    <xf numFmtId="177" fontId="0" fillId="0" borderId="0" xfId="15" applyNumberFormat="1" applyAlignment="1">
      <alignment/>
    </xf>
    <xf numFmtId="177" fontId="16" fillId="0" borderId="2" xfId="15" applyNumberFormat="1" applyFont="1" applyBorder="1" applyAlignment="1">
      <alignment/>
    </xf>
    <xf numFmtId="177" fontId="0" fillId="0" borderId="0" xfId="15" applyNumberFormat="1" applyFont="1" applyAlignment="1">
      <alignment/>
    </xf>
    <xf numFmtId="37" fontId="16" fillId="0" borderId="0" xfId="0" applyNumberFormat="1" applyFont="1" applyAlignment="1">
      <alignment/>
    </xf>
    <xf numFmtId="37" fontId="0" fillId="0" borderId="0" xfId="0" applyNumberFormat="1" applyAlignment="1">
      <alignment/>
    </xf>
    <xf numFmtId="0" fontId="15" fillId="0" borderId="0" xfId="22" applyFont="1" applyFill="1" applyAlignment="1">
      <alignment horizontal="centerContinuous"/>
      <protection/>
    </xf>
    <xf numFmtId="0" fontId="15" fillId="0" borderId="0" xfId="22" applyFont="1" applyBorder="1" applyAlignment="1">
      <alignment horizontal="centerContinuous"/>
      <protection/>
    </xf>
    <xf numFmtId="0" fontId="15" fillId="0" borderId="0" xfId="22" applyFont="1" applyAlignment="1">
      <alignment horizontal="centerContinuous"/>
      <protection/>
    </xf>
    <xf numFmtId="0" fontId="15" fillId="0" borderId="0" xfId="22" applyFont="1" applyFill="1" applyBorder="1" applyAlignment="1">
      <alignment horizontal="centerContinuous"/>
      <protection/>
    </xf>
    <xf numFmtId="0" fontId="16" fillId="0" borderId="0" xfId="22" applyFont="1" applyFill="1" applyAlignment="1">
      <alignment horizontal="centerContinuous"/>
      <protection/>
    </xf>
    <xf numFmtId="0" fontId="16" fillId="0" borderId="0" xfId="22" applyFont="1" applyBorder="1" applyAlignment="1">
      <alignment horizontal="centerContinuous"/>
      <protection/>
    </xf>
    <xf numFmtId="0" fontId="16" fillId="0" borderId="0" xfId="22" applyFont="1" applyFill="1" applyBorder="1" applyAlignment="1">
      <alignment horizontal="centerContinuous"/>
      <protection/>
    </xf>
    <xf numFmtId="0" fontId="16" fillId="0" borderId="0" xfId="22" applyFont="1" applyFill="1">
      <alignment/>
      <protection/>
    </xf>
    <xf numFmtId="0" fontId="16" fillId="0" borderId="0" xfId="22" applyFont="1" applyBorder="1">
      <alignment/>
      <protection/>
    </xf>
    <xf numFmtId="0" fontId="16" fillId="0" borderId="0" xfId="22" applyFont="1" applyFill="1" applyBorder="1">
      <alignment/>
      <protection/>
    </xf>
    <xf numFmtId="0" fontId="16" fillId="0" borderId="0" xfId="22" applyFont="1" applyAlignment="1">
      <alignment horizontal="center"/>
      <protection/>
    </xf>
    <xf numFmtId="0" fontId="16" fillId="0" borderId="0" xfId="22" applyFont="1" applyFill="1" applyAlignment="1">
      <alignment horizontal="center"/>
      <protection/>
    </xf>
    <xf numFmtId="0" fontId="16" fillId="0" borderId="0" xfId="22" applyFont="1" applyBorder="1" applyAlignment="1">
      <alignment horizontal="center"/>
      <protection/>
    </xf>
    <xf numFmtId="0" fontId="16" fillId="0" borderId="0" xfId="22" applyFont="1" applyFill="1" applyBorder="1" applyAlignment="1">
      <alignment horizontal="center"/>
      <protection/>
    </xf>
    <xf numFmtId="0" fontId="16" fillId="0" borderId="0" xfId="22" applyFont="1" applyFill="1" applyBorder="1" applyAlignment="1">
      <alignment horizontal="right"/>
      <protection/>
    </xf>
    <xf numFmtId="0" fontId="15" fillId="0" borderId="0" xfId="22" applyFont="1" applyAlignment="1">
      <alignment horizontal="center"/>
      <protection/>
    </xf>
    <xf numFmtId="0" fontId="17" fillId="0" borderId="0" xfId="22" applyFont="1" applyAlignment="1">
      <alignment horizontal="center"/>
      <protection/>
    </xf>
    <xf numFmtId="0" fontId="17" fillId="0" borderId="0" xfId="22" applyFont="1" applyFill="1" applyAlignment="1">
      <alignment horizontal="center"/>
      <protection/>
    </xf>
    <xf numFmtId="0" fontId="15" fillId="0" borderId="0" xfId="22" applyFont="1" applyFill="1" applyBorder="1" applyAlignment="1">
      <alignment horizontal="right"/>
      <protection/>
    </xf>
    <xf numFmtId="0" fontId="16" fillId="0" borderId="0" xfId="22" applyFont="1" applyBorder="1" applyAlignment="1" quotePrefix="1">
      <alignment horizontal="center"/>
      <protection/>
    </xf>
    <xf numFmtId="0" fontId="16" fillId="0" borderId="0" xfId="22" applyFont="1" applyAlignment="1" quotePrefix="1">
      <alignment horizontal="center"/>
      <protection/>
    </xf>
    <xf numFmtId="0" fontId="15" fillId="0" borderId="0" xfId="22" applyFont="1" applyFill="1" applyBorder="1" applyAlignment="1" quotePrefix="1">
      <alignment horizontal="right"/>
      <protection/>
    </xf>
    <xf numFmtId="0" fontId="15" fillId="0" borderId="0" xfId="22" applyFont="1" applyFill="1" applyAlignment="1">
      <alignment horizontal="center"/>
      <protection/>
    </xf>
    <xf numFmtId="0" fontId="15" fillId="0" borderId="0" xfId="22" applyFont="1" applyBorder="1" applyAlignment="1">
      <alignment horizontal="center"/>
      <protection/>
    </xf>
    <xf numFmtId="0" fontId="15" fillId="0" borderId="0" xfId="22" applyFont="1" applyFill="1" applyAlignment="1" quotePrefix="1">
      <alignment horizontal="center"/>
      <protection/>
    </xf>
    <xf numFmtId="0" fontId="15" fillId="0" borderId="0" xfId="22" applyFont="1" applyAlignment="1" quotePrefix="1">
      <alignment horizontal="center"/>
      <protection/>
    </xf>
    <xf numFmtId="177" fontId="16" fillId="0" borderId="0" xfId="17" applyNumberFormat="1" applyFont="1" applyFill="1" applyAlignment="1">
      <alignment/>
    </xf>
    <xf numFmtId="177" fontId="16" fillId="0" borderId="0" xfId="17" applyNumberFormat="1" applyFont="1" applyBorder="1" applyAlignment="1">
      <alignment/>
    </xf>
    <xf numFmtId="177" fontId="16" fillId="0" borderId="0" xfId="17" applyNumberFormat="1" applyFont="1" applyAlignment="1">
      <alignment horizontal="center"/>
    </xf>
    <xf numFmtId="177" fontId="16" fillId="0" borderId="0" xfId="17" applyNumberFormat="1" applyFont="1" applyFill="1" applyBorder="1" applyAlignment="1">
      <alignment/>
    </xf>
    <xf numFmtId="0" fontId="15" fillId="0" borderId="0" xfId="22" applyFont="1">
      <alignment/>
      <protection/>
    </xf>
    <xf numFmtId="177" fontId="15" fillId="0" borderId="0" xfId="17" applyNumberFormat="1" applyFont="1" applyFill="1" applyAlignment="1">
      <alignment horizontal="center"/>
    </xf>
    <xf numFmtId="177" fontId="15" fillId="0" borderId="0" xfId="17" applyNumberFormat="1" applyFont="1" applyBorder="1" applyAlignment="1">
      <alignment horizontal="center"/>
    </xf>
    <xf numFmtId="177" fontId="15" fillId="0" borderId="0" xfId="17" applyNumberFormat="1" applyFont="1" applyAlignment="1">
      <alignment horizontal="center"/>
    </xf>
    <xf numFmtId="177" fontId="15" fillId="0" borderId="0" xfId="17" applyNumberFormat="1" applyFont="1" applyFill="1" applyBorder="1" applyAlignment="1">
      <alignment horizontal="center"/>
    </xf>
    <xf numFmtId="177" fontId="16" fillId="0" borderId="0" xfId="17" applyNumberFormat="1" applyFont="1" applyFill="1" applyAlignment="1">
      <alignment/>
    </xf>
    <xf numFmtId="177" fontId="16" fillId="0" borderId="0" xfId="17" applyNumberFormat="1" applyFont="1" applyBorder="1" applyAlignment="1">
      <alignment/>
    </xf>
    <xf numFmtId="177" fontId="16" fillId="0" borderId="0" xfId="17" applyNumberFormat="1" applyFont="1" applyFill="1" applyBorder="1" applyAlignment="1">
      <alignment/>
    </xf>
    <xf numFmtId="175" fontId="16" fillId="0" borderId="6" xfId="15" applyNumberFormat="1" applyFont="1" applyFill="1" applyBorder="1" applyAlignment="1">
      <alignment/>
    </xf>
    <xf numFmtId="177" fontId="16" fillId="0" borderId="6" xfId="17" applyNumberFormat="1" applyFont="1" applyFill="1" applyBorder="1" applyAlignment="1">
      <alignment horizontal="center"/>
    </xf>
    <xf numFmtId="175" fontId="16" fillId="0" borderId="7" xfId="15" applyNumberFormat="1" applyFont="1" applyFill="1" applyBorder="1" applyAlignment="1">
      <alignment/>
    </xf>
    <xf numFmtId="177" fontId="16" fillId="0" borderId="7" xfId="17" applyNumberFormat="1" applyFont="1" applyFill="1" applyBorder="1" applyAlignment="1">
      <alignment horizontal="center"/>
    </xf>
    <xf numFmtId="175" fontId="16" fillId="0" borderId="8" xfId="15" applyNumberFormat="1" applyFont="1" applyFill="1" applyBorder="1" applyAlignment="1">
      <alignment/>
    </xf>
    <xf numFmtId="177" fontId="16" fillId="0" borderId="8" xfId="17" applyNumberFormat="1" applyFont="1" applyFill="1" applyBorder="1" applyAlignment="1">
      <alignment horizontal="center"/>
    </xf>
    <xf numFmtId="0" fontId="16" fillId="0" borderId="0" xfId="22" applyFont="1" applyFill="1" applyAlignment="1" quotePrefix="1">
      <alignment horizontal="left"/>
      <protection/>
    </xf>
    <xf numFmtId="175" fontId="16" fillId="0" borderId="0" xfId="15" applyNumberFormat="1" applyFont="1" applyFill="1" applyBorder="1" applyAlignment="1">
      <alignment/>
    </xf>
    <xf numFmtId="177" fontId="16" fillId="0" borderId="0" xfId="17" applyNumberFormat="1" applyFont="1" applyBorder="1" applyAlignment="1">
      <alignment horizontal="center"/>
    </xf>
    <xf numFmtId="0" fontId="16" fillId="0" borderId="0" xfId="22" applyFont="1" applyAlignment="1" quotePrefix="1">
      <alignment horizontal="left"/>
      <protection/>
    </xf>
    <xf numFmtId="177" fontId="24" fillId="0" borderId="1" xfId="17" applyNumberFormat="1" applyFont="1" applyFill="1" applyBorder="1" applyAlignment="1">
      <alignment/>
    </xf>
    <xf numFmtId="177" fontId="24" fillId="0" borderId="0" xfId="17" applyNumberFormat="1" applyFont="1" applyBorder="1" applyAlignment="1">
      <alignment/>
    </xf>
    <xf numFmtId="177" fontId="24" fillId="0" borderId="0" xfId="17" applyNumberFormat="1" applyFont="1" applyFill="1" applyBorder="1" applyAlignment="1">
      <alignment/>
    </xf>
    <xf numFmtId="177" fontId="16" fillId="0" borderId="6" xfId="17" applyNumberFormat="1" applyFont="1" applyFill="1" applyBorder="1" applyAlignment="1">
      <alignment/>
    </xf>
    <xf numFmtId="43" fontId="16" fillId="0" borderId="0" xfId="17" applyNumberFormat="1" applyFont="1" applyFill="1" applyBorder="1" applyAlignment="1">
      <alignment/>
    </xf>
    <xf numFmtId="177" fontId="16" fillId="0" borderId="7" xfId="17" applyNumberFormat="1" applyFont="1" applyFill="1" applyBorder="1" applyAlignment="1">
      <alignment/>
    </xf>
    <xf numFmtId="177" fontId="16" fillId="0" borderId="8" xfId="17" applyNumberFormat="1" applyFont="1" applyFill="1" applyBorder="1" applyAlignment="1">
      <alignment/>
    </xf>
    <xf numFmtId="177" fontId="24" fillId="0" borderId="0" xfId="17" applyNumberFormat="1" applyFont="1" applyBorder="1" applyAlignment="1">
      <alignment horizontal="center"/>
    </xf>
    <xf numFmtId="177" fontId="24" fillId="0" borderId="2" xfId="17" applyNumberFormat="1" applyFont="1" applyFill="1" applyBorder="1" applyAlignment="1">
      <alignment/>
    </xf>
    <xf numFmtId="43" fontId="16" fillId="0" borderId="0" xfId="17" applyNumberFormat="1" applyFont="1" applyAlignment="1">
      <alignment horizontal="center"/>
    </xf>
    <xf numFmtId="177" fontId="16" fillId="0" borderId="1" xfId="17" applyNumberFormat="1" applyFont="1" applyFill="1" applyBorder="1" applyAlignment="1">
      <alignment/>
    </xf>
    <xf numFmtId="177" fontId="16" fillId="0" borderId="1" xfId="17" applyNumberFormat="1" applyFont="1" applyBorder="1" applyAlignment="1">
      <alignment horizontal="center"/>
    </xf>
    <xf numFmtId="0" fontId="16" fillId="0" borderId="0" xfId="22" applyFont="1" quotePrefix="1">
      <alignment/>
      <protection/>
    </xf>
    <xf numFmtId="177" fontId="24" fillId="0" borderId="0" xfId="17" applyNumberFormat="1" applyFont="1" applyFill="1" applyBorder="1" applyAlignment="1">
      <alignment horizontal="right"/>
    </xf>
    <xf numFmtId="177" fontId="24" fillId="0" borderId="0" xfId="17" applyNumberFormat="1" applyFont="1" applyBorder="1" applyAlignment="1">
      <alignment horizontal="right"/>
    </xf>
    <xf numFmtId="177" fontId="16" fillId="0" borderId="0" xfId="17" applyNumberFormat="1" applyFont="1" applyFill="1" applyAlignment="1">
      <alignment horizontal="right"/>
    </xf>
    <xf numFmtId="177" fontId="16" fillId="0" borderId="0" xfId="17" applyNumberFormat="1" applyFont="1" applyBorder="1" applyAlignment="1">
      <alignment horizontal="right"/>
    </xf>
    <xf numFmtId="177" fontId="16" fillId="0" borderId="0" xfId="17" applyNumberFormat="1" applyFont="1" applyFill="1" applyBorder="1" applyAlignment="1">
      <alignment horizontal="right"/>
    </xf>
    <xf numFmtId="0" fontId="15" fillId="0" borderId="0" xfId="22" applyFont="1" applyAlignment="1" quotePrefix="1">
      <alignment horizontal="left"/>
      <protection/>
    </xf>
    <xf numFmtId="177" fontId="16" fillId="0" borderId="0" xfId="17" applyNumberFormat="1" applyFont="1" applyFill="1" applyAlignment="1">
      <alignment horizontal="center"/>
    </xf>
    <xf numFmtId="177" fontId="16" fillId="0" borderId="1" xfId="17" applyNumberFormat="1" applyFont="1" applyFill="1" applyBorder="1" applyAlignment="1">
      <alignment horizontal="center"/>
    </xf>
    <xf numFmtId="43" fontId="22" fillId="0" borderId="0" xfId="17" applyNumberFormat="1" applyFont="1" applyFill="1" applyAlignment="1">
      <alignment/>
    </xf>
    <xf numFmtId="43" fontId="22" fillId="0" borderId="0" xfId="17" applyNumberFormat="1" applyFont="1" applyBorder="1" applyAlignment="1">
      <alignment/>
    </xf>
    <xf numFmtId="177" fontId="16" fillId="0" borderId="0" xfId="17" applyNumberFormat="1" applyFont="1" applyAlignment="1">
      <alignment/>
    </xf>
    <xf numFmtId="43" fontId="16" fillId="0" borderId="0" xfId="17" applyNumberFormat="1" applyFont="1" applyFill="1" applyBorder="1" applyAlignment="1">
      <alignment/>
    </xf>
    <xf numFmtId="177" fontId="16" fillId="0" borderId="0" xfId="22" applyNumberFormat="1" applyFont="1" applyFill="1">
      <alignment/>
      <protection/>
    </xf>
    <xf numFmtId="0" fontId="16" fillId="0" borderId="0" xfId="22" applyFont="1" applyFill="1" applyBorder="1" applyAlignment="1">
      <alignment horizontal="left"/>
      <protection/>
    </xf>
    <xf numFmtId="43" fontId="16" fillId="0" borderId="0" xfId="15" applyFont="1" applyFill="1" applyAlignment="1">
      <alignment/>
    </xf>
    <xf numFmtId="175" fontId="16" fillId="0" borderId="0" xfId="22" applyNumberFormat="1" applyFont="1" applyBorder="1">
      <alignment/>
      <protection/>
    </xf>
    <xf numFmtId="0" fontId="13" fillId="0" borderId="0" xfId="22" applyFont="1" applyFill="1" applyAlignment="1">
      <alignment horizontal="left"/>
      <protection/>
    </xf>
    <xf numFmtId="0" fontId="21" fillId="0" borderId="0" xfId="22" applyFont="1" applyFill="1">
      <alignment/>
      <protection/>
    </xf>
    <xf numFmtId="0" fontId="16" fillId="0" borderId="0" xfId="22" applyFont="1" applyFill="1" applyAlignment="1">
      <alignment horizontal="left"/>
      <protection/>
    </xf>
    <xf numFmtId="0" fontId="0" fillId="0" borderId="0" xfId="22" applyFont="1" applyFill="1">
      <alignment/>
      <protection/>
    </xf>
    <xf numFmtId="0" fontId="15" fillId="0" borderId="0" xfId="22" applyFont="1" applyFill="1" applyBorder="1" applyAlignment="1" quotePrefix="1">
      <alignment horizontal="left"/>
      <protection/>
    </xf>
    <xf numFmtId="15" fontId="17" fillId="0" borderId="0" xfId="22" applyNumberFormat="1" applyFont="1" applyFill="1" applyAlignment="1" quotePrefix="1">
      <alignment horizontal="left"/>
      <protection/>
    </xf>
    <xf numFmtId="0" fontId="0" fillId="0" borderId="0" xfId="22" applyFont="1" applyFill="1" applyBorder="1">
      <alignment/>
      <protection/>
    </xf>
    <xf numFmtId="0" fontId="15" fillId="0" borderId="0" xfId="22" applyFont="1" applyFill="1" applyBorder="1" applyAlignment="1">
      <alignment horizontal="left"/>
      <protection/>
    </xf>
    <xf numFmtId="177" fontId="15" fillId="0" borderId="0" xfId="17" applyNumberFormat="1" applyFont="1" applyFill="1" applyBorder="1" applyAlignment="1">
      <alignment horizontal="centerContinuous"/>
    </xf>
    <xf numFmtId="0" fontId="16" fillId="0" borderId="9" xfId="22" applyFont="1" applyFill="1" applyBorder="1">
      <alignment/>
      <protection/>
    </xf>
    <xf numFmtId="0" fontId="16" fillId="0" borderId="10" xfId="22" applyFont="1" applyFill="1" applyBorder="1">
      <alignment/>
      <protection/>
    </xf>
    <xf numFmtId="0" fontId="16" fillId="0" borderId="10" xfId="22" applyFont="1" applyFill="1" applyBorder="1" applyAlignment="1">
      <alignment horizontal="center"/>
      <protection/>
    </xf>
    <xf numFmtId="0" fontId="16" fillId="0" borderId="9" xfId="22" applyFont="1" applyFill="1" applyBorder="1" applyAlignment="1">
      <alignment horizontal="center"/>
      <protection/>
    </xf>
    <xf numFmtId="177" fontId="16" fillId="0" borderId="9" xfId="17" applyNumberFormat="1" applyFont="1" applyFill="1" applyBorder="1" applyAlignment="1">
      <alignment horizontal="center"/>
    </xf>
    <xf numFmtId="177" fontId="16" fillId="0" borderId="0" xfId="17" applyNumberFormat="1" applyFont="1" applyFill="1" applyBorder="1" applyAlignment="1" quotePrefix="1">
      <alignment horizontal="center"/>
    </xf>
    <xf numFmtId="177" fontId="16" fillId="0" borderId="10" xfId="17" applyNumberFormat="1" applyFont="1" applyFill="1" applyBorder="1" applyAlignment="1">
      <alignment horizontal="center"/>
    </xf>
    <xf numFmtId="177" fontId="16" fillId="0" borderId="0" xfId="17" applyNumberFormat="1" applyFont="1" applyFill="1" applyBorder="1" applyAlignment="1">
      <alignment horizontal="center"/>
    </xf>
    <xf numFmtId="0" fontId="15" fillId="0" borderId="0" xfId="22" applyFont="1" applyFill="1" applyBorder="1">
      <alignment/>
      <protection/>
    </xf>
    <xf numFmtId="0" fontId="15" fillId="0" borderId="9" xfId="22" applyFont="1" applyFill="1" applyBorder="1" applyAlignment="1">
      <alignment horizontal="center"/>
      <protection/>
    </xf>
    <xf numFmtId="0" fontId="15" fillId="0" borderId="0" xfId="22" applyFont="1" applyFill="1" applyBorder="1" applyAlignment="1">
      <alignment horizontal="center"/>
      <protection/>
    </xf>
    <xf numFmtId="0" fontId="15" fillId="0" borderId="10" xfId="22" applyFont="1" applyFill="1" applyBorder="1" applyAlignment="1">
      <alignment horizontal="center"/>
      <protection/>
    </xf>
    <xf numFmtId="0" fontId="1" fillId="0" borderId="0" xfId="22" applyFont="1" applyFill="1" applyBorder="1">
      <alignment/>
      <protection/>
    </xf>
    <xf numFmtId="43" fontId="16" fillId="0" borderId="11" xfId="17" applyFont="1" applyFill="1" applyBorder="1" applyAlignment="1" quotePrefix="1">
      <alignment horizontal="center"/>
    </xf>
    <xf numFmtId="43" fontId="16" fillId="0" borderId="1" xfId="17" applyFont="1" applyFill="1" applyBorder="1" applyAlignment="1">
      <alignment/>
    </xf>
    <xf numFmtId="43" fontId="16" fillId="0" borderId="12" xfId="17" applyFont="1" applyFill="1" applyBorder="1" applyAlignment="1" quotePrefix="1">
      <alignment horizontal="center"/>
    </xf>
    <xf numFmtId="43" fontId="16" fillId="0" borderId="0" xfId="17" applyFont="1" applyFill="1" applyBorder="1" applyAlignment="1">
      <alignment/>
    </xf>
    <xf numFmtId="177" fontId="16" fillId="0" borderId="1" xfId="17" applyNumberFormat="1" applyFont="1" applyFill="1" applyBorder="1" applyAlignment="1">
      <alignment/>
    </xf>
    <xf numFmtId="177" fontId="16" fillId="0" borderId="1" xfId="17" applyNumberFormat="1" applyFont="1" applyFill="1" applyBorder="1" applyAlignment="1" quotePrefix="1">
      <alignment horizontal="center"/>
    </xf>
    <xf numFmtId="177" fontId="16" fillId="0" borderId="0" xfId="22" applyNumberFormat="1" applyFont="1" applyFill="1" applyBorder="1">
      <alignment/>
      <protection/>
    </xf>
    <xf numFmtId="177" fontId="16" fillId="0" borderId="1" xfId="22" applyNumberFormat="1" applyFont="1" applyFill="1" applyBorder="1">
      <alignment/>
      <protection/>
    </xf>
    <xf numFmtId="187" fontId="16" fillId="0" borderId="0" xfId="22" applyNumberFormat="1" applyFont="1" applyFill="1" applyBorder="1">
      <alignment/>
      <protection/>
    </xf>
    <xf numFmtId="177" fontId="16" fillId="0" borderId="2" xfId="17" applyNumberFormat="1" applyFont="1" applyFill="1" applyBorder="1" applyAlignment="1">
      <alignment horizontal="center"/>
    </xf>
    <xf numFmtId="43" fontId="16" fillId="0" borderId="0" xfId="22" applyNumberFormat="1" applyFont="1" applyFill="1" applyBorder="1">
      <alignment/>
      <protection/>
    </xf>
    <xf numFmtId="43" fontId="0" fillId="0" borderId="0" xfId="22" applyNumberFormat="1" applyFill="1">
      <alignment/>
      <protection/>
    </xf>
    <xf numFmtId="43" fontId="16" fillId="0" borderId="0" xfId="15" applyNumberFormat="1" applyFont="1" applyFill="1" applyBorder="1" applyAlignment="1">
      <alignment horizontal="center"/>
    </xf>
    <xf numFmtId="2" fontId="16" fillId="0" borderId="0" xfId="22" applyNumberFormat="1" applyFont="1" applyFill="1" applyBorder="1">
      <alignment/>
      <protection/>
    </xf>
    <xf numFmtId="39" fontId="6" fillId="0" borderId="0" xfId="0" applyFont="1" applyAlignment="1">
      <alignment horizontal="center"/>
    </xf>
    <xf numFmtId="39" fontId="5" fillId="0" borderId="0" xfId="0" applyFont="1" applyAlignment="1">
      <alignment horizontal="center"/>
    </xf>
    <xf numFmtId="0" fontId="5" fillId="0" borderId="0" xfId="22" applyFont="1" applyFill="1" applyAlignment="1">
      <alignment horizontal="left"/>
      <protection/>
    </xf>
    <xf numFmtId="0" fontId="6" fillId="0" borderId="0" xfId="22" applyFont="1" applyAlignment="1">
      <alignment horizontal="center"/>
      <protection/>
    </xf>
    <xf numFmtId="38" fontId="18" fillId="0" borderId="0" xfId="0" applyNumberFormat="1" applyFont="1" applyFill="1" applyAlignment="1">
      <alignment horizontal="center"/>
    </xf>
    <xf numFmtId="0" fontId="15" fillId="0" borderId="13" xfId="22" applyFont="1" applyFill="1" applyBorder="1" applyAlignment="1">
      <alignment horizontal="center"/>
      <protection/>
    </xf>
    <xf numFmtId="0" fontId="0" fillId="0" borderId="14" xfId="22" applyFill="1" applyBorder="1" applyAlignment="1">
      <alignment horizontal="center"/>
      <protection/>
    </xf>
    <xf numFmtId="0" fontId="0" fillId="0" borderId="15" xfId="22" applyFill="1" applyBorder="1" applyAlignment="1">
      <alignment horizontal="center"/>
      <protection/>
    </xf>
  </cellXfs>
  <cellStyles count="10">
    <cellStyle name="Normal" xfId="0"/>
    <cellStyle name="Comma" xfId="15"/>
    <cellStyle name="Comma [0]" xfId="16"/>
    <cellStyle name="Comma_June 2001" xfId="17"/>
    <cellStyle name="Comma_Segmental information" xfId="18"/>
    <cellStyle name="Currency" xfId="19"/>
    <cellStyle name="Currency [0]" xfId="20"/>
    <cellStyle name="Hyperlink" xfId="21"/>
    <cellStyle name="Normal_June 200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9525</xdr:rowOff>
    </xdr:from>
    <xdr:to>
      <xdr:col>8</xdr:col>
      <xdr:colOff>0</xdr:colOff>
      <xdr:row>13</xdr:row>
      <xdr:rowOff>66675</xdr:rowOff>
    </xdr:to>
    <xdr:sp>
      <xdr:nvSpPr>
        <xdr:cNvPr id="1" name="TextBox 1"/>
        <xdr:cNvSpPr txBox="1">
          <a:spLocks noChangeArrowheads="1"/>
        </xdr:cNvSpPr>
      </xdr:nvSpPr>
      <xdr:spPr>
        <a:xfrm>
          <a:off x="285750" y="981075"/>
          <a:ext cx="5314950" cy="11906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interim financial report has been prepared in accordance with MASB 26 Interim Financial Reporting and Chapter 9 part K of the Listing Requirements of Bursa Malaysia Securities Berhad, and should be read in conjunction with the annual audited financial statements for the year ended 31 December 2003.
The same accounting policies and methods of computation are followed in the quarterly financial statements as compared with the annual financial statements for the year ended 31 December 2003.</a:t>
          </a:r>
        </a:p>
      </xdr:txBody>
    </xdr:sp>
    <xdr:clientData/>
  </xdr:twoCellAnchor>
  <xdr:twoCellAnchor>
    <xdr:from>
      <xdr:col>1</xdr:col>
      <xdr:colOff>9525</xdr:colOff>
      <xdr:row>17</xdr:row>
      <xdr:rowOff>9525</xdr:rowOff>
    </xdr:from>
    <xdr:to>
      <xdr:col>7</xdr:col>
      <xdr:colOff>828675</xdr:colOff>
      <xdr:row>19</xdr:row>
      <xdr:rowOff>104775</xdr:rowOff>
    </xdr:to>
    <xdr:sp>
      <xdr:nvSpPr>
        <xdr:cNvPr id="2" name="TextBox 2"/>
        <xdr:cNvSpPr txBox="1">
          <a:spLocks noChangeArrowheads="1"/>
        </xdr:cNvSpPr>
      </xdr:nvSpPr>
      <xdr:spPr>
        <a:xfrm>
          <a:off x="285750" y="2771775"/>
          <a:ext cx="5295900" cy="4191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audit  report of the preceding annual financial statements of the Group and the Company were reported without any qualification.</a:t>
          </a:r>
        </a:p>
      </xdr:txBody>
    </xdr:sp>
    <xdr:clientData/>
  </xdr:twoCellAnchor>
  <xdr:twoCellAnchor>
    <xdr:from>
      <xdr:col>1</xdr:col>
      <xdr:colOff>28575</xdr:colOff>
      <xdr:row>133</xdr:row>
      <xdr:rowOff>57150</xdr:rowOff>
    </xdr:from>
    <xdr:to>
      <xdr:col>8</xdr:col>
      <xdr:colOff>9525</xdr:colOff>
      <xdr:row>135</xdr:row>
      <xdr:rowOff>104775</xdr:rowOff>
    </xdr:to>
    <xdr:sp>
      <xdr:nvSpPr>
        <xdr:cNvPr id="3" name="TextBox 3"/>
        <xdr:cNvSpPr txBox="1">
          <a:spLocks noChangeArrowheads="1"/>
        </xdr:cNvSpPr>
      </xdr:nvSpPr>
      <xdr:spPr>
        <a:xfrm>
          <a:off x="304800" y="21612225"/>
          <a:ext cx="5305425" cy="3714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low effective tax rate for the Group is principally attributed to tax exempt profits arising from Pioneer Status granted to a subsidiary company.</a:t>
          </a:r>
        </a:p>
      </xdr:txBody>
    </xdr:sp>
    <xdr:clientData/>
  </xdr:twoCellAnchor>
  <xdr:twoCellAnchor>
    <xdr:from>
      <xdr:col>0</xdr:col>
      <xdr:colOff>266700</xdr:colOff>
      <xdr:row>143</xdr:row>
      <xdr:rowOff>0</xdr:rowOff>
    </xdr:from>
    <xdr:to>
      <xdr:col>7</xdr:col>
      <xdr:colOff>0</xdr:colOff>
      <xdr:row>143</xdr:row>
      <xdr:rowOff>0</xdr:rowOff>
    </xdr:to>
    <xdr:sp>
      <xdr:nvSpPr>
        <xdr:cNvPr id="4" name="TextBox 4"/>
        <xdr:cNvSpPr txBox="1">
          <a:spLocks noChangeArrowheads="1"/>
        </xdr:cNvSpPr>
      </xdr:nvSpPr>
      <xdr:spPr>
        <a:xfrm>
          <a:off x="266700" y="23174325"/>
          <a:ext cx="448627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pre-acquisition profits for the current financial period under review.</a:t>
          </a:r>
        </a:p>
      </xdr:txBody>
    </xdr:sp>
    <xdr:clientData/>
  </xdr:twoCellAnchor>
  <xdr:twoCellAnchor>
    <xdr:from>
      <xdr:col>1</xdr:col>
      <xdr:colOff>9525</xdr:colOff>
      <xdr:row>143</xdr:row>
      <xdr:rowOff>0</xdr:rowOff>
    </xdr:from>
    <xdr:to>
      <xdr:col>6</xdr:col>
      <xdr:colOff>847725</xdr:colOff>
      <xdr:row>143</xdr:row>
      <xdr:rowOff>0</xdr:rowOff>
    </xdr:to>
    <xdr:sp>
      <xdr:nvSpPr>
        <xdr:cNvPr id="5" name="TextBox 5"/>
        <xdr:cNvSpPr txBox="1">
          <a:spLocks noChangeArrowheads="1"/>
        </xdr:cNvSpPr>
      </xdr:nvSpPr>
      <xdr:spPr>
        <a:xfrm>
          <a:off x="285750" y="23174325"/>
          <a:ext cx="44672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profits on sale of investments and/or properties for the current financial period under review. </a:t>
          </a:r>
        </a:p>
      </xdr:txBody>
    </xdr:sp>
    <xdr:clientData/>
  </xdr:twoCellAnchor>
  <xdr:twoCellAnchor>
    <xdr:from>
      <xdr:col>2</xdr:col>
      <xdr:colOff>38100</xdr:colOff>
      <xdr:row>146</xdr:row>
      <xdr:rowOff>19050</xdr:rowOff>
    </xdr:from>
    <xdr:to>
      <xdr:col>7</xdr:col>
      <xdr:colOff>838200</xdr:colOff>
      <xdr:row>148</xdr:row>
      <xdr:rowOff>19050</xdr:rowOff>
    </xdr:to>
    <xdr:sp>
      <xdr:nvSpPr>
        <xdr:cNvPr id="6" name="TextBox 6"/>
        <xdr:cNvSpPr txBox="1">
          <a:spLocks noChangeArrowheads="1"/>
        </xdr:cNvSpPr>
      </xdr:nvSpPr>
      <xdr:spPr>
        <a:xfrm>
          <a:off x="514350" y="23679150"/>
          <a:ext cx="5076825" cy="3238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purchases or disposals of quoted securities for the current quarter and financial period to date.</a:t>
          </a:r>
        </a:p>
      </xdr:txBody>
    </xdr:sp>
    <xdr:clientData/>
  </xdr:twoCellAnchor>
  <xdr:twoCellAnchor>
    <xdr:from>
      <xdr:col>0</xdr:col>
      <xdr:colOff>257175</xdr:colOff>
      <xdr:row>152</xdr:row>
      <xdr:rowOff>0</xdr:rowOff>
    </xdr:from>
    <xdr:to>
      <xdr:col>7</xdr:col>
      <xdr:colOff>0</xdr:colOff>
      <xdr:row>152</xdr:row>
      <xdr:rowOff>0</xdr:rowOff>
    </xdr:to>
    <xdr:sp>
      <xdr:nvSpPr>
        <xdr:cNvPr id="7" name="TextBox 7"/>
        <xdr:cNvSpPr txBox="1">
          <a:spLocks noChangeArrowheads="1"/>
        </xdr:cNvSpPr>
      </xdr:nvSpPr>
      <xdr:spPr>
        <a:xfrm>
          <a:off x="257175" y="24631650"/>
          <a:ext cx="449580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changes in the composition of the Group for the current quarter and financial year to date.</a:t>
          </a:r>
        </a:p>
      </xdr:txBody>
    </xdr:sp>
    <xdr:clientData/>
  </xdr:twoCellAnchor>
  <xdr:twoCellAnchor>
    <xdr:from>
      <xdr:col>1</xdr:col>
      <xdr:colOff>9525</xdr:colOff>
      <xdr:row>254</xdr:row>
      <xdr:rowOff>0</xdr:rowOff>
    </xdr:from>
    <xdr:to>
      <xdr:col>8</xdr:col>
      <xdr:colOff>0</xdr:colOff>
      <xdr:row>254</xdr:row>
      <xdr:rowOff>9525</xdr:rowOff>
    </xdr:to>
    <xdr:sp>
      <xdr:nvSpPr>
        <xdr:cNvPr id="8" name="TextBox 8"/>
        <xdr:cNvSpPr txBox="1">
          <a:spLocks noChangeArrowheads="1"/>
        </xdr:cNvSpPr>
      </xdr:nvSpPr>
      <xdr:spPr>
        <a:xfrm>
          <a:off x="285750" y="41167050"/>
          <a:ext cx="5314950" cy="95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issue, cancellation, repurchase, resale and repayment of debt and equity securities for the current financial year to date.</a:t>
          </a:r>
        </a:p>
      </xdr:txBody>
    </xdr:sp>
    <xdr:clientData/>
  </xdr:twoCellAnchor>
  <xdr:twoCellAnchor>
    <xdr:from>
      <xdr:col>1</xdr:col>
      <xdr:colOff>19050</xdr:colOff>
      <xdr:row>235</xdr:row>
      <xdr:rowOff>9525</xdr:rowOff>
    </xdr:from>
    <xdr:to>
      <xdr:col>8</xdr:col>
      <xdr:colOff>9525</xdr:colOff>
      <xdr:row>237</xdr:row>
      <xdr:rowOff>28575</xdr:rowOff>
    </xdr:to>
    <xdr:sp>
      <xdr:nvSpPr>
        <xdr:cNvPr id="9" name="TextBox 9"/>
        <xdr:cNvSpPr txBox="1">
          <a:spLocks noChangeArrowheads="1"/>
        </xdr:cNvSpPr>
      </xdr:nvSpPr>
      <xdr:spPr>
        <a:xfrm>
          <a:off x="295275" y="38080950"/>
          <a:ext cx="5314950" cy="3429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Group's borrowings (all denominated in Malaysian currency) as at 30 June 2004 are as follows:-</a:t>
          </a:r>
        </a:p>
      </xdr:txBody>
    </xdr:sp>
    <xdr:clientData/>
  </xdr:twoCellAnchor>
  <xdr:twoCellAnchor>
    <xdr:from>
      <xdr:col>1</xdr:col>
      <xdr:colOff>9525</xdr:colOff>
      <xdr:row>257</xdr:row>
      <xdr:rowOff>9525</xdr:rowOff>
    </xdr:from>
    <xdr:to>
      <xdr:col>8</xdr:col>
      <xdr:colOff>0</xdr:colOff>
      <xdr:row>259</xdr:row>
      <xdr:rowOff>85725</xdr:rowOff>
    </xdr:to>
    <xdr:sp>
      <xdr:nvSpPr>
        <xdr:cNvPr id="10" name="TextBox 10"/>
        <xdr:cNvSpPr txBox="1">
          <a:spLocks noChangeArrowheads="1"/>
        </xdr:cNvSpPr>
      </xdr:nvSpPr>
      <xdr:spPr>
        <a:xfrm>
          <a:off x="285750" y="41662350"/>
          <a:ext cx="5314950" cy="4000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financial instruments with off balance sheet risk as at the date of this quarterly report.</a:t>
          </a:r>
        </a:p>
      </xdr:txBody>
    </xdr:sp>
    <xdr:clientData/>
  </xdr:twoCellAnchor>
  <xdr:twoCellAnchor>
    <xdr:from>
      <xdr:col>1</xdr:col>
      <xdr:colOff>9525</xdr:colOff>
      <xdr:row>263</xdr:row>
      <xdr:rowOff>9525</xdr:rowOff>
    </xdr:from>
    <xdr:to>
      <xdr:col>8</xdr:col>
      <xdr:colOff>0</xdr:colOff>
      <xdr:row>264</xdr:row>
      <xdr:rowOff>114300</xdr:rowOff>
    </xdr:to>
    <xdr:sp>
      <xdr:nvSpPr>
        <xdr:cNvPr id="11" name="TextBox 11"/>
        <xdr:cNvSpPr txBox="1">
          <a:spLocks noChangeArrowheads="1"/>
        </xdr:cNvSpPr>
      </xdr:nvSpPr>
      <xdr:spPr>
        <a:xfrm>
          <a:off x="285750" y="42633900"/>
          <a:ext cx="5314950" cy="2667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 There was no pending material litigation as at the date of this quarterly report.</a:t>
          </a:r>
        </a:p>
      </xdr:txBody>
    </xdr:sp>
    <xdr:clientData/>
  </xdr:twoCellAnchor>
  <xdr:twoCellAnchor>
    <xdr:from>
      <xdr:col>1</xdr:col>
      <xdr:colOff>0</xdr:colOff>
      <xdr:row>265</xdr:row>
      <xdr:rowOff>0</xdr:rowOff>
    </xdr:from>
    <xdr:to>
      <xdr:col>7</xdr:col>
      <xdr:colOff>0</xdr:colOff>
      <xdr:row>265</xdr:row>
      <xdr:rowOff>0</xdr:rowOff>
    </xdr:to>
    <xdr:sp>
      <xdr:nvSpPr>
        <xdr:cNvPr id="12" name="TextBox 12"/>
        <xdr:cNvSpPr txBox="1">
          <a:spLocks noChangeArrowheads="1"/>
        </xdr:cNvSpPr>
      </xdr:nvSpPr>
      <xdr:spPr>
        <a:xfrm>
          <a:off x="276225" y="42948225"/>
          <a:ext cx="44767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No segmental analysis was prepared as the Group is primarily engaged in the manufacturing and trading of jewellery and gold in Malaysia.</a:t>
          </a:r>
        </a:p>
      </xdr:txBody>
    </xdr:sp>
    <xdr:clientData/>
  </xdr:twoCellAnchor>
  <xdr:twoCellAnchor>
    <xdr:from>
      <xdr:col>1</xdr:col>
      <xdr:colOff>0</xdr:colOff>
      <xdr:row>265</xdr:row>
      <xdr:rowOff>0</xdr:rowOff>
    </xdr:from>
    <xdr:to>
      <xdr:col>7</xdr:col>
      <xdr:colOff>28575</xdr:colOff>
      <xdr:row>265</xdr:row>
      <xdr:rowOff>0</xdr:rowOff>
    </xdr:to>
    <xdr:sp>
      <xdr:nvSpPr>
        <xdr:cNvPr id="13" name="TextBox 13"/>
        <xdr:cNvSpPr txBox="1">
          <a:spLocks noChangeArrowheads="1"/>
        </xdr:cNvSpPr>
      </xdr:nvSpPr>
      <xdr:spPr>
        <a:xfrm>
          <a:off x="276225" y="42948225"/>
          <a:ext cx="45053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the third quarter of year 2002, the Group registered a revenue of RM23.6 million and PBT of RM4.0 million.  In the preceding quarter, the Group registered a turnover of RM22.1 million  and PBT of RM4.5 million. The increase in turnover in current quarter mainly due to the Mega Sales Carnival through out the month of August. However,  Profit Before Tax decreased  from RM4.5 million to RM4 million in current quarter as a result of higher discount given.</a:t>
          </a:r>
        </a:p>
      </xdr:txBody>
    </xdr:sp>
    <xdr:clientData/>
  </xdr:twoCellAnchor>
  <xdr:twoCellAnchor>
    <xdr:from>
      <xdr:col>1</xdr:col>
      <xdr:colOff>0</xdr:colOff>
      <xdr:row>265</xdr:row>
      <xdr:rowOff>0</xdr:rowOff>
    </xdr:from>
    <xdr:to>
      <xdr:col>6</xdr:col>
      <xdr:colOff>847725</xdr:colOff>
      <xdr:row>265</xdr:row>
      <xdr:rowOff>0</xdr:rowOff>
    </xdr:to>
    <xdr:sp>
      <xdr:nvSpPr>
        <xdr:cNvPr id="14" name="TextBox 14"/>
        <xdr:cNvSpPr txBox="1">
          <a:spLocks noChangeArrowheads="1"/>
        </xdr:cNvSpPr>
      </xdr:nvSpPr>
      <xdr:spPr>
        <a:xfrm>
          <a:off x="276225" y="42948225"/>
          <a:ext cx="44767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Barring any unforeseen circumstances, the Board anticipates that the Group's performance for the forthcoming periods will remain satisfactory.</a:t>
          </a:r>
        </a:p>
      </xdr:txBody>
    </xdr:sp>
    <xdr:clientData/>
  </xdr:twoCellAnchor>
  <xdr:twoCellAnchor>
    <xdr:from>
      <xdr:col>1</xdr:col>
      <xdr:colOff>0</xdr:colOff>
      <xdr:row>265</xdr:row>
      <xdr:rowOff>0</xdr:rowOff>
    </xdr:from>
    <xdr:to>
      <xdr:col>7</xdr:col>
      <xdr:colOff>0</xdr:colOff>
      <xdr:row>265</xdr:row>
      <xdr:rowOff>0</xdr:rowOff>
    </xdr:to>
    <xdr:sp>
      <xdr:nvSpPr>
        <xdr:cNvPr id="15" name="TextBox 15"/>
        <xdr:cNvSpPr txBox="1">
          <a:spLocks noChangeArrowheads="1"/>
        </xdr:cNvSpPr>
      </xdr:nvSpPr>
      <xdr:spPr>
        <a:xfrm>
          <a:off x="276225" y="42948225"/>
          <a:ext cx="44767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For the financial period ended 30 September 2002, the Group registered a revenue of RM71.6 million as compared to RM60.3 million in corresponding period in preceding year. Profit Before Tax increased by RM1.7 million to RM11.5 million due to sales mix.</a:t>
          </a:r>
        </a:p>
      </xdr:txBody>
    </xdr:sp>
    <xdr:clientData/>
  </xdr:twoCellAnchor>
  <xdr:twoCellAnchor>
    <xdr:from>
      <xdr:col>1</xdr:col>
      <xdr:colOff>28575</xdr:colOff>
      <xdr:row>140</xdr:row>
      <xdr:rowOff>9525</xdr:rowOff>
    </xdr:from>
    <xdr:to>
      <xdr:col>8</xdr:col>
      <xdr:colOff>9525</xdr:colOff>
      <xdr:row>142</xdr:row>
      <xdr:rowOff>38100</xdr:rowOff>
    </xdr:to>
    <xdr:sp>
      <xdr:nvSpPr>
        <xdr:cNvPr id="16" name="TextBox 16"/>
        <xdr:cNvSpPr txBox="1">
          <a:spLocks noChangeArrowheads="1"/>
        </xdr:cNvSpPr>
      </xdr:nvSpPr>
      <xdr:spPr>
        <a:xfrm>
          <a:off x="304800" y="22698075"/>
          <a:ext cx="5305425" cy="3524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sale of unquoted investments or properties for the current quarter and financial period to date.</a:t>
          </a:r>
        </a:p>
      </xdr:txBody>
    </xdr:sp>
    <xdr:clientData/>
  </xdr:twoCellAnchor>
  <xdr:twoCellAnchor>
    <xdr:from>
      <xdr:col>1</xdr:col>
      <xdr:colOff>0</xdr:colOff>
      <xdr:row>265</xdr:row>
      <xdr:rowOff>0</xdr:rowOff>
    </xdr:from>
    <xdr:to>
      <xdr:col>7</xdr:col>
      <xdr:colOff>28575</xdr:colOff>
      <xdr:row>265</xdr:row>
      <xdr:rowOff>0</xdr:rowOff>
    </xdr:to>
    <xdr:sp>
      <xdr:nvSpPr>
        <xdr:cNvPr id="17" name="TextBox 17"/>
        <xdr:cNvSpPr txBox="1">
          <a:spLocks noChangeArrowheads="1"/>
        </xdr:cNvSpPr>
      </xdr:nvSpPr>
      <xdr:spPr>
        <a:xfrm>
          <a:off x="276225" y="42948225"/>
          <a:ext cx="45053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subsequent material events as at date of this quarterly report.</a:t>
          </a:r>
        </a:p>
      </xdr:txBody>
    </xdr:sp>
    <xdr:clientData/>
  </xdr:twoCellAnchor>
  <xdr:twoCellAnchor>
    <xdr:from>
      <xdr:col>0</xdr:col>
      <xdr:colOff>257175</xdr:colOff>
      <xdr:row>264</xdr:row>
      <xdr:rowOff>95250</xdr:rowOff>
    </xdr:from>
    <xdr:to>
      <xdr:col>6</xdr:col>
      <xdr:colOff>828675</xdr:colOff>
      <xdr:row>264</xdr:row>
      <xdr:rowOff>123825</xdr:rowOff>
    </xdr:to>
    <xdr:sp>
      <xdr:nvSpPr>
        <xdr:cNvPr id="18" name="TextBox 18"/>
        <xdr:cNvSpPr txBox="1">
          <a:spLocks noChangeArrowheads="1"/>
        </xdr:cNvSpPr>
      </xdr:nvSpPr>
      <xdr:spPr>
        <a:xfrm>
          <a:off x="257175" y="42881550"/>
          <a:ext cx="4476750" cy="285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solidFill>
                <a:srgbClr val="FF0000"/>
              </a:solidFill>
            </a:rPr>
            <a:t>The lower profit after tax  is mainly due to lower sales of RM88.4 million registered in financial year ended 31 December 2001 as compare to RM113 million per the Prospectus. The main reason being the general  economy of Malaysia did not recover as expected in year 2001.</a:t>
          </a:r>
        </a:p>
      </xdr:txBody>
    </xdr:sp>
    <xdr:clientData/>
  </xdr:twoCellAnchor>
  <xdr:twoCellAnchor>
    <xdr:from>
      <xdr:col>1</xdr:col>
      <xdr:colOff>0</xdr:colOff>
      <xdr:row>33</xdr:row>
      <xdr:rowOff>0</xdr:rowOff>
    </xdr:from>
    <xdr:to>
      <xdr:col>7</xdr:col>
      <xdr:colOff>828675</xdr:colOff>
      <xdr:row>34</xdr:row>
      <xdr:rowOff>114300</xdr:rowOff>
    </xdr:to>
    <xdr:sp>
      <xdr:nvSpPr>
        <xdr:cNvPr id="19" name="TextBox 19"/>
        <xdr:cNvSpPr txBox="1">
          <a:spLocks noChangeArrowheads="1"/>
        </xdr:cNvSpPr>
      </xdr:nvSpPr>
      <xdr:spPr>
        <a:xfrm>
          <a:off x="276225" y="5353050"/>
          <a:ext cx="5305425" cy="2762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are no material changes in the estimates used for the preparation of interim financial report.</a:t>
          </a:r>
        </a:p>
      </xdr:txBody>
    </xdr:sp>
    <xdr:clientData/>
  </xdr:twoCellAnchor>
  <xdr:twoCellAnchor>
    <xdr:from>
      <xdr:col>2</xdr:col>
      <xdr:colOff>28575</xdr:colOff>
      <xdr:row>154</xdr:row>
      <xdr:rowOff>0</xdr:rowOff>
    </xdr:from>
    <xdr:to>
      <xdr:col>7</xdr:col>
      <xdr:colOff>828675</xdr:colOff>
      <xdr:row>154</xdr:row>
      <xdr:rowOff>0</xdr:rowOff>
    </xdr:to>
    <xdr:sp>
      <xdr:nvSpPr>
        <xdr:cNvPr id="20" name="TextBox 20"/>
        <xdr:cNvSpPr txBox="1">
          <a:spLocks noChangeArrowheads="1"/>
        </xdr:cNvSpPr>
      </xdr:nvSpPr>
      <xdr:spPr>
        <a:xfrm>
          <a:off x="504825" y="24955500"/>
          <a:ext cx="50768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a bonus issue of 21,000,000 new ordinary shares of RM1.00 each in Degem Berhad ("Degem Shares") to be credited as fully paid up to the shareholders of the Company on the basis of one (1) new Degem Share for every two (2) existing Degem Shares held ("Proposed Bonus Issue");
</a:t>
          </a:r>
        </a:p>
      </xdr:txBody>
    </xdr:sp>
    <xdr:clientData/>
  </xdr:twoCellAnchor>
  <xdr:twoCellAnchor>
    <xdr:from>
      <xdr:col>2</xdr:col>
      <xdr:colOff>28575</xdr:colOff>
      <xdr:row>154</xdr:row>
      <xdr:rowOff>0</xdr:rowOff>
    </xdr:from>
    <xdr:to>
      <xdr:col>8</xdr:col>
      <xdr:colOff>0</xdr:colOff>
      <xdr:row>154</xdr:row>
      <xdr:rowOff>0</xdr:rowOff>
    </xdr:to>
    <xdr:sp>
      <xdr:nvSpPr>
        <xdr:cNvPr id="21" name="TextBox 21"/>
        <xdr:cNvSpPr txBox="1">
          <a:spLocks noChangeArrowheads="1"/>
        </xdr:cNvSpPr>
      </xdr:nvSpPr>
      <xdr:spPr>
        <a:xfrm>
          <a:off x="504825" y="24955500"/>
          <a:ext cx="509587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an increase in the authorised share capital of the Company from RM50,000,000 comprising 50,000,000 Degem Shares to RM100,000,000 comprising 100,000,000 Degem Shares ("Proposed Increase");
</a:t>
          </a:r>
        </a:p>
      </xdr:txBody>
    </xdr:sp>
    <xdr:clientData/>
  </xdr:twoCellAnchor>
  <xdr:twoCellAnchor>
    <xdr:from>
      <xdr:col>2</xdr:col>
      <xdr:colOff>28575</xdr:colOff>
      <xdr:row>154</xdr:row>
      <xdr:rowOff>0</xdr:rowOff>
    </xdr:from>
    <xdr:to>
      <xdr:col>7</xdr:col>
      <xdr:colOff>838200</xdr:colOff>
      <xdr:row>154</xdr:row>
      <xdr:rowOff>0</xdr:rowOff>
    </xdr:to>
    <xdr:sp>
      <xdr:nvSpPr>
        <xdr:cNvPr id="22" name="TextBox 22"/>
        <xdr:cNvSpPr txBox="1">
          <a:spLocks noChangeArrowheads="1"/>
        </xdr:cNvSpPr>
      </xdr:nvSpPr>
      <xdr:spPr>
        <a:xfrm>
          <a:off x="504825" y="24955500"/>
          <a:ext cx="50863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to transfer the listing of and quotation for the entire enlarged issued and paid up share capital of the Company comprising 63,000,000 Degem Shares from the Second Board to Main Board of Kuala Lumpur Stock Exchange upon completion of the Proposed Bonus Issue ("Proposed Transfer").
</a:t>
          </a:r>
        </a:p>
      </xdr:txBody>
    </xdr:sp>
    <xdr:clientData/>
  </xdr:twoCellAnchor>
  <xdr:twoCellAnchor>
    <xdr:from>
      <xdr:col>1</xdr:col>
      <xdr:colOff>0</xdr:colOff>
      <xdr:row>23</xdr:row>
      <xdr:rowOff>28575</xdr:rowOff>
    </xdr:from>
    <xdr:to>
      <xdr:col>7</xdr:col>
      <xdr:colOff>819150</xdr:colOff>
      <xdr:row>25</xdr:row>
      <xdr:rowOff>0</xdr:rowOff>
    </xdr:to>
    <xdr:sp>
      <xdr:nvSpPr>
        <xdr:cNvPr id="23" name="TextBox 23"/>
        <xdr:cNvSpPr txBox="1">
          <a:spLocks noChangeArrowheads="1"/>
        </xdr:cNvSpPr>
      </xdr:nvSpPr>
      <xdr:spPr>
        <a:xfrm>
          <a:off x="276225" y="3762375"/>
          <a:ext cx="5295900" cy="2952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Festive seasons do have a favourable effect on the operations of the Group.</a:t>
          </a:r>
        </a:p>
      </xdr:txBody>
    </xdr:sp>
    <xdr:clientData/>
  </xdr:twoCellAnchor>
  <xdr:twoCellAnchor>
    <xdr:from>
      <xdr:col>1</xdr:col>
      <xdr:colOff>0</xdr:colOff>
      <xdr:row>28</xdr:row>
      <xdr:rowOff>28575</xdr:rowOff>
    </xdr:from>
    <xdr:to>
      <xdr:col>7</xdr:col>
      <xdr:colOff>828675</xdr:colOff>
      <xdr:row>30</xdr:row>
      <xdr:rowOff>0</xdr:rowOff>
    </xdr:to>
    <xdr:sp>
      <xdr:nvSpPr>
        <xdr:cNvPr id="24" name="TextBox 24"/>
        <xdr:cNvSpPr txBox="1">
          <a:spLocks noChangeArrowheads="1"/>
        </xdr:cNvSpPr>
      </xdr:nvSpPr>
      <xdr:spPr>
        <a:xfrm>
          <a:off x="276225" y="4572000"/>
          <a:ext cx="5305425" cy="2952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are no extraordinary items for the current interim period and financial period to date.</a:t>
          </a:r>
        </a:p>
      </xdr:txBody>
    </xdr:sp>
    <xdr:clientData/>
  </xdr:twoCellAnchor>
  <xdr:twoCellAnchor>
    <xdr:from>
      <xdr:col>0</xdr:col>
      <xdr:colOff>257175</xdr:colOff>
      <xdr:row>49</xdr:row>
      <xdr:rowOff>133350</xdr:rowOff>
    </xdr:from>
    <xdr:to>
      <xdr:col>7</xdr:col>
      <xdr:colOff>809625</xdr:colOff>
      <xdr:row>54</xdr:row>
      <xdr:rowOff>57150</xdr:rowOff>
    </xdr:to>
    <xdr:sp>
      <xdr:nvSpPr>
        <xdr:cNvPr id="25" name="TextBox 25"/>
        <xdr:cNvSpPr txBox="1">
          <a:spLocks noChangeArrowheads="1"/>
        </xdr:cNvSpPr>
      </xdr:nvSpPr>
      <xdr:spPr>
        <a:xfrm>
          <a:off x="257175" y="8077200"/>
          <a:ext cx="5305425" cy="7334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For the year ended 31 December 2003, the Board of Directors have recommended a first and final dividend of 6% less tax at 28% amounting to RM2,721,600 which was subsequently approved by shareholders at the Annual General Meeting held on 30 June 2004. The dividend will be payable on 15 September 2004 to the depositors registered in the Records of Depositors on 30 August 2004.</a:t>
          </a:r>
        </a:p>
      </xdr:txBody>
    </xdr:sp>
    <xdr:clientData/>
  </xdr:twoCellAnchor>
  <xdr:twoCellAnchor>
    <xdr:from>
      <xdr:col>1</xdr:col>
      <xdr:colOff>9525</xdr:colOff>
      <xdr:row>68</xdr:row>
      <xdr:rowOff>0</xdr:rowOff>
    </xdr:from>
    <xdr:to>
      <xdr:col>7</xdr:col>
      <xdr:colOff>828675</xdr:colOff>
      <xdr:row>69</xdr:row>
      <xdr:rowOff>104775</xdr:rowOff>
    </xdr:to>
    <xdr:sp>
      <xdr:nvSpPr>
        <xdr:cNvPr id="26" name="TextBox 26"/>
        <xdr:cNvSpPr txBox="1">
          <a:spLocks noChangeArrowheads="1"/>
        </xdr:cNvSpPr>
      </xdr:nvSpPr>
      <xdr:spPr>
        <a:xfrm>
          <a:off x="285750" y="11020425"/>
          <a:ext cx="5295900" cy="2667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solidFill>
                <a:srgbClr val="000000"/>
              </a:solidFill>
            </a:rPr>
            <a:t>There were no subsequent material events as at the date of this quarterly report.</a:t>
          </a:r>
        </a:p>
      </xdr:txBody>
    </xdr:sp>
    <xdr:clientData/>
  </xdr:twoCellAnchor>
  <xdr:twoCellAnchor>
    <xdr:from>
      <xdr:col>1</xdr:col>
      <xdr:colOff>0</xdr:colOff>
      <xdr:row>78</xdr:row>
      <xdr:rowOff>133350</xdr:rowOff>
    </xdr:from>
    <xdr:to>
      <xdr:col>7</xdr:col>
      <xdr:colOff>819150</xdr:colOff>
      <xdr:row>80</xdr:row>
      <xdr:rowOff>66675</xdr:rowOff>
    </xdr:to>
    <xdr:sp>
      <xdr:nvSpPr>
        <xdr:cNvPr id="27" name="TextBox 27"/>
        <xdr:cNvSpPr txBox="1">
          <a:spLocks noChangeArrowheads="1"/>
        </xdr:cNvSpPr>
      </xdr:nvSpPr>
      <xdr:spPr>
        <a:xfrm>
          <a:off x="276225" y="12773025"/>
          <a:ext cx="5295900" cy="2571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contingent liabilities as at the date of this quarterly report.</a:t>
          </a:r>
        </a:p>
      </xdr:txBody>
    </xdr:sp>
    <xdr:clientData/>
  </xdr:twoCellAnchor>
  <xdr:twoCellAnchor>
    <xdr:from>
      <xdr:col>1</xdr:col>
      <xdr:colOff>28575</xdr:colOff>
      <xdr:row>110</xdr:row>
      <xdr:rowOff>9525</xdr:rowOff>
    </xdr:from>
    <xdr:to>
      <xdr:col>8</xdr:col>
      <xdr:colOff>9525</xdr:colOff>
      <xdr:row>111</xdr:row>
      <xdr:rowOff>152400</xdr:rowOff>
    </xdr:to>
    <xdr:sp>
      <xdr:nvSpPr>
        <xdr:cNvPr id="28" name="TextBox 28"/>
        <xdr:cNvSpPr txBox="1">
          <a:spLocks noChangeArrowheads="1"/>
        </xdr:cNvSpPr>
      </xdr:nvSpPr>
      <xdr:spPr>
        <a:xfrm>
          <a:off x="304800" y="17830800"/>
          <a:ext cx="5305425" cy="3048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Group has not provided any profit forecast or profit guarantee in a public document.</a:t>
          </a:r>
        </a:p>
      </xdr:txBody>
    </xdr:sp>
    <xdr:clientData/>
  </xdr:twoCellAnchor>
  <xdr:twoCellAnchor>
    <xdr:from>
      <xdr:col>1</xdr:col>
      <xdr:colOff>0</xdr:colOff>
      <xdr:row>277</xdr:row>
      <xdr:rowOff>9525</xdr:rowOff>
    </xdr:from>
    <xdr:to>
      <xdr:col>8</xdr:col>
      <xdr:colOff>0</xdr:colOff>
      <xdr:row>279</xdr:row>
      <xdr:rowOff>152400</xdr:rowOff>
    </xdr:to>
    <xdr:sp>
      <xdr:nvSpPr>
        <xdr:cNvPr id="29" name="TextBox 29"/>
        <xdr:cNvSpPr txBox="1">
          <a:spLocks noChangeArrowheads="1"/>
        </xdr:cNvSpPr>
      </xdr:nvSpPr>
      <xdr:spPr>
        <a:xfrm>
          <a:off x="276225" y="44900850"/>
          <a:ext cx="5324475" cy="4667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Basic earnings per share is calculated by dividing the profit attributable to shareholders by the weighted average number of ordinary shares in issue during the financial period.</a:t>
          </a:r>
        </a:p>
      </xdr:txBody>
    </xdr:sp>
    <xdr:clientData/>
  </xdr:twoCellAnchor>
  <xdr:twoCellAnchor>
    <xdr:from>
      <xdr:col>1</xdr:col>
      <xdr:colOff>9525</xdr:colOff>
      <xdr:row>288</xdr:row>
      <xdr:rowOff>0</xdr:rowOff>
    </xdr:from>
    <xdr:to>
      <xdr:col>3</xdr:col>
      <xdr:colOff>1619250</xdr:colOff>
      <xdr:row>292</xdr:row>
      <xdr:rowOff>133350</xdr:rowOff>
    </xdr:to>
    <xdr:sp>
      <xdr:nvSpPr>
        <xdr:cNvPr id="30" name="TextBox 30"/>
        <xdr:cNvSpPr txBox="1">
          <a:spLocks noChangeArrowheads="1"/>
        </xdr:cNvSpPr>
      </xdr:nvSpPr>
      <xdr:spPr>
        <a:xfrm>
          <a:off x="285750" y="46672500"/>
          <a:ext cx="1905000" cy="7810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Profit attributable to shareholders 
Adjusted weighted average number of ordinary shares in issue</a:t>
          </a:r>
        </a:p>
      </xdr:txBody>
    </xdr:sp>
    <xdr:clientData/>
  </xdr:twoCellAnchor>
  <xdr:twoCellAnchor>
    <xdr:from>
      <xdr:col>2</xdr:col>
      <xdr:colOff>57150</xdr:colOff>
      <xdr:row>149</xdr:row>
      <xdr:rowOff>0</xdr:rowOff>
    </xdr:from>
    <xdr:to>
      <xdr:col>7</xdr:col>
      <xdr:colOff>838200</xdr:colOff>
      <xdr:row>150</xdr:row>
      <xdr:rowOff>85725</xdr:rowOff>
    </xdr:to>
    <xdr:sp>
      <xdr:nvSpPr>
        <xdr:cNvPr id="31" name="TextBox 31"/>
        <xdr:cNvSpPr txBox="1">
          <a:spLocks noChangeArrowheads="1"/>
        </xdr:cNvSpPr>
      </xdr:nvSpPr>
      <xdr:spPr>
        <a:xfrm>
          <a:off x="533400" y="24145875"/>
          <a:ext cx="5057775" cy="2476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investments in quoted securities for the current quarter and financial period to date.</a:t>
          </a:r>
        </a:p>
      </xdr:txBody>
    </xdr:sp>
    <xdr:clientData/>
  </xdr:twoCellAnchor>
  <xdr:twoCellAnchor>
    <xdr:from>
      <xdr:col>1</xdr:col>
      <xdr:colOff>9525</xdr:colOff>
      <xdr:row>38</xdr:row>
      <xdr:rowOff>9525</xdr:rowOff>
    </xdr:from>
    <xdr:to>
      <xdr:col>7</xdr:col>
      <xdr:colOff>838200</xdr:colOff>
      <xdr:row>42</xdr:row>
      <xdr:rowOff>66675</xdr:rowOff>
    </xdr:to>
    <xdr:sp>
      <xdr:nvSpPr>
        <xdr:cNvPr id="32" name="TextBox 32"/>
        <xdr:cNvSpPr txBox="1">
          <a:spLocks noChangeArrowheads="1"/>
        </xdr:cNvSpPr>
      </xdr:nvSpPr>
      <xdr:spPr>
        <a:xfrm>
          <a:off x="285750" y="6172200"/>
          <a:ext cx="5305425" cy="7048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Company has drawdown the first Islamic Debt Securities of Murabahah Underwritten Notes Issuance Facility ("MUNIF") amounted to RM25 million on 11 June 2004, for the purposes of retiring  the banking facilities and financing the working capital of the Company in the coming financial years.</a:t>
          </a:r>
        </a:p>
      </xdr:txBody>
    </xdr:sp>
    <xdr:clientData/>
  </xdr:twoCellAnchor>
  <xdr:twoCellAnchor>
    <xdr:from>
      <xdr:col>1</xdr:col>
      <xdr:colOff>9525</xdr:colOff>
      <xdr:row>268</xdr:row>
      <xdr:rowOff>85725</xdr:rowOff>
    </xdr:from>
    <xdr:to>
      <xdr:col>8</xdr:col>
      <xdr:colOff>9525</xdr:colOff>
      <xdr:row>271</xdr:row>
      <xdr:rowOff>57150</xdr:rowOff>
    </xdr:to>
    <xdr:sp>
      <xdr:nvSpPr>
        <xdr:cNvPr id="33" name="TextBox 33"/>
        <xdr:cNvSpPr txBox="1">
          <a:spLocks noChangeArrowheads="1"/>
        </xdr:cNvSpPr>
      </xdr:nvSpPr>
      <xdr:spPr>
        <a:xfrm>
          <a:off x="285750" y="43519725"/>
          <a:ext cx="5324475" cy="4572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Board does not recommend any interim dividend for the current quarter.</a:t>
          </a:r>
        </a:p>
      </xdr:txBody>
    </xdr:sp>
    <xdr:clientData/>
  </xdr:twoCellAnchor>
  <xdr:twoCellAnchor>
    <xdr:from>
      <xdr:col>1</xdr:col>
      <xdr:colOff>28575</xdr:colOff>
      <xdr:row>87</xdr:row>
      <xdr:rowOff>19050</xdr:rowOff>
    </xdr:from>
    <xdr:to>
      <xdr:col>7</xdr:col>
      <xdr:colOff>838200</xdr:colOff>
      <xdr:row>90</xdr:row>
      <xdr:rowOff>47625</xdr:rowOff>
    </xdr:to>
    <xdr:sp>
      <xdr:nvSpPr>
        <xdr:cNvPr id="34" name="TextBox 34"/>
        <xdr:cNvSpPr txBox="1">
          <a:spLocks noChangeArrowheads="1"/>
        </xdr:cNvSpPr>
      </xdr:nvSpPr>
      <xdr:spPr>
        <a:xfrm>
          <a:off x="304800" y="14116050"/>
          <a:ext cx="5286375" cy="5143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For the financial period ended 30 June 2004, the Group registered a revenue of RM59.8 million as compared to RM48.8 million in corresponding period in preceding year. Net Profit for the period increased by 13.3% to RM6.3 million.</a:t>
          </a:r>
        </a:p>
      </xdr:txBody>
    </xdr:sp>
    <xdr:clientData/>
  </xdr:twoCellAnchor>
  <xdr:twoCellAnchor>
    <xdr:from>
      <xdr:col>1</xdr:col>
      <xdr:colOff>19050</xdr:colOff>
      <xdr:row>95</xdr:row>
      <xdr:rowOff>38100</xdr:rowOff>
    </xdr:from>
    <xdr:to>
      <xdr:col>8</xdr:col>
      <xdr:colOff>0</xdr:colOff>
      <xdr:row>99</xdr:row>
      <xdr:rowOff>95250</xdr:rowOff>
    </xdr:to>
    <xdr:sp>
      <xdr:nvSpPr>
        <xdr:cNvPr id="35" name="TextBox 35"/>
        <xdr:cNvSpPr txBox="1">
          <a:spLocks noChangeArrowheads="1"/>
        </xdr:cNvSpPr>
      </xdr:nvSpPr>
      <xdr:spPr>
        <a:xfrm>
          <a:off x="295275" y="15430500"/>
          <a:ext cx="5305425" cy="7048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the second quarter of year 2004, the Group registered a revenue of RM31.7 million and Net Profit of RM3.2 million.  In the preceding quarter, the Group registered a revenue of RM28.1 million  and Net Profit of RM2.8 million. The increase in turnover and Net Profit in the current quarter were mainly due to opening of new outlets and launching of new Degem brand.</a:t>
          </a:r>
        </a:p>
      </xdr:txBody>
    </xdr:sp>
    <xdr:clientData/>
  </xdr:twoCellAnchor>
  <xdr:twoCellAnchor>
    <xdr:from>
      <xdr:col>1</xdr:col>
      <xdr:colOff>19050</xdr:colOff>
      <xdr:row>73</xdr:row>
      <xdr:rowOff>66675</xdr:rowOff>
    </xdr:from>
    <xdr:to>
      <xdr:col>7</xdr:col>
      <xdr:colOff>838200</xdr:colOff>
      <xdr:row>75</xdr:row>
      <xdr:rowOff>9525</xdr:rowOff>
    </xdr:to>
    <xdr:sp>
      <xdr:nvSpPr>
        <xdr:cNvPr id="36" name="TextBox 36"/>
        <xdr:cNvSpPr txBox="1">
          <a:spLocks noChangeArrowheads="1"/>
        </xdr:cNvSpPr>
      </xdr:nvSpPr>
      <xdr:spPr>
        <a:xfrm>
          <a:off x="295275" y="11896725"/>
          <a:ext cx="5295900" cy="2667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solidFill>
                <a:srgbClr val="000000"/>
              </a:solidFill>
            </a:rPr>
            <a:t>There was no change in the composition of the Group during the current quarter under review.</a:t>
          </a:r>
        </a:p>
      </xdr:txBody>
    </xdr:sp>
    <xdr:clientData/>
  </xdr:twoCellAnchor>
  <xdr:twoCellAnchor>
    <xdr:from>
      <xdr:col>2</xdr:col>
      <xdr:colOff>76200</xdr:colOff>
      <xdr:row>154</xdr:row>
      <xdr:rowOff>0</xdr:rowOff>
    </xdr:from>
    <xdr:to>
      <xdr:col>7</xdr:col>
      <xdr:colOff>790575</xdr:colOff>
      <xdr:row>182</xdr:row>
      <xdr:rowOff>123825</xdr:rowOff>
    </xdr:to>
    <xdr:sp>
      <xdr:nvSpPr>
        <xdr:cNvPr id="37" name="TextBox 37"/>
        <xdr:cNvSpPr txBox="1">
          <a:spLocks noChangeArrowheads="1"/>
        </xdr:cNvSpPr>
      </xdr:nvSpPr>
      <xdr:spPr>
        <a:xfrm>
          <a:off x="552450" y="24955500"/>
          <a:ext cx="4991100" cy="46577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1" i="0" u="none" baseline="0">
              <a:latin typeface="Times New Roman"/>
              <a:ea typeface="Times New Roman"/>
              <a:cs typeface="Times New Roman"/>
            </a:rPr>
            <a:t>Proposed Share Split into two (2) Ordinary Shares of RM0.50 Each for every one (1) existing ordinary share of RM1.00 each held in Degem Berhad ("Degem")</a:t>
          </a:r>
          <a:r>
            <a:rPr lang="en-US" cap="none" sz="1000" b="0" i="0" u="none" baseline="0">
              <a:latin typeface="Times New Roman"/>
              <a:ea typeface="Times New Roman"/>
              <a:cs typeface="Times New Roman"/>
            </a:rPr>
            <a:t>
On 2 March 2004, the Company announced the following proposals:-
(i)  a   share  split,  whereby  every  existing  one  (1)  ordinary  shares  of  RM1.00  each  will be
      subdivided into two (2) ordinary shares of RM0.50 each in Degem; and
(ii) amendments to the Memorandum and Articles of Association of Degem.
The Proposal are conditional upon approvals being obtained from the following:-
(i)  the Securities Commission ("SC"), for the Proposed Share Split;
(ii) Bursa Malaysia Securities Berhad for the following:-
      (a) the Proposed Share Split; and
      (b) listing  and  quotation  for  the Degem Split Shares to be issued pursuant to the Proposed 
            Share Split.
Bursa Malaysia Securities Berhad vide its letter  dated 12 April 2004, has approved the Proposed Share Split. 
On 4 June 2004, SC has approved the Proposal subject to the condition that Degem should comply with the relevant requirements of the Policies and Guidelines on Issue/Offer of Securities relating to the implementation of the Proposed Share Split.
Subsequently, on 2 August 2004, the existing entire issued and paid up share capital of RM63,000,000 comprising 63,000,000 ordinary shares of RM1.00 each in Degem was subdivided into two (2) new ordinary shares comprising 126,000,000 ordinary shares of RM0.50 each. The Proposal was completed on 9 August 2004 with the requotation of entire Degem Berhad shares on the Bursa Malaysia Securities Berhad.
</a:t>
          </a:r>
        </a:p>
      </xdr:txBody>
    </xdr:sp>
    <xdr:clientData/>
  </xdr:twoCellAnchor>
  <xdr:twoCellAnchor>
    <xdr:from>
      <xdr:col>2</xdr:col>
      <xdr:colOff>38100</xdr:colOff>
      <xdr:row>184</xdr:row>
      <xdr:rowOff>9525</xdr:rowOff>
    </xdr:from>
    <xdr:to>
      <xdr:col>7</xdr:col>
      <xdr:colOff>819150</xdr:colOff>
      <xdr:row>195</xdr:row>
      <xdr:rowOff>133350</xdr:rowOff>
    </xdr:to>
    <xdr:sp>
      <xdr:nvSpPr>
        <xdr:cNvPr id="38" name="TextBox 38"/>
        <xdr:cNvSpPr txBox="1">
          <a:spLocks noChangeArrowheads="1"/>
        </xdr:cNvSpPr>
      </xdr:nvSpPr>
      <xdr:spPr>
        <a:xfrm>
          <a:off x="514350" y="29822775"/>
          <a:ext cx="5057775" cy="19050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1" i="0" u="none" baseline="0">
              <a:latin typeface="Times New Roman"/>
              <a:ea typeface="Times New Roman"/>
              <a:cs typeface="Times New Roman"/>
            </a:rPr>
            <a:t>Proposed Issuance of up to RM50.0 Million Murabahah Partially Underwritten Notes Issuance Facility / Islamic Medium Term Notes Facility ("MUNIF/IMTN")</a:t>
          </a:r>
          <a:r>
            <a:rPr lang="en-US" cap="none" sz="1000" b="0" i="0" u="none" baseline="0">
              <a:latin typeface="Times New Roman"/>
              <a:ea typeface="Times New Roman"/>
              <a:cs typeface="Times New Roman"/>
            </a:rPr>
            <a:t>
On 27 April 2004, the Company announced that it had on 26 April 2004 received the approval of the Securities Commission vide its letter dated 23 April 2004 to the Company's Proposed Issuance of the MUNIF/IMTN. Amanah Short Deposit Berhad is the Lead Arranger for the Proposed Issuance of the MUNIF/IMTN.
On 11 June 2004, the Company has drawdown the first Islamic Debt Securities of MUNIF/IMTN amounted to RM25 million, for the purposes of retiring  the banking facilities and financing the working capital of the Company in the coming financial years.
</a:t>
          </a:r>
        </a:p>
      </xdr:txBody>
    </xdr:sp>
    <xdr:clientData/>
  </xdr:twoCellAnchor>
  <xdr:twoCellAnchor>
    <xdr:from>
      <xdr:col>1</xdr:col>
      <xdr:colOff>19050</xdr:colOff>
      <xdr:row>103</xdr:row>
      <xdr:rowOff>38100</xdr:rowOff>
    </xdr:from>
    <xdr:to>
      <xdr:col>8</xdr:col>
      <xdr:colOff>0</xdr:colOff>
      <xdr:row>106</xdr:row>
      <xdr:rowOff>123825</xdr:rowOff>
    </xdr:to>
    <xdr:sp>
      <xdr:nvSpPr>
        <xdr:cNvPr id="39" name="TextBox 39"/>
        <xdr:cNvSpPr txBox="1">
          <a:spLocks noChangeArrowheads="1"/>
        </xdr:cNvSpPr>
      </xdr:nvSpPr>
      <xdr:spPr>
        <a:xfrm>
          <a:off x="295275" y="16725900"/>
          <a:ext cx="5305425" cy="5715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Whilst the current macro economic scenario is going through some challenging period, the Board of Directors is confident the  Group's revenue and profit will continue to grow further due to the Group's sound marketing strategies.</a:t>
          </a:r>
        </a:p>
      </xdr:txBody>
    </xdr:sp>
    <xdr:clientData/>
  </xdr:twoCellAnchor>
  <xdr:twoCellAnchor>
    <xdr:from>
      <xdr:col>1</xdr:col>
      <xdr:colOff>9525</xdr:colOff>
      <xdr:row>43</xdr:row>
      <xdr:rowOff>19050</xdr:rowOff>
    </xdr:from>
    <xdr:to>
      <xdr:col>7</xdr:col>
      <xdr:colOff>838200</xdr:colOff>
      <xdr:row>46</xdr:row>
      <xdr:rowOff>57150</xdr:rowOff>
    </xdr:to>
    <xdr:sp>
      <xdr:nvSpPr>
        <xdr:cNvPr id="40" name="TextBox 40"/>
        <xdr:cNvSpPr txBox="1">
          <a:spLocks noChangeArrowheads="1"/>
        </xdr:cNvSpPr>
      </xdr:nvSpPr>
      <xdr:spPr>
        <a:xfrm>
          <a:off x="285750" y="6991350"/>
          <a:ext cx="5305425" cy="5238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Except for the above, there is no other issuance and repayment of debt and equity securities, share buy-backs, share cancellations, share held as treasury shares and resale of treasury shares for the current financial period-to-date.</a:t>
          </a:r>
        </a:p>
      </xdr:txBody>
    </xdr:sp>
    <xdr:clientData/>
  </xdr:twoCellAnchor>
  <xdr:twoCellAnchor>
    <xdr:from>
      <xdr:col>1</xdr:col>
      <xdr:colOff>0</xdr:colOff>
      <xdr:row>296</xdr:row>
      <xdr:rowOff>9525</xdr:rowOff>
    </xdr:from>
    <xdr:to>
      <xdr:col>8</xdr:col>
      <xdr:colOff>57150</xdr:colOff>
      <xdr:row>298</xdr:row>
      <xdr:rowOff>95250</xdr:rowOff>
    </xdr:to>
    <xdr:sp>
      <xdr:nvSpPr>
        <xdr:cNvPr id="41" name="TextBox 41"/>
        <xdr:cNvSpPr txBox="1">
          <a:spLocks noChangeArrowheads="1"/>
        </xdr:cNvSpPr>
      </xdr:nvSpPr>
      <xdr:spPr>
        <a:xfrm>
          <a:off x="276225" y="47977425"/>
          <a:ext cx="5381625" cy="4095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 The earnings per share of the Group in the previous year has been restated on the basis that the Share
   Split was in effect throughout the financial year 2003</a:t>
          </a:r>
        </a:p>
      </xdr:txBody>
    </xdr:sp>
    <xdr:clientData/>
  </xdr:twoCellAnchor>
  <xdr:oneCellAnchor>
    <xdr:from>
      <xdr:col>5</xdr:col>
      <xdr:colOff>771525</xdr:colOff>
      <xdr:row>290</xdr:row>
      <xdr:rowOff>133350</xdr:rowOff>
    </xdr:from>
    <xdr:ext cx="190500" cy="238125"/>
    <xdr:sp>
      <xdr:nvSpPr>
        <xdr:cNvPr id="42" name="TextBox 42"/>
        <xdr:cNvSpPr txBox="1">
          <a:spLocks noChangeArrowheads="1"/>
        </xdr:cNvSpPr>
      </xdr:nvSpPr>
      <xdr:spPr>
        <a:xfrm>
          <a:off x="3829050" y="47129700"/>
          <a:ext cx="190500" cy="2381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oneCellAnchor>
  <xdr:oneCellAnchor>
    <xdr:from>
      <xdr:col>7</xdr:col>
      <xdr:colOff>762000</xdr:colOff>
      <xdr:row>290</xdr:row>
      <xdr:rowOff>152400</xdr:rowOff>
    </xdr:from>
    <xdr:ext cx="190500" cy="238125"/>
    <xdr:sp>
      <xdr:nvSpPr>
        <xdr:cNvPr id="43" name="TextBox 43"/>
        <xdr:cNvSpPr txBox="1">
          <a:spLocks noChangeArrowheads="1"/>
        </xdr:cNvSpPr>
      </xdr:nvSpPr>
      <xdr:spPr>
        <a:xfrm>
          <a:off x="5514975" y="47148750"/>
          <a:ext cx="190500" cy="2381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oneCellAnchor>
  <xdr:twoCellAnchor>
    <xdr:from>
      <xdr:col>2</xdr:col>
      <xdr:colOff>38100</xdr:colOff>
      <xdr:row>197</xdr:row>
      <xdr:rowOff>9525</xdr:rowOff>
    </xdr:from>
    <xdr:to>
      <xdr:col>7</xdr:col>
      <xdr:colOff>819150</xdr:colOff>
      <xdr:row>231</xdr:row>
      <xdr:rowOff>152400</xdr:rowOff>
    </xdr:to>
    <xdr:sp>
      <xdr:nvSpPr>
        <xdr:cNvPr id="44" name="TextBox 44"/>
        <xdr:cNvSpPr txBox="1">
          <a:spLocks noChangeArrowheads="1"/>
        </xdr:cNvSpPr>
      </xdr:nvSpPr>
      <xdr:spPr>
        <a:xfrm>
          <a:off x="514350" y="31927800"/>
          <a:ext cx="5057775" cy="56483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1" i="0" u="none" baseline="0">
              <a:latin typeface="Times New Roman"/>
              <a:ea typeface="Times New Roman"/>
              <a:cs typeface="Times New Roman"/>
            </a:rPr>
            <a:t>Proposed Acquisition Of 40% Equity Interest in Diamond &amp; Platinum Sdn Bhd (“D&amp;P”) </a:t>
          </a:r>
          <a:r>
            <a:rPr lang="en-US" cap="none" sz="1000" b="0" i="0" u="none" baseline="0">
              <a:latin typeface="Times New Roman"/>
              <a:ea typeface="Times New Roman"/>
              <a:cs typeface="Times New Roman"/>
            </a:rPr>
            <a:t>
On 16 June 2004, the Company announced that it has entered into a conditional sale and purchase agreement (“SPA”) with the vendors of D&amp;P namely Choong Kay Cheong and Choong Sin Cheong (collectively referred to as “Vendor(s)”) to acquire 40% equity interest in D&amp;P comprising 400,000 ordinary shares of RM1.00 each in D&amp;P (“D&amp;P Shares”) for a purchase consideration of RM14,400,000 to be satisfied by the issuance of 4,000,000 new ordinary shares of RM1.00 each in Degem at a proposed issue price of RM3.03 per Degem Share  and a cash consideration of RM2,280,000 (“Cash Consideration”).
Subsequently to the subdivision of the existing issued and paid-up share capital of RM63,000,000 comprising 63,000,000 ordinary shares of RM1.00 each in Degem into two (2) new ordinary shares comprising 126,000,000 ordinary shares of RM0.50 each (“Share Split”), the proposed issued price of RM3.03 was adjusted accordingly to RM1.515 comprising 8,000,000 new ordinary shares of RM0.50 each in Degem (“Shares Consideration”) pursuant to the terms of the SPA. 
The Proposal are conditional upon approvals being obtained from the following:-
(i)  the approval of the Securities Commission (“SC”) for the Proposed Acquisition;
(ii)  the shareholders of Degem at an Extraordinary General Meeting to be convened;
(iii) the Foreign Investment Committee (to be processed by the SC);
(iv) Bursa Malaysia Securities Berhad (Formerly known as Malaysia Securities Exchange Berhad) 
       for the listing of and quotation for the Shares Consideration to be issued pursuant to the 
       Proposed Acquisition; and
(v)  any other relevant authorities, bodies and/or parties.
K &amp; N Kenanga Berhad is appointed as the Advisor for the above proposal.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65</xdr:row>
      <xdr:rowOff>19050</xdr:rowOff>
    </xdr:from>
    <xdr:to>
      <xdr:col>10</xdr:col>
      <xdr:colOff>266700</xdr:colOff>
      <xdr:row>67</xdr:row>
      <xdr:rowOff>47625</xdr:rowOff>
    </xdr:to>
    <xdr:sp>
      <xdr:nvSpPr>
        <xdr:cNvPr id="1" name="TextBox 1"/>
        <xdr:cNvSpPr txBox="1">
          <a:spLocks noChangeArrowheads="1"/>
        </xdr:cNvSpPr>
      </xdr:nvSpPr>
      <xdr:spPr>
        <a:xfrm>
          <a:off x="123825" y="12420600"/>
          <a:ext cx="6753225" cy="40957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a:t>
          </a:r>
          <a:r>
            <a:rPr lang="en-US" cap="none" sz="1100" b="0" i="0" u="none" baseline="0">
              <a:latin typeface="Times New Roman"/>
              <a:ea typeface="Times New Roman"/>
              <a:cs typeface="Times New Roman"/>
            </a:rPr>
            <a:t>The Condensed Consolidated Cash Flow Statement should be read in conjunction with the Annual Financial Report for the year ended 31 December 2003)</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39</xdr:row>
      <xdr:rowOff>0</xdr:rowOff>
    </xdr:from>
    <xdr:to>
      <xdr:col>10</xdr:col>
      <xdr:colOff>942975</xdr:colOff>
      <xdr:row>44</xdr:row>
      <xdr:rowOff>133350</xdr:rowOff>
    </xdr:to>
    <xdr:sp>
      <xdr:nvSpPr>
        <xdr:cNvPr id="1" name="TextBox 1"/>
        <xdr:cNvSpPr txBox="1">
          <a:spLocks noChangeArrowheads="1"/>
        </xdr:cNvSpPr>
      </xdr:nvSpPr>
      <xdr:spPr>
        <a:xfrm>
          <a:off x="123825" y="6819900"/>
          <a:ext cx="8086725" cy="101917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The Condensed Consolidated Statements of Changes in Equity should be read in conjunction with the Annual Financial Report for the year ended 31 December 2003)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61</xdr:row>
      <xdr:rowOff>180975</xdr:rowOff>
    </xdr:from>
    <xdr:to>
      <xdr:col>4</xdr:col>
      <xdr:colOff>1038225</xdr:colOff>
      <xdr:row>64</xdr:row>
      <xdr:rowOff>95250</xdr:rowOff>
    </xdr:to>
    <xdr:sp>
      <xdr:nvSpPr>
        <xdr:cNvPr id="1" name="TextBox 1"/>
        <xdr:cNvSpPr txBox="1">
          <a:spLocks noChangeArrowheads="1"/>
        </xdr:cNvSpPr>
      </xdr:nvSpPr>
      <xdr:spPr>
        <a:xfrm>
          <a:off x="9525" y="11830050"/>
          <a:ext cx="6172200" cy="485775"/>
        </a:xfrm>
        <a:prstGeom prst="rect">
          <a:avLst/>
        </a:prstGeom>
        <a:noFill/>
        <a:ln w="9525" cmpd="sng">
          <a:noFill/>
        </a:ln>
      </xdr:spPr>
      <xdr:txBody>
        <a:bodyPr vertOverflow="clip" wrap="square"/>
        <a:p>
          <a:pPr algn="just">
            <a:defRPr/>
          </a:pPr>
          <a:r>
            <a:rPr lang="en-US" cap="none" sz="1000" b="0" i="0" u="none" baseline="0"/>
            <a:t>(The Condensed Consolidated Balance Sheets should be read in conjunction with the Annual Financial Report for the year ended 31 December 2003)</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133350</xdr:rowOff>
    </xdr:from>
    <xdr:to>
      <xdr:col>8</xdr:col>
      <xdr:colOff>104775</xdr:colOff>
      <xdr:row>49</xdr:row>
      <xdr:rowOff>9525</xdr:rowOff>
    </xdr:to>
    <xdr:sp>
      <xdr:nvSpPr>
        <xdr:cNvPr id="1" name="TextBox 1"/>
        <xdr:cNvSpPr txBox="1">
          <a:spLocks noChangeArrowheads="1"/>
        </xdr:cNvSpPr>
      </xdr:nvSpPr>
      <xdr:spPr>
        <a:xfrm>
          <a:off x="0" y="8963025"/>
          <a:ext cx="8067675" cy="447675"/>
        </a:xfrm>
        <a:prstGeom prst="rect">
          <a:avLst/>
        </a:prstGeom>
        <a:noFill/>
        <a:ln w="9525" cmpd="sng">
          <a:noFill/>
        </a:ln>
      </xdr:spPr>
      <xdr:txBody>
        <a:bodyPr vertOverflow="clip" wrap="square"/>
        <a:p>
          <a:pPr algn="just">
            <a:defRPr/>
          </a:pPr>
          <a:r>
            <a:rPr lang="en-US" cap="none" sz="1100" b="0" i="0" u="none" baseline="0"/>
            <a:t>(The Condensed Consolidated Income Statements should be read in conjunction with the Annual Financial Report for the year ended 31 December 2003)</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My%20Documents\2003\Other\Share%20li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N32"/>
  <sheetViews>
    <sheetView workbookViewId="0" topLeftCell="A1">
      <selection activeCell="H24" sqref="H24"/>
    </sheetView>
  </sheetViews>
  <sheetFormatPr defaultColWidth="9.140625" defaultRowHeight="12.75"/>
  <cols>
    <col min="1" max="1" width="3.8515625" style="9" customWidth="1"/>
    <col min="2" max="2" width="21.421875" style="9" customWidth="1"/>
    <col min="3" max="3" width="12.8515625" style="9" bestFit="1" customWidth="1"/>
    <col min="4" max="4" width="12.28125" style="9" bestFit="1" customWidth="1"/>
    <col min="5" max="14" width="12.00390625" style="9" bestFit="1" customWidth="1"/>
    <col min="15" max="19" width="11.28125" style="9" customWidth="1"/>
    <col min="20" max="16384" width="9.140625" style="9" customWidth="1"/>
  </cols>
  <sheetData>
    <row r="1" spans="2:14" ht="18.75">
      <c r="B1" s="53" t="s">
        <v>106</v>
      </c>
      <c r="N1" s="54" t="s">
        <v>88</v>
      </c>
    </row>
    <row r="2" spans="2:14" ht="18.75">
      <c r="B2" s="53"/>
      <c r="N2" s="54"/>
    </row>
    <row r="3" ht="12.75">
      <c r="B3" s="17" t="s">
        <v>107</v>
      </c>
    </row>
    <row r="4" ht="12.75">
      <c r="B4" s="17" t="s">
        <v>108</v>
      </c>
    </row>
    <row r="8" ht="12.75">
      <c r="B8" s="55" t="s">
        <v>16</v>
      </c>
    </row>
    <row r="9" spans="3:14" ht="12.75">
      <c r="C9" s="280"/>
      <c r="D9" s="280"/>
      <c r="E9" s="280"/>
      <c r="F9" s="280"/>
      <c r="G9" s="280"/>
      <c r="H9" s="280"/>
      <c r="I9" s="280"/>
      <c r="J9" s="280"/>
      <c r="K9" s="280"/>
      <c r="L9" s="280"/>
      <c r="M9" s="280"/>
      <c r="N9" s="280"/>
    </row>
    <row r="10" spans="2:14" s="56" customFormat="1" ht="12.75">
      <c r="B10" s="54" t="s">
        <v>89</v>
      </c>
      <c r="C10" s="279" t="s">
        <v>90</v>
      </c>
      <c r="D10" s="279"/>
      <c r="E10" s="279" t="s">
        <v>91</v>
      </c>
      <c r="F10" s="279"/>
      <c r="G10" s="279" t="s">
        <v>92</v>
      </c>
      <c r="H10" s="279"/>
      <c r="I10" s="279" t="s">
        <v>93</v>
      </c>
      <c r="J10" s="279"/>
      <c r="K10" s="279" t="s">
        <v>94</v>
      </c>
      <c r="L10" s="279"/>
      <c r="M10" s="279" t="s">
        <v>95</v>
      </c>
      <c r="N10" s="279"/>
    </row>
    <row r="11" spans="3:14" ht="12.75">
      <c r="C11" s="56" t="s">
        <v>96</v>
      </c>
      <c r="D11" s="56" t="s">
        <v>97</v>
      </c>
      <c r="E11" s="56" t="s">
        <v>96</v>
      </c>
      <c r="F11" s="56" t="s">
        <v>97</v>
      </c>
      <c r="G11" s="56" t="s">
        <v>96</v>
      </c>
      <c r="H11" s="56" t="s">
        <v>97</v>
      </c>
      <c r="I11" s="56" t="s">
        <v>96</v>
      </c>
      <c r="J11" s="56" t="s">
        <v>97</v>
      </c>
      <c r="K11" s="56" t="s">
        <v>96</v>
      </c>
      <c r="L11" s="56" t="s">
        <v>97</v>
      </c>
      <c r="M11" s="56" t="s">
        <v>96</v>
      </c>
      <c r="N11" s="56" t="s">
        <v>97</v>
      </c>
    </row>
    <row r="12" spans="3:14" s="57" customFormat="1" ht="12.75">
      <c r="C12" s="58" t="s">
        <v>98</v>
      </c>
      <c r="D12" s="58" t="s">
        <v>98</v>
      </c>
      <c r="E12" s="58" t="s">
        <v>98</v>
      </c>
      <c r="F12" s="58" t="s">
        <v>98</v>
      </c>
      <c r="G12" s="58" t="s">
        <v>98</v>
      </c>
      <c r="H12" s="58" t="s">
        <v>98</v>
      </c>
      <c r="I12" s="58" t="s">
        <v>98</v>
      </c>
      <c r="J12" s="58" t="s">
        <v>98</v>
      </c>
      <c r="K12" s="58" t="s">
        <v>98</v>
      </c>
      <c r="L12" s="58" t="s">
        <v>98</v>
      </c>
      <c r="M12" s="58" t="s">
        <v>98</v>
      </c>
      <c r="N12" s="58" t="s">
        <v>98</v>
      </c>
    </row>
    <row r="13" s="57" customFormat="1" ht="12.75">
      <c r="B13" s="59" t="s">
        <v>99</v>
      </c>
    </row>
    <row r="14" spans="2:14" s="57" customFormat="1" ht="12.75">
      <c r="B14" s="57" t="s">
        <v>100</v>
      </c>
      <c r="C14" s="60">
        <v>57737</v>
      </c>
      <c r="D14" s="60">
        <v>47426</v>
      </c>
      <c r="E14" s="60">
        <v>1997</v>
      </c>
      <c r="F14" s="60">
        <v>1398</v>
      </c>
      <c r="G14" s="61">
        <v>0</v>
      </c>
      <c r="H14" s="61">
        <v>0</v>
      </c>
      <c r="I14" s="60">
        <v>44</v>
      </c>
      <c r="J14" s="60">
        <v>44</v>
      </c>
      <c r="K14" s="61">
        <v>0</v>
      </c>
      <c r="L14" s="61">
        <v>0</v>
      </c>
      <c r="M14" s="60">
        <f>C14+E14+G14+I14+K14</f>
        <v>59778</v>
      </c>
      <c r="N14" s="60">
        <f>+D14+F14+H14+J14+L14</f>
        <v>48868</v>
      </c>
    </row>
    <row r="15" spans="2:14" s="57" customFormat="1" ht="12.75">
      <c r="B15" s="57" t="s">
        <v>101</v>
      </c>
      <c r="C15" s="60">
        <v>11915</v>
      </c>
      <c r="D15" s="60">
        <v>5363</v>
      </c>
      <c r="E15" s="60">
        <v>47536</v>
      </c>
      <c r="F15" s="60">
        <v>38263</v>
      </c>
      <c r="G15" s="60">
        <v>853</v>
      </c>
      <c r="H15" s="60">
        <v>820</v>
      </c>
      <c r="I15" s="60">
        <v>576</v>
      </c>
      <c r="J15" s="60">
        <v>576</v>
      </c>
      <c r="K15" s="62">
        <v>-60880</v>
      </c>
      <c r="L15" s="62">
        <v>-45022</v>
      </c>
      <c r="M15" s="27">
        <f>C15+E15+G15+I15+K15</f>
        <v>0</v>
      </c>
      <c r="N15" s="60">
        <f>+D15+F15+H15+J15+L15</f>
        <v>0</v>
      </c>
    </row>
    <row r="16" spans="2:14" s="57" customFormat="1" ht="12.75">
      <c r="B16" s="63" t="s">
        <v>102</v>
      </c>
      <c r="C16" s="64">
        <f aca="true" t="shared" si="0" ref="C16:N16">SUM(C14:C15)</f>
        <v>69652</v>
      </c>
      <c r="D16" s="64">
        <f t="shared" si="0"/>
        <v>52789</v>
      </c>
      <c r="E16" s="64">
        <f t="shared" si="0"/>
        <v>49533</v>
      </c>
      <c r="F16" s="64">
        <f t="shared" si="0"/>
        <v>39661</v>
      </c>
      <c r="G16" s="64">
        <f t="shared" si="0"/>
        <v>853</v>
      </c>
      <c r="H16" s="64">
        <f t="shared" si="0"/>
        <v>820</v>
      </c>
      <c r="I16" s="64">
        <f t="shared" si="0"/>
        <v>620</v>
      </c>
      <c r="J16" s="64">
        <f t="shared" si="0"/>
        <v>620</v>
      </c>
      <c r="K16" s="65">
        <f t="shared" si="0"/>
        <v>-60880</v>
      </c>
      <c r="L16" s="65">
        <f t="shared" si="0"/>
        <v>-45022</v>
      </c>
      <c r="M16" s="64">
        <f t="shared" si="0"/>
        <v>59778</v>
      </c>
      <c r="N16" s="64">
        <f t="shared" si="0"/>
        <v>48868</v>
      </c>
    </row>
    <row r="17" spans="7:8" s="57" customFormat="1" ht="12.75">
      <c r="G17" s="60"/>
      <c r="H17" s="60"/>
    </row>
    <row r="18" s="57" customFormat="1" ht="12.75">
      <c r="B18" s="59" t="s">
        <v>103</v>
      </c>
    </row>
    <row r="19" spans="2:14" s="57" customFormat="1" ht="12.75">
      <c r="B19" s="57" t="s">
        <v>104</v>
      </c>
      <c r="C19" s="60">
        <v>3736</v>
      </c>
      <c r="D19" s="60">
        <v>4499</v>
      </c>
      <c r="E19" s="60">
        <v>5571</v>
      </c>
      <c r="F19" s="60">
        <v>5657</v>
      </c>
      <c r="G19" s="62">
        <v>28</v>
      </c>
      <c r="H19" s="62">
        <v>128</v>
      </c>
      <c r="I19" s="51">
        <v>280</v>
      </c>
      <c r="J19" s="60">
        <v>224</v>
      </c>
      <c r="K19" s="62">
        <v>-525</v>
      </c>
      <c r="L19" s="62">
        <v>-1992</v>
      </c>
      <c r="M19" s="60">
        <f>C19+E19+G19+I19+K19</f>
        <v>9090</v>
      </c>
      <c r="N19" s="60">
        <f>+D19+F19+H19+J19+L19</f>
        <v>8516</v>
      </c>
    </row>
    <row r="20" s="57" customFormat="1" ht="12.75">
      <c r="C20" s="60"/>
    </row>
    <row r="21" spans="2:14" s="57" customFormat="1" ht="12.75">
      <c r="B21" s="59" t="s">
        <v>105</v>
      </c>
      <c r="C21" s="60">
        <v>139347</v>
      </c>
      <c r="D21" s="60">
        <v>106497</v>
      </c>
      <c r="E21" s="60">
        <v>23142</v>
      </c>
      <c r="F21" s="60">
        <v>12328</v>
      </c>
      <c r="G21" s="60">
        <v>7144</v>
      </c>
      <c r="H21" s="60">
        <v>395</v>
      </c>
      <c r="I21" s="60">
        <v>12259</v>
      </c>
      <c r="J21" s="60">
        <v>12187</v>
      </c>
      <c r="K21" s="66">
        <v>-7479</v>
      </c>
      <c r="L21" s="66">
        <v>-7947</v>
      </c>
      <c r="M21" s="60">
        <f>C21+E21+G21+I21+K21</f>
        <v>174413</v>
      </c>
      <c r="N21" s="60">
        <f>+D21+F21+H21+J21+L21</f>
        <v>123460</v>
      </c>
    </row>
    <row r="22" spans="2:14" s="57" customFormat="1" ht="12.75">
      <c r="B22" s="59"/>
      <c r="C22" s="60"/>
      <c r="D22" s="60"/>
      <c r="E22" s="60"/>
      <c r="F22" s="60"/>
      <c r="G22" s="60"/>
      <c r="H22" s="60"/>
      <c r="I22" s="60"/>
      <c r="J22" s="60"/>
      <c r="K22" s="66"/>
      <c r="L22" s="66"/>
      <c r="M22" s="60"/>
      <c r="N22" s="60"/>
    </row>
    <row r="23" spans="2:14" s="57" customFormat="1" ht="12.75">
      <c r="B23" s="59"/>
      <c r="C23" s="60"/>
      <c r="D23" s="60"/>
      <c r="E23" s="60"/>
      <c r="F23" s="60"/>
      <c r="G23" s="60"/>
      <c r="H23" s="60"/>
      <c r="I23" s="60"/>
      <c r="J23" s="60"/>
      <c r="K23" s="66"/>
      <c r="L23" s="66"/>
      <c r="M23" s="60"/>
      <c r="N23" s="60"/>
    </row>
    <row r="25" spans="2:10" ht="12.75">
      <c r="B25" s="67"/>
      <c r="C25" s="67"/>
      <c r="D25" s="67"/>
      <c r="E25" s="67"/>
      <c r="F25" s="67"/>
      <c r="G25" s="67"/>
      <c r="H25" s="67"/>
      <c r="I25" s="67"/>
      <c r="J25" s="67"/>
    </row>
    <row r="26" spans="2:10" ht="12.75">
      <c r="B26" s="67"/>
      <c r="C26" s="67"/>
      <c r="D26" s="67"/>
      <c r="E26" s="67"/>
      <c r="F26" s="67"/>
      <c r="G26" s="67"/>
      <c r="H26" s="67"/>
      <c r="I26" s="67"/>
      <c r="J26" s="67"/>
    </row>
    <row r="27" spans="2:10" ht="12.75">
      <c r="B27" s="67"/>
      <c r="C27" s="67"/>
      <c r="D27" s="67"/>
      <c r="E27" s="67"/>
      <c r="F27" s="67"/>
      <c r="G27" s="67"/>
      <c r="H27" s="67"/>
      <c r="I27" s="67"/>
      <c r="J27" s="67"/>
    </row>
    <row r="28" spans="2:10" ht="12.75">
      <c r="B28" s="67"/>
      <c r="C28" s="67"/>
      <c r="D28" s="67"/>
      <c r="E28" s="67"/>
      <c r="F28" s="67"/>
      <c r="G28" s="67"/>
      <c r="H28" s="67"/>
      <c r="I28" s="67"/>
      <c r="J28" s="67"/>
    </row>
    <row r="29" spans="2:10" ht="12.75">
      <c r="B29" s="67"/>
      <c r="C29" s="67"/>
      <c r="D29" s="67"/>
      <c r="E29" s="67"/>
      <c r="F29" s="67"/>
      <c r="G29" s="67"/>
      <c r="H29" s="67"/>
      <c r="I29" s="67"/>
      <c r="J29" s="67"/>
    </row>
    <row r="30" spans="2:10" ht="12.75">
      <c r="B30" s="67"/>
      <c r="C30" s="67"/>
      <c r="D30" s="67"/>
      <c r="E30" s="67"/>
      <c r="F30" s="67"/>
      <c r="G30" s="67"/>
      <c r="H30" s="67"/>
      <c r="I30" s="67"/>
      <c r="J30" s="67"/>
    </row>
    <row r="31" spans="2:10" ht="12.75">
      <c r="B31" s="67"/>
      <c r="C31" s="67"/>
      <c r="D31" s="67"/>
      <c r="E31" s="67"/>
      <c r="F31" s="67"/>
      <c r="G31" s="67"/>
      <c r="H31" s="67"/>
      <c r="I31" s="67"/>
      <c r="J31" s="67"/>
    </row>
    <row r="32" ht="12.75">
      <c r="C32" s="67"/>
    </row>
  </sheetData>
  <mergeCells count="12">
    <mergeCell ref="M10:N10"/>
    <mergeCell ref="M9:N9"/>
    <mergeCell ref="G10:H10"/>
    <mergeCell ref="G9:H9"/>
    <mergeCell ref="I10:J10"/>
    <mergeCell ref="K10:L10"/>
    <mergeCell ref="I9:J9"/>
    <mergeCell ref="K9:L9"/>
    <mergeCell ref="C10:D10"/>
    <mergeCell ref="C9:D9"/>
    <mergeCell ref="E10:F10"/>
    <mergeCell ref="E9:F9"/>
  </mergeCells>
  <printOptions/>
  <pageMargins left="0.75" right="0.75" top="1" bottom="1" header="0.5" footer="0.5"/>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J334"/>
  <sheetViews>
    <sheetView zoomScale="90" zoomScaleNormal="90" workbookViewId="0" topLeftCell="A230">
      <selection activeCell="K162" sqref="K162"/>
    </sheetView>
  </sheetViews>
  <sheetFormatPr defaultColWidth="9.140625" defaultRowHeight="12.75"/>
  <cols>
    <col min="1" max="1" width="4.140625" style="6" customWidth="1"/>
    <col min="2" max="2" width="3.00390625" style="6" customWidth="1"/>
    <col min="3" max="3" width="1.421875" style="6" customWidth="1"/>
    <col min="4" max="4" width="24.57421875" style="6" customWidth="1"/>
    <col min="5" max="8" width="12.7109375" style="6" customWidth="1"/>
    <col min="9" max="16384" width="9.140625" style="2" customWidth="1"/>
  </cols>
  <sheetData>
    <row r="1" spans="1:8" ht="12.75">
      <c r="A1" s="281"/>
      <c r="B1" s="281"/>
      <c r="C1" s="281"/>
      <c r="D1" s="281"/>
      <c r="E1" s="281"/>
      <c r="F1" s="281"/>
      <c r="G1" s="281"/>
      <c r="H1" s="281"/>
    </row>
    <row r="2" spans="1:8" ht="12.75">
      <c r="A2" s="3" t="s">
        <v>0</v>
      </c>
      <c r="B2" s="1"/>
      <c r="C2" s="1"/>
      <c r="D2" s="1"/>
      <c r="E2" s="1"/>
      <c r="F2" s="1"/>
      <c r="G2" s="1"/>
      <c r="H2" s="1"/>
    </row>
    <row r="3" spans="1:8" ht="12.75">
      <c r="A3" s="1"/>
      <c r="B3" s="1"/>
      <c r="C3" s="1"/>
      <c r="D3" s="1"/>
      <c r="E3" s="1"/>
      <c r="F3" s="1"/>
      <c r="G3" s="1"/>
      <c r="H3" s="1"/>
    </row>
    <row r="5" spans="1:3" ht="12.75">
      <c r="A5" s="4" t="s">
        <v>1</v>
      </c>
      <c r="B5" s="5" t="s">
        <v>2</v>
      </c>
      <c r="C5" s="5"/>
    </row>
    <row r="6" spans="1:3" ht="12.75">
      <c r="A6" s="4"/>
      <c r="B6" s="5"/>
      <c r="C6" s="5"/>
    </row>
    <row r="7" spans="1:3" ht="12.75">
      <c r="A7" s="4"/>
      <c r="B7" s="5"/>
      <c r="C7" s="5"/>
    </row>
    <row r="8" spans="1:3" ht="12.75">
      <c r="A8" s="4"/>
      <c r="B8" s="5"/>
      <c r="C8" s="5"/>
    </row>
    <row r="9" spans="1:3" ht="12.75">
      <c r="A9" s="4"/>
      <c r="B9" s="5"/>
      <c r="C9" s="5"/>
    </row>
    <row r="10" spans="1:3" ht="12.75">
      <c r="A10" s="4"/>
      <c r="B10" s="5"/>
      <c r="C10" s="5"/>
    </row>
    <row r="11" spans="1:3" ht="12.75">
      <c r="A11" s="4"/>
      <c r="B11" s="5"/>
      <c r="C11" s="5"/>
    </row>
    <row r="12" spans="1:3" ht="12.75">
      <c r="A12" s="4"/>
      <c r="B12" s="5"/>
      <c r="C12" s="5"/>
    </row>
    <row r="13" spans="1:3" ht="12.75">
      <c r="A13" s="4"/>
      <c r="B13" s="5"/>
      <c r="C13" s="5"/>
    </row>
    <row r="14" spans="1:3" ht="12.75">
      <c r="A14" s="4"/>
      <c r="B14" s="5"/>
      <c r="C14" s="5"/>
    </row>
    <row r="15" spans="1:3" ht="12.75">
      <c r="A15" s="4"/>
      <c r="B15" s="5"/>
      <c r="C15" s="5"/>
    </row>
    <row r="16" spans="1:3" ht="13.5" customHeight="1">
      <c r="A16" s="4" t="s">
        <v>3</v>
      </c>
      <c r="B16" s="5" t="s">
        <v>4</v>
      </c>
      <c r="C16" s="5"/>
    </row>
    <row r="17" spans="1:3" ht="12.75">
      <c r="A17" s="4"/>
      <c r="B17" s="5"/>
      <c r="C17" s="5"/>
    </row>
    <row r="18" spans="1:3" ht="12.75">
      <c r="A18" s="4"/>
      <c r="B18" s="5"/>
      <c r="C18" s="5"/>
    </row>
    <row r="19" spans="1:3" ht="12.75">
      <c r="A19" s="4"/>
      <c r="B19" s="5"/>
      <c r="C19" s="5"/>
    </row>
    <row r="20" spans="1:3" ht="12.75">
      <c r="A20" s="4"/>
      <c r="B20" s="5"/>
      <c r="C20" s="5"/>
    </row>
    <row r="21" spans="1:3" ht="12.75">
      <c r="A21" s="4"/>
      <c r="B21" s="5"/>
      <c r="C21" s="5"/>
    </row>
    <row r="22" spans="1:5" ht="12.75">
      <c r="A22" s="4" t="s">
        <v>5</v>
      </c>
      <c r="B22" s="5" t="s">
        <v>6</v>
      </c>
      <c r="C22" s="5"/>
      <c r="E22" s="2"/>
    </row>
    <row r="23" spans="1:3" ht="12.75">
      <c r="A23" s="4"/>
      <c r="B23" s="5"/>
      <c r="C23" s="5"/>
    </row>
    <row r="24" spans="1:3" ht="12.75">
      <c r="A24" s="4"/>
      <c r="B24" s="5"/>
      <c r="C24" s="5"/>
    </row>
    <row r="25" spans="1:3" ht="12.75">
      <c r="A25" s="4"/>
      <c r="B25" s="5"/>
      <c r="C25" s="5"/>
    </row>
    <row r="26" spans="1:3" ht="12.75">
      <c r="A26" s="4"/>
      <c r="B26" s="5"/>
      <c r="C26" s="5"/>
    </row>
    <row r="27" spans="1:3" ht="12.75">
      <c r="A27" s="4" t="s">
        <v>7</v>
      </c>
      <c r="B27" s="5" t="s">
        <v>8</v>
      </c>
      <c r="C27" s="5"/>
    </row>
    <row r="28" spans="1:3" ht="12.75">
      <c r="A28" s="4"/>
      <c r="B28" s="5"/>
      <c r="C28" s="5"/>
    </row>
    <row r="29" spans="1:3" ht="12.75">
      <c r="A29" s="4"/>
      <c r="B29" s="5"/>
      <c r="C29" s="5"/>
    </row>
    <row r="30" spans="1:3" ht="12.75">
      <c r="A30" s="4"/>
      <c r="B30" s="5"/>
      <c r="C30" s="5"/>
    </row>
    <row r="31" spans="1:3" ht="12.75">
      <c r="A31" s="4"/>
      <c r="C31" s="5"/>
    </row>
    <row r="32" spans="1:3" ht="12.75">
      <c r="A32" s="7" t="s">
        <v>9</v>
      </c>
      <c r="B32" s="5" t="s">
        <v>10</v>
      </c>
      <c r="C32" s="5"/>
    </row>
    <row r="33" spans="1:3" ht="12.75">
      <c r="A33" s="4"/>
      <c r="B33" s="5"/>
      <c r="C33" s="5"/>
    </row>
    <row r="34" spans="1:3" ht="12.75">
      <c r="A34" s="4"/>
      <c r="B34" s="5"/>
      <c r="C34" s="5"/>
    </row>
    <row r="35" spans="1:3" ht="12.75">
      <c r="A35" s="4"/>
      <c r="B35" s="5"/>
      <c r="C35" s="5"/>
    </row>
    <row r="36" spans="1:3" ht="12.75">
      <c r="A36" s="4"/>
      <c r="B36" s="5"/>
      <c r="C36" s="5"/>
    </row>
    <row r="37" spans="1:3" ht="12.75">
      <c r="A37" s="4" t="s">
        <v>11</v>
      </c>
      <c r="B37" s="5" t="s">
        <v>12</v>
      </c>
      <c r="C37" s="5"/>
    </row>
    <row r="38" spans="1:3" ht="12.75">
      <c r="A38" s="4"/>
      <c r="B38" s="5"/>
      <c r="C38" s="5"/>
    </row>
    <row r="39" spans="1:3" ht="12.75">
      <c r="A39" s="4"/>
      <c r="B39" s="5"/>
      <c r="C39" s="5"/>
    </row>
    <row r="40" spans="1:3" ht="12.75">
      <c r="A40" s="4"/>
      <c r="B40" s="5"/>
      <c r="C40" s="5"/>
    </row>
    <row r="41" spans="1:3" ht="12.75">
      <c r="A41" s="4"/>
      <c r="B41" s="5"/>
      <c r="C41" s="5"/>
    </row>
    <row r="42" spans="1:3" ht="12.75">
      <c r="A42" s="4"/>
      <c r="B42" s="5"/>
      <c r="C42" s="5"/>
    </row>
    <row r="43" spans="1:10" ht="12.75">
      <c r="A43" s="4"/>
      <c r="B43" s="5"/>
      <c r="C43" s="5"/>
      <c r="I43" s="8"/>
      <c r="J43" s="9"/>
    </row>
    <row r="44" spans="1:9" ht="12.75">
      <c r="A44" s="4"/>
      <c r="B44" s="5"/>
      <c r="C44" s="5"/>
      <c r="I44" s="8"/>
    </row>
    <row r="45" spans="1:3" ht="12.75">
      <c r="A45" s="4"/>
      <c r="B45" s="5"/>
      <c r="C45" s="5"/>
    </row>
    <row r="46" spans="1:3" ht="12.75">
      <c r="A46" s="4"/>
      <c r="B46" s="5"/>
      <c r="C46" s="5"/>
    </row>
    <row r="47" spans="1:3" ht="12.75">
      <c r="A47" s="4"/>
      <c r="B47" s="5"/>
      <c r="C47" s="5"/>
    </row>
    <row r="48" spans="1:3" ht="12.75">
      <c r="A48" s="4"/>
      <c r="B48" s="5"/>
      <c r="C48" s="5"/>
    </row>
    <row r="49" spans="1:10" ht="12.75">
      <c r="A49" s="7" t="s">
        <v>13</v>
      </c>
      <c r="B49" s="5" t="s">
        <v>14</v>
      </c>
      <c r="C49" s="5"/>
      <c r="E49" s="10"/>
      <c r="J49" s="8"/>
    </row>
    <row r="50" spans="1:10" ht="12.75">
      <c r="A50" s="4"/>
      <c r="B50" s="5"/>
      <c r="C50" s="5"/>
      <c r="J50" s="8"/>
    </row>
    <row r="51" spans="1:10" ht="12.75">
      <c r="A51" s="4"/>
      <c r="B51" s="5"/>
      <c r="C51" s="5"/>
      <c r="J51" s="8"/>
    </row>
    <row r="52" spans="1:3" ht="12.75">
      <c r="A52" s="4"/>
      <c r="B52" s="5"/>
      <c r="C52" s="5"/>
    </row>
    <row r="53" spans="1:3" ht="12.75">
      <c r="A53" s="4"/>
      <c r="B53" s="5"/>
      <c r="C53" s="5"/>
    </row>
    <row r="54" spans="1:3" ht="12.75">
      <c r="A54" s="4"/>
      <c r="B54" s="5"/>
      <c r="C54" s="5"/>
    </row>
    <row r="55" spans="1:3" ht="12.75">
      <c r="A55" s="4"/>
      <c r="B55" s="5"/>
      <c r="C55" s="5"/>
    </row>
    <row r="56" spans="1:3" ht="12.75">
      <c r="A56" s="4"/>
      <c r="B56" s="5"/>
      <c r="C56" s="5"/>
    </row>
    <row r="57" spans="1:7" ht="12.75">
      <c r="A57" s="4" t="s">
        <v>15</v>
      </c>
      <c r="B57" s="11" t="s">
        <v>16</v>
      </c>
      <c r="C57" s="5"/>
      <c r="E57" s="12"/>
      <c r="F57" s="12"/>
      <c r="G57" s="12"/>
    </row>
    <row r="58" spans="1:7" ht="12.75">
      <c r="A58" s="7"/>
      <c r="B58" s="5"/>
      <c r="C58" s="5"/>
      <c r="E58" s="12"/>
      <c r="F58" s="12"/>
      <c r="G58" s="12"/>
    </row>
    <row r="59" spans="1:8" s="14" customFormat="1" ht="12.75">
      <c r="A59" s="6"/>
      <c r="B59" s="13" t="s">
        <v>17</v>
      </c>
      <c r="C59" s="6"/>
      <c r="D59" s="6"/>
      <c r="E59" s="12"/>
      <c r="F59" s="12"/>
      <c r="G59" s="12"/>
      <c r="H59" s="6"/>
    </row>
    <row r="60" spans="1:8" s="14" customFormat="1" ht="12.75">
      <c r="A60" s="6"/>
      <c r="B60" s="6"/>
      <c r="C60" s="6"/>
      <c r="D60" s="6"/>
      <c r="E60" s="12"/>
      <c r="F60" s="12"/>
      <c r="G60" s="12"/>
      <c r="H60" s="6"/>
    </row>
    <row r="61" spans="5:7" ht="12.75">
      <c r="E61" s="12"/>
      <c r="F61" s="12"/>
      <c r="G61" s="12"/>
    </row>
    <row r="62" spans="1:3" ht="12.75">
      <c r="A62" s="7" t="s">
        <v>18</v>
      </c>
      <c r="B62" s="5" t="s">
        <v>19</v>
      </c>
      <c r="C62" s="5"/>
    </row>
    <row r="63" spans="1:3" ht="12.75">
      <c r="A63" s="4"/>
      <c r="B63" s="5"/>
      <c r="C63" s="5"/>
    </row>
    <row r="64" spans="1:3" ht="12.75">
      <c r="A64" s="4"/>
      <c r="B64" s="6" t="s">
        <v>20</v>
      </c>
      <c r="C64" s="5"/>
    </row>
    <row r="65" spans="1:3" ht="12.75">
      <c r="A65" s="4"/>
      <c r="B65" s="5"/>
      <c r="C65" s="5"/>
    </row>
    <row r="66" spans="1:3" ht="12.75">
      <c r="A66" s="4"/>
      <c r="B66" s="5"/>
      <c r="C66" s="5"/>
    </row>
    <row r="67" spans="1:4" ht="12.75">
      <c r="A67" s="4" t="s">
        <v>21</v>
      </c>
      <c r="B67" s="5" t="s">
        <v>22</v>
      </c>
      <c r="C67" s="2"/>
      <c r="D67" s="5"/>
    </row>
    <row r="68" spans="1:4" ht="12.75">
      <c r="A68" s="4"/>
      <c r="B68" s="5"/>
      <c r="C68" s="2"/>
      <c r="D68" s="5"/>
    </row>
    <row r="69" spans="1:4" ht="12.75">
      <c r="A69" s="4"/>
      <c r="B69" s="5"/>
      <c r="C69" s="2"/>
      <c r="D69" s="5"/>
    </row>
    <row r="70" spans="1:4" ht="12.75">
      <c r="A70" s="4"/>
      <c r="B70" s="5"/>
      <c r="C70" s="2"/>
      <c r="D70" s="5"/>
    </row>
    <row r="71" spans="1:4" ht="12.75">
      <c r="A71" s="4"/>
      <c r="B71" s="5"/>
      <c r="C71" s="2"/>
      <c r="D71" s="5"/>
    </row>
    <row r="72" spans="1:3" ht="12.75">
      <c r="A72" s="15" t="s">
        <v>23</v>
      </c>
      <c r="B72" s="5" t="s">
        <v>24</v>
      </c>
      <c r="C72" s="5"/>
    </row>
    <row r="73" spans="1:3" ht="12.75">
      <c r="A73" s="4"/>
      <c r="B73" s="5"/>
      <c r="C73" s="5"/>
    </row>
    <row r="74" spans="1:3" ht="12.75">
      <c r="A74" s="4"/>
      <c r="B74" s="5"/>
      <c r="C74" s="5"/>
    </row>
    <row r="75" spans="1:3" ht="12.75">
      <c r="A75" s="4"/>
      <c r="B75" s="5"/>
      <c r="C75" s="5"/>
    </row>
    <row r="76" spans="1:3" ht="12.75">
      <c r="A76" s="4"/>
      <c r="B76" s="5"/>
      <c r="C76" s="5"/>
    </row>
    <row r="77" spans="1:4" ht="12.75">
      <c r="A77" s="4"/>
      <c r="B77" s="5"/>
      <c r="C77" s="2"/>
      <c r="D77" s="5"/>
    </row>
    <row r="78" spans="1:3" ht="12.75">
      <c r="A78" s="4" t="s">
        <v>25</v>
      </c>
      <c r="B78" s="5" t="s">
        <v>26</v>
      </c>
      <c r="C78" s="5"/>
    </row>
    <row r="79" spans="1:3" ht="12.75">
      <c r="A79" s="4"/>
      <c r="B79" s="5"/>
      <c r="C79" s="5"/>
    </row>
    <row r="80" spans="1:3" ht="12.75">
      <c r="A80" s="4"/>
      <c r="B80" s="5"/>
      <c r="C80" s="5"/>
    </row>
    <row r="81" ht="12.75">
      <c r="A81" s="4"/>
    </row>
    <row r="82" ht="12.75">
      <c r="A82" s="4"/>
    </row>
    <row r="83" ht="12.75">
      <c r="A83" s="3" t="s">
        <v>27</v>
      </c>
    </row>
    <row r="84" ht="12.75">
      <c r="A84" s="3" t="s">
        <v>28</v>
      </c>
    </row>
    <row r="85" ht="12.75">
      <c r="A85" s="4"/>
    </row>
    <row r="86" spans="1:3" ht="12.75">
      <c r="A86" s="4" t="s">
        <v>29</v>
      </c>
      <c r="B86" s="5" t="s">
        <v>30</v>
      </c>
      <c r="C86" s="5"/>
    </row>
    <row r="87" spans="2:3" ht="12.75">
      <c r="B87" s="5"/>
      <c r="C87" s="5"/>
    </row>
    <row r="88" spans="2:3" ht="12.75">
      <c r="B88" s="5"/>
      <c r="C88" s="5"/>
    </row>
    <row r="89" spans="2:9" ht="12.75">
      <c r="B89" s="5"/>
      <c r="C89" s="5"/>
      <c r="I89" s="14"/>
    </row>
    <row r="90" spans="2:9" ht="12.75">
      <c r="B90" s="5"/>
      <c r="C90" s="5"/>
      <c r="I90" s="14"/>
    </row>
    <row r="91" spans="2:3" ht="12.75">
      <c r="B91" s="5"/>
      <c r="C91" s="5"/>
    </row>
    <row r="92" spans="2:3" ht="12.75">
      <c r="B92" s="5"/>
      <c r="C92" s="5"/>
    </row>
    <row r="93" spans="2:3" ht="12.75">
      <c r="B93" s="5"/>
      <c r="C93" s="5"/>
    </row>
    <row r="94" spans="1:3" ht="12.75">
      <c r="A94" s="4" t="s">
        <v>31</v>
      </c>
      <c r="B94" s="5" t="s">
        <v>32</v>
      </c>
      <c r="C94" s="5"/>
    </row>
    <row r="95" spans="2:3" ht="12.75">
      <c r="B95" s="5"/>
      <c r="C95" s="5"/>
    </row>
    <row r="96" spans="1:3" ht="12.75">
      <c r="A96" s="4"/>
      <c r="B96" s="5"/>
      <c r="C96" s="5"/>
    </row>
    <row r="97" spans="1:3" ht="12.75">
      <c r="A97" s="4"/>
      <c r="B97" s="5"/>
      <c r="C97" s="5"/>
    </row>
    <row r="98" spans="2:3" ht="12.75">
      <c r="B98" s="5"/>
      <c r="C98" s="5"/>
    </row>
    <row r="99" spans="1:3" ht="12.75">
      <c r="A99" s="16"/>
      <c r="B99" s="5"/>
      <c r="C99" s="5"/>
    </row>
    <row r="100" spans="2:3" ht="12.75">
      <c r="B100" s="5"/>
      <c r="C100" s="5"/>
    </row>
    <row r="101" spans="2:3" ht="12.75">
      <c r="B101" s="5"/>
      <c r="C101" s="5"/>
    </row>
    <row r="102" spans="1:3" ht="12.75">
      <c r="A102" s="7" t="s">
        <v>33</v>
      </c>
      <c r="B102" s="5" t="s">
        <v>34</v>
      </c>
      <c r="C102" s="5"/>
    </row>
    <row r="103" spans="2:3" ht="12.75">
      <c r="B103" s="5"/>
      <c r="C103" s="5"/>
    </row>
    <row r="104" spans="2:3" ht="12.75">
      <c r="B104" s="5"/>
      <c r="C104" s="5"/>
    </row>
    <row r="105" spans="2:3" ht="12.75">
      <c r="B105" s="5"/>
      <c r="C105" s="5"/>
    </row>
    <row r="106" spans="2:3" ht="12.75">
      <c r="B106" s="5"/>
      <c r="C106" s="5"/>
    </row>
    <row r="107" spans="2:3" ht="12.75">
      <c r="B107" s="5"/>
      <c r="C107" s="5"/>
    </row>
    <row r="108" spans="2:3" ht="12.75">
      <c r="B108" s="5"/>
      <c r="C108" s="5"/>
    </row>
    <row r="109" spans="1:8" ht="12.75">
      <c r="A109" s="4" t="s">
        <v>35</v>
      </c>
      <c r="B109" s="17" t="s">
        <v>36</v>
      </c>
      <c r="C109" s="18"/>
      <c r="D109" s="18"/>
      <c r="E109" s="19"/>
      <c r="F109" s="19"/>
      <c r="G109" s="19"/>
      <c r="H109" s="19"/>
    </row>
    <row r="110" spans="1:8" ht="12.75">
      <c r="A110" s="4"/>
      <c r="B110" s="4"/>
      <c r="C110" s="18"/>
      <c r="D110" s="18"/>
      <c r="E110" s="19"/>
      <c r="F110" s="19"/>
      <c r="G110" s="19"/>
      <c r="H110" s="19"/>
    </row>
    <row r="111" spans="1:8" ht="12.75">
      <c r="A111" s="4"/>
      <c r="B111" s="4"/>
      <c r="C111" s="18"/>
      <c r="D111" s="18"/>
      <c r="E111" s="19"/>
      <c r="F111" s="19"/>
      <c r="G111" s="19"/>
      <c r="H111" s="19"/>
    </row>
    <row r="112" spans="1:8" ht="12.75">
      <c r="A112" s="4"/>
      <c r="B112" s="4"/>
      <c r="C112" s="18"/>
      <c r="D112" s="18"/>
      <c r="E112" s="19"/>
      <c r="F112" s="19"/>
      <c r="G112" s="19"/>
      <c r="H112" s="19"/>
    </row>
    <row r="113" spans="1:8" ht="12.75">
      <c r="A113" s="4"/>
      <c r="B113" s="4"/>
      <c r="C113" s="18"/>
      <c r="D113" s="18"/>
      <c r="E113" s="19"/>
      <c r="F113" s="19"/>
      <c r="G113" s="19"/>
      <c r="H113" s="19"/>
    </row>
    <row r="114" spans="1:8" ht="12.75">
      <c r="A114" s="4"/>
      <c r="B114" s="4"/>
      <c r="C114" s="18"/>
      <c r="D114" s="18"/>
      <c r="E114" s="19"/>
      <c r="F114" s="19"/>
      <c r="G114" s="19"/>
      <c r="H114" s="19"/>
    </row>
    <row r="115" spans="1:3" ht="12.75">
      <c r="A115" s="4" t="s">
        <v>37</v>
      </c>
      <c r="B115" s="5" t="s">
        <v>38</v>
      </c>
      <c r="C115" s="5"/>
    </row>
    <row r="116" spans="1:8" ht="12.75">
      <c r="A116" s="4"/>
      <c r="B116" s="5"/>
      <c r="C116" s="5"/>
      <c r="E116" s="282" t="s">
        <v>39</v>
      </c>
      <c r="F116" s="282"/>
      <c r="G116" s="282" t="s">
        <v>40</v>
      </c>
      <c r="H116" s="282"/>
    </row>
    <row r="117" spans="1:8" ht="12.75">
      <c r="A117" s="4"/>
      <c r="B117" s="5"/>
      <c r="C117" s="5"/>
      <c r="E117" s="12" t="s">
        <v>41</v>
      </c>
      <c r="F117" s="12" t="s">
        <v>42</v>
      </c>
      <c r="G117" s="12" t="s">
        <v>41</v>
      </c>
      <c r="H117" s="12" t="s">
        <v>42</v>
      </c>
    </row>
    <row r="118" spans="1:8" ht="12.75">
      <c r="A118" s="4"/>
      <c r="B118" s="5"/>
      <c r="C118" s="5"/>
      <c r="E118" s="12" t="s">
        <v>43</v>
      </c>
      <c r="F118" s="12" t="s">
        <v>43</v>
      </c>
      <c r="G118" s="12" t="s">
        <v>43</v>
      </c>
      <c r="H118" s="12" t="s">
        <v>43</v>
      </c>
    </row>
    <row r="119" spans="1:8" ht="12.75">
      <c r="A119" s="4"/>
      <c r="B119" s="5"/>
      <c r="C119" s="5"/>
      <c r="E119" s="12" t="s">
        <v>44</v>
      </c>
      <c r="F119" s="12" t="s">
        <v>44</v>
      </c>
      <c r="G119" s="12" t="s">
        <v>45</v>
      </c>
      <c r="H119" s="6" t="s">
        <v>46</v>
      </c>
    </row>
    <row r="120" spans="2:8" s="6" customFormat="1" ht="12.75">
      <c r="B120" s="5"/>
      <c r="C120" s="5"/>
      <c r="E120" s="12" t="s">
        <v>47</v>
      </c>
      <c r="F120" s="12" t="s">
        <v>48</v>
      </c>
      <c r="G120" s="12" t="s">
        <v>47</v>
      </c>
      <c r="H120" s="12" t="s">
        <v>48</v>
      </c>
    </row>
    <row r="121" spans="1:10" ht="12.75">
      <c r="A121" s="2"/>
      <c r="B121" s="5"/>
      <c r="C121" s="5"/>
      <c r="E121" s="21"/>
      <c r="F121" s="21"/>
      <c r="G121" s="21"/>
      <c r="H121" s="21"/>
      <c r="J121" s="14"/>
    </row>
    <row r="122" spans="1:8" ht="12.75">
      <c r="A122" s="4"/>
      <c r="B122" s="5"/>
      <c r="C122" s="5"/>
      <c r="E122" s="20" t="s">
        <v>49</v>
      </c>
      <c r="F122" s="20" t="s">
        <v>49</v>
      </c>
      <c r="G122" s="20" t="s">
        <v>49</v>
      </c>
      <c r="H122" s="20" t="s">
        <v>49</v>
      </c>
    </row>
    <row r="123" spans="1:8" ht="12.75">
      <c r="A123" s="4"/>
      <c r="B123" s="5"/>
      <c r="C123" s="6" t="s">
        <v>50</v>
      </c>
      <c r="E123" s="20"/>
      <c r="F123" s="20"/>
      <c r="G123" s="20"/>
      <c r="H123" s="20"/>
    </row>
    <row r="124" spans="1:8" s="14" customFormat="1" ht="12.75">
      <c r="A124" s="22"/>
      <c r="B124" s="6"/>
      <c r="C124" s="23" t="s">
        <v>51</v>
      </c>
      <c r="D124" s="6"/>
      <c r="E124" s="24">
        <v>1077</v>
      </c>
      <c r="F124" s="25">
        <v>1054</v>
      </c>
      <c r="G124" s="24">
        <v>2121</v>
      </c>
      <c r="H124" s="24">
        <v>1971</v>
      </c>
    </row>
    <row r="125" spans="1:8" s="14" customFormat="1" ht="12.75">
      <c r="A125" s="22"/>
      <c r="B125" s="6"/>
      <c r="C125" s="23" t="s">
        <v>52</v>
      </c>
      <c r="D125" s="6"/>
      <c r="E125" s="12"/>
      <c r="F125" s="12"/>
      <c r="G125" s="12"/>
      <c r="H125" s="12"/>
    </row>
    <row r="126" spans="1:4" ht="12.75">
      <c r="A126" s="4"/>
      <c r="B126" s="5"/>
      <c r="D126" s="2"/>
    </row>
    <row r="127" spans="1:6" ht="12.75">
      <c r="A127" s="4"/>
      <c r="B127" s="5"/>
      <c r="C127" s="6" t="s">
        <v>53</v>
      </c>
      <c r="D127" s="2"/>
      <c r="E127" s="26"/>
      <c r="F127" s="26"/>
    </row>
    <row r="128" spans="1:8" ht="12.75">
      <c r="A128" s="4"/>
      <c r="B128" s="5"/>
      <c r="C128" s="23" t="s">
        <v>51</v>
      </c>
      <c r="D128" s="2"/>
      <c r="E128" s="26">
        <v>0</v>
      </c>
      <c r="F128" s="26">
        <v>0</v>
      </c>
      <c r="G128" s="27">
        <v>0</v>
      </c>
      <c r="H128" s="27">
        <v>0</v>
      </c>
    </row>
    <row r="129" spans="1:8" ht="12.75">
      <c r="A129" s="4"/>
      <c r="B129" s="5"/>
      <c r="C129" s="23" t="s">
        <v>52</v>
      </c>
      <c r="D129" s="2"/>
      <c r="E129" s="26">
        <v>0</v>
      </c>
      <c r="F129" s="26">
        <v>0</v>
      </c>
      <c r="G129" s="27">
        <v>0</v>
      </c>
      <c r="H129" s="27">
        <v>0</v>
      </c>
    </row>
    <row r="130" spans="1:8" ht="12.75">
      <c r="A130" s="4"/>
      <c r="B130" s="5"/>
      <c r="D130" s="2"/>
      <c r="E130" s="28"/>
      <c r="F130" s="28"/>
      <c r="G130" s="28"/>
      <c r="H130" s="28"/>
    </row>
    <row r="131" spans="1:6" ht="12.75">
      <c r="A131" s="4"/>
      <c r="B131" s="5"/>
      <c r="C131" s="5"/>
      <c r="D131" s="23"/>
      <c r="E131" s="26"/>
      <c r="F131" s="26"/>
    </row>
    <row r="132" spans="1:8" ht="13.5" thickBot="1">
      <c r="A132" s="4"/>
      <c r="B132" s="5"/>
      <c r="C132" s="5"/>
      <c r="E132" s="29">
        <f>SUM(E124:E130)</f>
        <v>1077</v>
      </c>
      <c r="F132" s="29">
        <f>SUM(F124:F130)</f>
        <v>1054</v>
      </c>
      <c r="G132" s="29">
        <f>SUM(G124:G130)</f>
        <v>2121</v>
      </c>
      <c r="H132" s="29">
        <f>SUM(H124:H130)</f>
        <v>1971</v>
      </c>
    </row>
    <row r="133" spans="1:3" ht="12.75">
      <c r="A133" s="4"/>
      <c r="B133" s="5"/>
      <c r="C133" s="5"/>
    </row>
    <row r="134" spans="1:3" ht="12.75">
      <c r="A134" s="4"/>
      <c r="B134" s="5"/>
      <c r="C134" s="5"/>
    </row>
    <row r="135" spans="1:3" ht="12.75">
      <c r="A135" s="4"/>
      <c r="B135" s="5"/>
      <c r="C135" s="5"/>
    </row>
    <row r="136" spans="1:3" ht="12.75">
      <c r="A136" s="4"/>
      <c r="B136" s="5"/>
      <c r="C136" s="5"/>
    </row>
    <row r="137" spans="1:3" ht="12.75">
      <c r="A137" s="4"/>
      <c r="B137" s="5"/>
      <c r="C137" s="5"/>
    </row>
    <row r="138" spans="1:3" ht="12.75">
      <c r="A138" s="4"/>
      <c r="B138" s="5"/>
      <c r="C138" s="5"/>
    </row>
    <row r="139" spans="1:3" ht="12.75">
      <c r="A139" s="4" t="s">
        <v>54</v>
      </c>
      <c r="B139" s="5" t="s">
        <v>55</v>
      </c>
      <c r="C139" s="5"/>
    </row>
    <row r="140" spans="1:3" ht="12.75">
      <c r="A140" s="2"/>
      <c r="B140" s="5"/>
      <c r="C140" s="5"/>
    </row>
    <row r="141" spans="1:3" ht="12.75">
      <c r="A141" s="2"/>
      <c r="B141" s="5"/>
      <c r="C141" s="5"/>
    </row>
    <row r="142" spans="1:3" ht="12.75">
      <c r="A142" s="2"/>
      <c r="B142" s="5"/>
      <c r="C142" s="5"/>
    </row>
    <row r="143" spans="1:3" ht="12.75">
      <c r="A143" s="2"/>
      <c r="B143" s="5"/>
      <c r="C143" s="5"/>
    </row>
    <row r="145" spans="1:3" ht="12.75">
      <c r="A145" s="4" t="s">
        <v>56</v>
      </c>
      <c r="B145" s="5" t="s">
        <v>57</v>
      </c>
      <c r="C145" s="5"/>
    </row>
    <row r="146" spans="1:3" ht="12.75">
      <c r="A146" s="4"/>
      <c r="B146" s="5"/>
      <c r="C146" s="5"/>
    </row>
    <row r="147" spans="2:3" ht="12.75">
      <c r="B147" s="30" t="s">
        <v>58</v>
      </c>
      <c r="C147" s="5"/>
    </row>
    <row r="148" spans="1:3" ht="12.75">
      <c r="A148" s="22"/>
      <c r="B148" s="5"/>
      <c r="C148" s="5"/>
    </row>
    <row r="149" spans="1:3" ht="12.75">
      <c r="A149" s="22"/>
      <c r="B149" s="5"/>
      <c r="C149" s="5"/>
    </row>
    <row r="150" spans="1:3" ht="12.75">
      <c r="A150" s="2"/>
      <c r="B150" s="30" t="s">
        <v>59</v>
      </c>
      <c r="C150" s="5"/>
    </row>
    <row r="151" spans="1:3" ht="12.75">
      <c r="A151" s="4"/>
      <c r="B151" s="5"/>
      <c r="C151" s="5"/>
    </row>
    <row r="152" spans="1:3" ht="12.75">
      <c r="A152" s="4"/>
      <c r="B152" s="5"/>
      <c r="C152" s="5"/>
    </row>
    <row r="153" spans="1:8" s="32" customFormat="1" ht="12.75">
      <c r="A153" s="4" t="s">
        <v>60</v>
      </c>
      <c r="B153" s="11" t="s">
        <v>61</v>
      </c>
      <c r="C153" s="11"/>
      <c r="D153" s="31"/>
      <c r="E153" s="31"/>
      <c r="F153" s="31"/>
      <c r="G153" s="31"/>
      <c r="H153" s="31"/>
    </row>
    <row r="154" spans="1:8" s="32" customFormat="1" ht="12.75">
      <c r="A154" s="15"/>
      <c r="B154" s="11"/>
      <c r="C154" s="11"/>
      <c r="D154" s="31"/>
      <c r="E154" s="31"/>
      <c r="F154" s="31"/>
      <c r="G154" s="31"/>
      <c r="H154" s="31"/>
    </row>
    <row r="155" spans="1:8" s="32" customFormat="1" ht="12.75">
      <c r="A155" s="33"/>
      <c r="B155" s="34" t="s">
        <v>58</v>
      </c>
      <c r="C155" s="11"/>
      <c r="D155" s="31"/>
      <c r="E155" s="31"/>
      <c r="F155" s="31"/>
      <c r="G155" s="31"/>
      <c r="H155" s="31"/>
    </row>
    <row r="156" spans="1:8" s="32" customFormat="1" ht="12.75">
      <c r="A156" s="15"/>
      <c r="B156" s="35"/>
      <c r="C156" s="11"/>
      <c r="D156" s="31"/>
      <c r="E156" s="31"/>
      <c r="F156" s="31"/>
      <c r="G156" s="31"/>
      <c r="H156" s="31"/>
    </row>
    <row r="157" spans="1:8" s="32" customFormat="1" ht="12.75">
      <c r="A157" s="15"/>
      <c r="B157" s="35"/>
      <c r="C157" s="11"/>
      <c r="D157" s="31"/>
      <c r="E157" s="31"/>
      <c r="F157" s="31"/>
      <c r="G157" s="31"/>
      <c r="H157" s="31"/>
    </row>
    <row r="158" spans="1:8" s="32" customFormat="1" ht="12.75">
      <c r="A158" s="15"/>
      <c r="B158" s="35"/>
      <c r="C158" s="11"/>
      <c r="D158" s="31"/>
      <c r="E158" s="31"/>
      <c r="F158" s="31"/>
      <c r="G158" s="31"/>
      <c r="H158" s="31"/>
    </row>
    <row r="159" spans="1:8" s="32" customFormat="1" ht="12.75">
      <c r="A159" s="15"/>
      <c r="B159" s="35"/>
      <c r="C159" s="11"/>
      <c r="D159" s="31"/>
      <c r="E159" s="31"/>
      <c r="F159" s="31"/>
      <c r="G159" s="31"/>
      <c r="H159" s="31"/>
    </row>
    <row r="160" spans="1:8" s="32" customFormat="1" ht="12.75">
      <c r="A160" s="15"/>
      <c r="B160" s="35"/>
      <c r="C160" s="11"/>
      <c r="D160" s="31"/>
      <c r="E160" s="31"/>
      <c r="F160" s="31"/>
      <c r="G160" s="31"/>
      <c r="H160" s="31"/>
    </row>
    <row r="161" spans="1:8" s="32" customFormat="1" ht="12.75">
      <c r="A161" s="15"/>
      <c r="B161" s="35"/>
      <c r="C161" s="11"/>
      <c r="D161" s="31"/>
      <c r="E161" s="31"/>
      <c r="F161" s="31"/>
      <c r="G161" s="31"/>
      <c r="H161" s="31"/>
    </row>
    <row r="162" spans="1:8" s="32" customFormat="1" ht="12.75">
      <c r="A162" s="15"/>
      <c r="B162" s="35"/>
      <c r="C162" s="11"/>
      <c r="D162" s="31"/>
      <c r="E162" s="31"/>
      <c r="F162" s="31"/>
      <c r="G162" s="31"/>
      <c r="H162" s="31"/>
    </row>
    <row r="163" spans="1:8" s="32" customFormat="1" ht="12.75">
      <c r="A163" s="15"/>
      <c r="B163" s="35"/>
      <c r="C163" s="11"/>
      <c r="D163" s="31"/>
      <c r="E163" s="31"/>
      <c r="F163" s="31"/>
      <c r="G163" s="31"/>
      <c r="H163" s="31"/>
    </row>
    <row r="164" spans="1:8" s="32" customFormat="1" ht="12.75">
      <c r="A164" s="15"/>
      <c r="B164" s="35"/>
      <c r="C164" s="11"/>
      <c r="D164" s="31"/>
      <c r="E164" s="31"/>
      <c r="F164" s="31"/>
      <c r="G164" s="31"/>
      <c r="H164" s="31"/>
    </row>
    <row r="165" spans="1:8" s="32" customFormat="1" ht="12.75">
      <c r="A165" s="15"/>
      <c r="B165" s="35"/>
      <c r="C165" s="11"/>
      <c r="D165" s="31"/>
      <c r="E165" s="31"/>
      <c r="F165" s="31"/>
      <c r="G165" s="31"/>
      <c r="H165" s="31"/>
    </row>
    <row r="166" spans="1:8" s="32" customFormat="1" ht="12.75">
      <c r="A166" s="15"/>
      <c r="B166" s="35"/>
      <c r="C166" s="11"/>
      <c r="D166" s="31"/>
      <c r="E166" s="31"/>
      <c r="F166" s="31"/>
      <c r="G166" s="31"/>
      <c r="H166" s="31"/>
    </row>
    <row r="167" spans="1:8" s="32" customFormat="1" ht="12.75">
      <c r="A167" s="15"/>
      <c r="B167" s="35"/>
      <c r="C167" s="11"/>
      <c r="D167" s="31"/>
      <c r="E167" s="31"/>
      <c r="F167" s="31"/>
      <c r="G167" s="31"/>
      <c r="H167" s="31"/>
    </row>
    <row r="168" spans="1:8" s="32" customFormat="1" ht="12.75">
      <c r="A168" s="15"/>
      <c r="B168" s="35"/>
      <c r="C168" s="11"/>
      <c r="D168" s="31"/>
      <c r="E168" s="31"/>
      <c r="F168" s="31"/>
      <c r="G168" s="31"/>
      <c r="H168" s="31"/>
    </row>
    <row r="169" spans="1:8" s="32" customFormat="1" ht="12.75">
      <c r="A169" s="15"/>
      <c r="B169" s="35"/>
      <c r="C169" s="11"/>
      <c r="D169" s="31"/>
      <c r="E169" s="31"/>
      <c r="F169" s="31"/>
      <c r="G169" s="31"/>
      <c r="H169" s="31"/>
    </row>
    <row r="170" spans="1:8" s="32" customFormat="1" ht="12.75">
      <c r="A170" s="15"/>
      <c r="B170" s="35"/>
      <c r="C170" s="11"/>
      <c r="D170" s="31"/>
      <c r="E170" s="31"/>
      <c r="F170" s="31"/>
      <c r="G170" s="31"/>
      <c r="H170" s="31"/>
    </row>
    <row r="171" spans="1:8" s="32" customFormat="1" ht="12.75">
      <c r="A171" s="15"/>
      <c r="B171" s="35"/>
      <c r="C171" s="11"/>
      <c r="D171" s="31"/>
      <c r="E171" s="31"/>
      <c r="F171" s="31"/>
      <c r="G171" s="31"/>
      <c r="H171" s="31"/>
    </row>
    <row r="172" spans="1:8" s="32" customFormat="1" ht="12.75">
      <c r="A172" s="15"/>
      <c r="B172" s="35"/>
      <c r="C172" s="11"/>
      <c r="D172" s="31"/>
      <c r="E172" s="31"/>
      <c r="F172" s="31"/>
      <c r="G172" s="31"/>
      <c r="H172" s="31"/>
    </row>
    <row r="173" spans="1:8" s="32" customFormat="1" ht="12.75">
      <c r="A173" s="15"/>
      <c r="B173" s="35"/>
      <c r="C173" s="11"/>
      <c r="D173" s="31"/>
      <c r="E173" s="31"/>
      <c r="F173" s="31"/>
      <c r="G173" s="31"/>
      <c r="H173" s="31"/>
    </row>
    <row r="174" spans="1:8" s="32" customFormat="1" ht="12.75">
      <c r="A174" s="15"/>
      <c r="B174" s="35"/>
      <c r="C174" s="11"/>
      <c r="D174" s="31"/>
      <c r="E174" s="31"/>
      <c r="F174" s="31"/>
      <c r="G174" s="31"/>
      <c r="H174" s="31"/>
    </row>
    <row r="175" spans="1:8" s="32" customFormat="1" ht="12.75">
      <c r="A175" s="15"/>
      <c r="B175" s="35"/>
      <c r="C175" s="11"/>
      <c r="D175" s="31"/>
      <c r="E175" s="31"/>
      <c r="F175" s="31"/>
      <c r="G175" s="31"/>
      <c r="H175" s="31"/>
    </row>
    <row r="176" spans="1:8" s="32" customFormat="1" ht="12.75">
      <c r="A176" s="15"/>
      <c r="B176" s="35"/>
      <c r="C176" s="11"/>
      <c r="D176" s="31"/>
      <c r="E176" s="31"/>
      <c r="F176" s="31"/>
      <c r="G176" s="31"/>
      <c r="H176" s="31"/>
    </row>
    <row r="177" spans="1:8" s="32" customFormat="1" ht="12.75">
      <c r="A177" s="15"/>
      <c r="B177" s="35"/>
      <c r="C177" s="11"/>
      <c r="D177" s="31"/>
      <c r="E177" s="31"/>
      <c r="F177" s="31"/>
      <c r="G177" s="31"/>
      <c r="H177" s="31"/>
    </row>
    <row r="178" spans="1:8" s="32" customFormat="1" ht="12.75">
      <c r="A178" s="15"/>
      <c r="C178" s="11"/>
      <c r="D178" s="31"/>
      <c r="E178" s="31"/>
      <c r="F178" s="31"/>
      <c r="G178" s="31"/>
      <c r="H178" s="31"/>
    </row>
    <row r="179" spans="1:8" s="32" customFormat="1" ht="12.75">
      <c r="A179" s="15"/>
      <c r="C179" s="11"/>
      <c r="D179" s="31"/>
      <c r="E179" s="31"/>
      <c r="F179" s="31"/>
      <c r="G179" s="31"/>
      <c r="H179" s="31"/>
    </row>
    <row r="180" spans="1:8" s="32" customFormat="1" ht="12.75">
      <c r="A180" s="15"/>
      <c r="C180" s="11"/>
      <c r="D180" s="31"/>
      <c r="E180" s="31"/>
      <c r="F180" s="31"/>
      <c r="G180" s="31"/>
      <c r="H180" s="31"/>
    </row>
    <row r="181" spans="1:8" s="32" customFormat="1" ht="12.75">
      <c r="A181" s="15"/>
      <c r="C181" s="11"/>
      <c r="D181" s="31"/>
      <c r="E181" s="31"/>
      <c r="F181" s="31"/>
      <c r="G181" s="31"/>
      <c r="H181" s="31"/>
    </row>
    <row r="182" spans="1:8" s="32" customFormat="1" ht="12.75">
      <c r="A182" s="15"/>
      <c r="C182" s="11"/>
      <c r="D182" s="31"/>
      <c r="E182" s="31"/>
      <c r="F182" s="31"/>
      <c r="G182" s="31"/>
      <c r="H182" s="31"/>
    </row>
    <row r="183" spans="1:8" s="32" customFormat="1" ht="12.75">
      <c r="A183" s="15"/>
      <c r="C183" s="11"/>
      <c r="D183" s="31"/>
      <c r="E183" s="31"/>
      <c r="F183" s="31"/>
      <c r="G183" s="31"/>
      <c r="H183" s="31"/>
    </row>
    <row r="184" spans="1:8" s="32" customFormat="1" ht="12.75">
      <c r="A184" s="15"/>
      <c r="C184" s="11"/>
      <c r="D184" s="31"/>
      <c r="E184" s="31"/>
      <c r="F184" s="31"/>
      <c r="G184" s="31"/>
      <c r="H184" s="31"/>
    </row>
    <row r="185" spans="1:8" s="32" customFormat="1" ht="12.75">
      <c r="A185" s="15"/>
      <c r="B185" s="34" t="s">
        <v>59</v>
      </c>
      <c r="C185" s="11"/>
      <c r="D185" s="31"/>
      <c r="E185" s="31"/>
      <c r="F185" s="31"/>
      <c r="G185" s="31"/>
      <c r="H185" s="31"/>
    </row>
    <row r="186" spans="1:8" s="32" customFormat="1" ht="12.75">
      <c r="A186" s="15"/>
      <c r="C186" s="11"/>
      <c r="D186" s="31"/>
      <c r="E186" s="31"/>
      <c r="F186" s="31"/>
      <c r="G186" s="31"/>
      <c r="H186" s="31"/>
    </row>
    <row r="187" spans="1:8" s="32" customFormat="1" ht="12.75">
      <c r="A187" s="15"/>
      <c r="B187" s="11"/>
      <c r="C187" s="11"/>
      <c r="D187" s="31"/>
      <c r="E187" s="31"/>
      <c r="F187" s="31"/>
      <c r="G187" s="31"/>
      <c r="H187" s="31"/>
    </row>
    <row r="188" spans="1:8" s="32" customFormat="1" ht="12.75">
      <c r="A188" s="15"/>
      <c r="B188" s="11"/>
      <c r="C188" s="11"/>
      <c r="D188" s="31"/>
      <c r="E188" s="31"/>
      <c r="F188" s="31"/>
      <c r="G188" s="31"/>
      <c r="H188" s="31"/>
    </row>
    <row r="189" spans="1:8" s="32" customFormat="1" ht="12.75">
      <c r="A189" s="15"/>
      <c r="B189" s="11"/>
      <c r="C189" s="11"/>
      <c r="D189" s="31"/>
      <c r="E189" s="31"/>
      <c r="F189" s="31"/>
      <c r="G189" s="31"/>
      <c r="H189" s="31"/>
    </row>
    <row r="190" spans="1:8" s="32" customFormat="1" ht="12.75">
      <c r="A190" s="15"/>
      <c r="B190" s="11"/>
      <c r="C190" s="11"/>
      <c r="D190" s="31"/>
      <c r="E190" s="31"/>
      <c r="F190" s="31"/>
      <c r="G190" s="31"/>
      <c r="H190" s="31"/>
    </row>
    <row r="191" spans="1:8" s="32" customFormat="1" ht="12.75">
      <c r="A191" s="15"/>
      <c r="B191" s="11"/>
      <c r="C191" s="11"/>
      <c r="D191" s="31"/>
      <c r="E191" s="31"/>
      <c r="F191" s="31"/>
      <c r="G191" s="31"/>
      <c r="H191" s="31"/>
    </row>
    <row r="192" spans="1:8" s="32" customFormat="1" ht="12.75">
      <c r="A192" s="15"/>
      <c r="B192" s="11"/>
      <c r="C192" s="11"/>
      <c r="D192" s="31"/>
      <c r="E192" s="31"/>
      <c r="F192" s="31"/>
      <c r="G192" s="31"/>
      <c r="H192" s="31"/>
    </row>
    <row r="193" spans="1:8" s="32" customFormat="1" ht="12.75">
      <c r="A193" s="15"/>
      <c r="B193" s="11"/>
      <c r="C193" s="11"/>
      <c r="D193" s="31"/>
      <c r="E193" s="31"/>
      <c r="F193" s="31"/>
      <c r="G193" s="31"/>
      <c r="H193" s="31"/>
    </row>
    <row r="194" spans="1:8" s="32" customFormat="1" ht="12.75">
      <c r="A194" s="15"/>
      <c r="B194" s="11"/>
      <c r="C194" s="11"/>
      <c r="D194" s="31"/>
      <c r="E194" s="31"/>
      <c r="F194" s="31"/>
      <c r="G194" s="31"/>
      <c r="H194" s="31"/>
    </row>
    <row r="195" spans="1:8" s="32" customFormat="1" ht="12.75">
      <c r="A195" s="15"/>
      <c r="B195" s="11"/>
      <c r="C195" s="11"/>
      <c r="D195" s="31"/>
      <c r="E195" s="31"/>
      <c r="F195" s="31"/>
      <c r="G195" s="31"/>
      <c r="H195" s="31"/>
    </row>
    <row r="196" spans="1:8" s="32" customFormat="1" ht="12.75">
      <c r="A196" s="15"/>
      <c r="B196" s="11"/>
      <c r="C196" s="11"/>
      <c r="D196" s="31"/>
      <c r="E196" s="31"/>
      <c r="F196" s="31"/>
      <c r="G196" s="31"/>
      <c r="H196" s="31"/>
    </row>
    <row r="197" spans="1:8" s="32" customFormat="1" ht="12.75">
      <c r="A197" s="15"/>
      <c r="B197" s="11"/>
      <c r="C197" s="11"/>
      <c r="D197" s="31"/>
      <c r="E197" s="31"/>
      <c r="F197" s="31"/>
      <c r="G197" s="31"/>
      <c r="H197" s="31"/>
    </row>
    <row r="198" spans="1:8" s="32" customFormat="1" ht="12.75">
      <c r="A198" s="15"/>
      <c r="B198" s="31" t="s">
        <v>62</v>
      </c>
      <c r="C198" s="11"/>
      <c r="D198" s="31"/>
      <c r="E198" s="31"/>
      <c r="F198" s="31"/>
      <c r="G198" s="31"/>
      <c r="H198" s="31"/>
    </row>
    <row r="199" spans="1:8" s="32" customFormat="1" ht="12.75">
      <c r="A199" s="15"/>
      <c r="B199" s="11"/>
      <c r="C199" s="11"/>
      <c r="D199" s="31"/>
      <c r="E199" s="31"/>
      <c r="F199" s="31"/>
      <c r="G199" s="31"/>
      <c r="H199" s="31"/>
    </row>
    <row r="200" spans="1:8" s="32" customFormat="1" ht="12.75">
      <c r="A200" s="15"/>
      <c r="B200" s="11"/>
      <c r="C200" s="11"/>
      <c r="D200" s="31"/>
      <c r="E200" s="31"/>
      <c r="F200" s="31"/>
      <c r="G200" s="31"/>
      <c r="H200" s="31"/>
    </row>
    <row r="201" spans="1:8" s="32" customFormat="1" ht="12.75">
      <c r="A201" s="15"/>
      <c r="B201" s="11"/>
      <c r="C201" s="11"/>
      <c r="D201" s="31"/>
      <c r="E201" s="31"/>
      <c r="F201" s="31"/>
      <c r="G201" s="31"/>
      <c r="H201" s="31"/>
    </row>
    <row r="202" spans="1:8" s="32" customFormat="1" ht="12.75">
      <c r="A202" s="15"/>
      <c r="B202" s="11"/>
      <c r="C202" s="11"/>
      <c r="D202" s="31"/>
      <c r="E202" s="31"/>
      <c r="F202" s="31"/>
      <c r="G202" s="31"/>
      <c r="H202" s="31"/>
    </row>
    <row r="203" spans="1:8" s="32" customFormat="1" ht="12.75">
      <c r="A203" s="15"/>
      <c r="B203" s="11"/>
      <c r="C203" s="11"/>
      <c r="D203" s="31"/>
      <c r="E203" s="31"/>
      <c r="F203" s="31"/>
      <c r="G203" s="31"/>
      <c r="H203" s="31"/>
    </row>
    <row r="204" spans="1:8" s="32" customFormat="1" ht="12.75">
      <c r="A204" s="15"/>
      <c r="B204" s="11"/>
      <c r="C204" s="11"/>
      <c r="D204" s="31"/>
      <c r="E204" s="31"/>
      <c r="F204" s="31"/>
      <c r="G204" s="31"/>
      <c r="H204" s="31"/>
    </row>
    <row r="205" spans="1:8" s="32" customFormat="1" ht="12.75">
      <c r="A205" s="15"/>
      <c r="B205" s="11"/>
      <c r="C205" s="11"/>
      <c r="D205" s="31"/>
      <c r="E205" s="31"/>
      <c r="F205" s="31"/>
      <c r="G205" s="31"/>
      <c r="H205" s="31"/>
    </row>
    <row r="206" spans="1:8" s="32" customFormat="1" ht="12.75">
      <c r="A206" s="15"/>
      <c r="B206" s="11"/>
      <c r="C206" s="11"/>
      <c r="D206" s="31"/>
      <c r="E206" s="31"/>
      <c r="F206" s="31"/>
      <c r="G206" s="31"/>
      <c r="H206" s="31"/>
    </row>
    <row r="207" spans="1:8" s="32" customFormat="1" ht="12.75">
      <c r="A207" s="15"/>
      <c r="B207" s="11"/>
      <c r="C207" s="11"/>
      <c r="D207" s="31"/>
      <c r="E207" s="31"/>
      <c r="F207" s="31"/>
      <c r="G207" s="31"/>
      <c r="H207" s="31"/>
    </row>
    <row r="208" spans="1:8" s="32" customFormat="1" ht="12.75">
      <c r="A208" s="15"/>
      <c r="B208" s="11"/>
      <c r="C208" s="11"/>
      <c r="D208" s="31"/>
      <c r="E208" s="31"/>
      <c r="F208" s="31"/>
      <c r="G208" s="31"/>
      <c r="H208" s="31"/>
    </row>
    <row r="209" spans="1:8" s="32" customFormat="1" ht="12.75">
      <c r="A209" s="15"/>
      <c r="B209" s="11"/>
      <c r="C209" s="11"/>
      <c r="D209" s="31"/>
      <c r="E209" s="31"/>
      <c r="F209" s="31"/>
      <c r="G209" s="31"/>
      <c r="H209" s="31"/>
    </row>
    <row r="210" spans="1:8" s="32" customFormat="1" ht="12.75">
      <c r="A210" s="15"/>
      <c r="B210" s="11"/>
      <c r="C210" s="11"/>
      <c r="D210" s="31"/>
      <c r="E210" s="31"/>
      <c r="F210" s="31"/>
      <c r="G210" s="31"/>
      <c r="H210" s="31"/>
    </row>
    <row r="211" spans="1:8" s="32" customFormat="1" ht="12.75">
      <c r="A211" s="15"/>
      <c r="B211" s="11"/>
      <c r="C211" s="11"/>
      <c r="D211" s="31"/>
      <c r="E211" s="31"/>
      <c r="F211" s="31"/>
      <c r="G211" s="31"/>
      <c r="H211" s="31"/>
    </row>
    <row r="212" spans="1:8" s="32" customFormat="1" ht="12.75">
      <c r="A212" s="15"/>
      <c r="B212" s="11"/>
      <c r="C212" s="11"/>
      <c r="D212" s="31"/>
      <c r="E212" s="31"/>
      <c r="F212" s="31"/>
      <c r="G212" s="31"/>
      <c r="H212" s="31"/>
    </row>
    <row r="213" spans="2:3" ht="12.75">
      <c r="B213" s="5"/>
      <c r="C213" s="5"/>
    </row>
    <row r="214" spans="2:3" ht="12.75">
      <c r="B214" s="5"/>
      <c r="C214" s="5"/>
    </row>
    <row r="215" spans="2:3" ht="12.75">
      <c r="B215" s="5"/>
      <c r="C215" s="5"/>
    </row>
    <row r="216" spans="2:3" ht="12.75">
      <c r="B216" s="5"/>
      <c r="C216" s="5"/>
    </row>
    <row r="217" spans="2:3" ht="12.75">
      <c r="B217" s="5"/>
      <c r="C217" s="5"/>
    </row>
    <row r="218" spans="2:3" ht="12.75">
      <c r="B218" s="5"/>
      <c r="C218" s="5"/>
    </row>
    <row r="219" spans="2:3" ht="12.75">
      <c r="B219" s="5"/>
      <c r="C219" s="5"/>
    </row>
    <row r="220" spans="2:3" ht="12.75">
      <c r="B220" s="5"/>
      <c r="C220" s="5"/>
    </row>
    <row r="221" spans="2:3" ht="12.75">
      <c r="B221" s="5"/>
      <c r="C221" s="5"/>
    </row>
    <row r="222" spans="2:3" ht="12.75">
      <c r="B222" s="5"/>
      <c r="C222" s="5"/>
    </row>
    <row r="223" spans="2:3" ht="12.75">
      <c r="B223" s="5"/>
      <c r="C223" s="5"/>
    </row>
    <row r="224" spans="2:3" ht="12.75">
      <c r="B224" s="5"/>
      <c r="C224" s="5"/>
    </row>
    <row r="225" spans="2:3" ht="12.75">
      <c r="B225" s="5"/>
      <c r="C225" s="5"/>
    </row>
    <row r="226" spans="2:3" ht="12.75">
      <c r="B226" s="5"/>
      <c r="C226" s="5"/>
    </row>
    <row r="227" spans="2:3" ht="12.75">
      <c r="B227" s="5"/>
      <c r="C227" s="5"/>
    </row>
    <row r="228" spans="2:3" ht="12.75">
      <c r="B228" s="5"/>
      <c r="C228" s="5"/>
    </row>
    <row r="229" spans="2:3" ht="12.75">
      <c r="B229" s="5"/>
      <c r="C229" s="5"/>
    </row>
    <row r="230" spans="2:3" ht="12.75">
      <c r="B230" s="5"/>
      <c r="C230" s="5"/>
    </row>
    <row r="231" spans="2:3" ht="12.75">
      <c r="B231" s="5"/>
      <c r="C231" s="5"/>
    </row>
    <row r="232" spans="2:3" ht="12.75">
      <c r="B232" s="5"/>
      <c r="C232" s="5"/>
    </row>
    <row r="233" spans="2:3" ht="12.75">
      <c r="B233" s="5"/>
      <c r="C233" s="5"/>
    </row>
    <row r="234" spans="1:3" ht="12.75">
      <c r="A234" s="4" t="s">
        <v>63</v>
      </c>
      <c r="B234" s="5" t="s">
        <v>64</v>
      </c>
      <c r="C234" s="5"/>
    </row>
    <row r="235" spans="1:3" ht="12.75">
      <c r="A235" s="4"/>
      <c r="B235" s="5"/>
      <c r="C235" s="5"/>
    </row>
    <row r="236" spans="1:3" ht="12.75">
      <c r="A236" s="4"/>
      <c r="C236" s="5"/>
    </row>
    <row r="237" spans="1:3" ht="12.75">
      <c r="A237" s="4"/>
      <c r="B237" s="5"/>
      <c r="C237" s="5"/>
    </row>
    <row r="238" spans="1:3" ht="12.75">
      <c r="A238" s="4"/>
      <c r="B238" s="5"/>
      <c r="C238" s="5"/>
    </row>
    <row r="239" spans="1:7" ht="12.75">
      <c r="A239" s="36"/>
      <c r="B239" s="36"/>
      <c r="C239" s="37"/>
      <c r="D239" s="38"/>
      <c r="E239" s="38"/>
      <c r="F239" s="2"/>
      <c r="G239" s="39" t="s">
        <v>65</v>
      </c>
    </row>
    <row r="240" spans="1:7" ht="12.75">
      <c r="A240" s="36"/>
      <c r="B240" s="36"/>
      <c r="C240" s="37"/>
      <c r="D240" s="38"/>
      <c r="E240" s="38"/>
      <c r="F240" s="2"/>
      <c r="G240" s="40" t="s">
        <v>49</v>
      </c>
    </row>
    <row r="241" spans="1:7" ht="13.5">
      <c r="A241" s="36"/>
      <c r="B241" s="36"/>
      <c r="C241" s="41" t="s">
        <v>66</v>
      </c>
      <c r="D241" s="38"/>
      <c r="E241" s="38"/>
      <c r="F241" s="2"/>
      <c r="G241" s="39"/>
    </row>
    <row r="242" spans="1:7" ht="12.75">
      <c r="A242" s="36"/>
      <c r="B242" s="36"/>
      <c r="D242" s="38" t="s">
        <v>67</v>
      </c>
      <c r="E242" s="42"/>
      <c r="F242" s="2"/>
      <c r="G242" s="42">
        <v>0</v>
      </c>
    </row>
    <row r="243" spans="1:7" ht="12.75">
      <c r="A243" s="36"/>
      <c r="B243" s="36"/>
      <c r="D243" s="43" t="s">
        <v>68</v>
      </c>
      <c r="E243" s="42"/>
      <c r="F243" s="2"/>
      <c r="G243" s="42">
        <v>203</v>
      </c>
    </row>
    <row r="244" spans="1:7" ht="12.75">
      <c r="A244" s="36"/>
      <c r="B244" s="36"/>
      <c r="D244" s="38" t="s">
        <v>69</v>
      </c>
      <c r="E244" s="42"/>
      <c r="F244" s="2"/>
      <c r="G244" s="42">
        <v>556</v>
      </c>
    </row>
    <row r="245" spans="1:7" ht="12.75">
      <c r="A245" s="36"/>
      <c r="B245" s="36"/>
      <c r="D245" s="38" t="s">
        <v>70</v>
      </c>
      <c r="E245" s="42"/>
      <c r="F245" s="2"/>
      <c r="G245" s="42">
        <v>4721</v>
      </c>
    </row>
    <row r="246" spans="1:7" ht="12.75">
      <c r="A246" s="36"/>
      <c r="B246" s="36"/>
      <c r="D246" s="9" t="s">
        <v>71</v>
      </c>
      <c r="E246" s="38"/>
      <c r="F246" s="2"/>
      <c r="G246" s="44">
        <v>24602</v>
      </c>
    </row>
    <row r="247" spans="1:7" ht="12.75">
      <c r="A247" s="36"/>
      <c r="B247" s="36"/>
      <c r="C247" s="37"/>
      <c r="D247" s="38"/>
      <c r="E247" s="42"/>
      <c r="F247" s="2"/>
      <c r="G247" s="42">
        <f>SUM(G242:G246)</f>
        <v>30082</v>
      </c>
    </row>
    <row r="248" spans="1:7" ht="12.75">
      <c r="A248" s="36"/>
      <c r="B248" s="36"/>
      <c r="C248" s="38"/>
      <c r="D248" s="38"/>
      <c r="E248" s="38"/>
      <c r="F248" s="2"/>
      <c r="G248" s="38"/>
    </row>
    <row r="249" spans="2:7" ht="13.5">
      <c r="B249" s="36"/>
      <c r="C249" s="41" t="s">
        <v>72</v>
      </c>
      <c r="D249" s="38"/>
      <c r="E249" s="39"/>
      <c r="F249" s="2"/>
      <c r="G249" s="39"/>
    </row>
    <row r="250" spans="2:7" ht="12.75">
      <c r="B250" s="36"/>
      <c r="D250" s="43" t="s">
        <v>68</v>
      </c>
      <c r="E250" s="39"/>
      <c r="F250" s="2"/>
      <c r="G250" s="42">
        <v>565</v>
      </c>
    </row>
    <row r="251" spans="1:7" ht="12.75">
      <c r="A251" s="36"/>
      <c r="B251" s="36"/>
      <c r="D251" s="38" t="s">
        <v>73</v>
      </c>
      <c r="E251" s="42"/>
      <c r="F251" s="2"/>
      <c r="G251" s="28">
        <v>5425</v>
      </c>
    </row>
    <row r="252" spans="1:7" ht="12.75">
      <c r="A252" s="36"/>
      <c r="B252" s="36"/>
      <c r="C252" s="37"/>
      <c r="D252" s="38"/>
      <c r="E252" s="42"/>
      <c r="F252" s="2"/>
      <c r="G252" s="42"/>
    </row>
    <row r="253" spans="1:7" ht="12.75">
      <c r="A253" s="36"/>
      <c r="B253" s="36"/>
      <c r="C253" s="36"/>
      <c r="E253" s="6" t="s">
        <v>74</v>
      </c>
      <c r="F253" s="2"/>
      <c r="G253" s="45">
        <f>SUM(G247:G251)</f>
        <v>36072</v>
      </c>
    </row>
    <row r="254" spans="1:6" ht="12.75">
      <c r="A254" s="36"/>
      <c r="B254" s="36"/>
      <c r="C254" s="36"/>
      <c r="F254" s="46"/>
    </row>
    <row r="255" spans="1:6" ht="12.75">
      <c r="A255" s="36"/>
      <c r="B255" s="36"/>
      <c r="C255" s="36"/>
      <c r="E255" s="5"/>
      <c r="F255" s="47"/>
    </row>
    <row r="256" spans="1:3" ht="12.75">
      <c r="A256" s="7" t="s">
        <v>75</v>
      </c>
      <c r="B256" s="5" t="s">
        <v>76</v>
      </c>
      <c r="C256" s="5"/>
    </row>
    <row r="257" spans="1:3" ht="12.75">
      <c r="A257" s="4"/>
      <c r="B257" s="5"/>
      <c r="C257" s="5"/>
    </row>
    <row r="258" spans="1:3" ht="12.75">
      <c r="A258" s="4"/>
      <c r="B258" s="5"/>
      <c r="C258" s="5"/>
    </row>
    <row r="259" ht="12.75">
      <c r="A259" s="4"/>
    </row>
    <row r="260" ht="12.75">
      <c r="A260" s="4"/>
    </row>
    <row r="261" spans="1:3" ht="12.75">
      <c r="A261" s="2"/>
      <c r="B261" s="2"/>
      <c r="C261" s="5"/>
    </row>
    <row r="262" spans="1:3" ht="12.75">
      <c r="A262" s="7" t="s">
        <v>77</v>
      </c>
      <c r="B262" s="5" t="s">
        <v>78</v>
      </c>
      <c r="C262" s="5"/>
    </row>
    <row r="263" spans="2:3" ht="12.75">
      <c r="B263" s="5"/>
      <c r="C263" s="5"/>
    </row>
    <row r="264" spans="2:3" ht="12.75">
      <c r="B264" s="5"/>
      <c r="C264" s="5"/>
    </row>
    <row r="265" spans="2:3" ht="12.75">
      <c r="B265" s="5"/>
      <c r="C265" s="5"/>
    </row>
    <row r="266" ht="12.75">
      <c r="A266" s="36"/>
    </row>
    <row r="267" spans="1:6" ht="12.75">
      <c r="A267" s="2"/>
      <c r="B267" s="2"/>
      <c r="C267" s="2"/>
      <c r="D267" s="2"/>
      <c r="E267" s="48"/>
      <c r="F267" s="48"/>
    </row>
    <row r="268" spans="1:8" ht="12.75">
      <c r="A268" s="7" t="s">
        <v>79</v>
      </c>
      <c r="B268" s="5" t="s">
        <v>14</v>
      </c>
      <c r="C268" s="5"/>
      <c r="E268" s="2"/>
      <c r="F268" s="2"/>
      <c r="G268" s="2"/>
      <c r="H268" s="2"/>
    </row>
    <row r="269" spans="1:8" ht="12.75">
      <c r="A269" s="2"/>
      <c r="B269" s="2"/>
      <c r="C269" s="2"/>
      <c r="D269" s="2"/>
      <c r="E269" s="2"/>
      <c r="F269" s="2"/>
      <c r="G269" s="2"/>
      <c r="H269" s="2"/>
    </row>
    <row r="270" s="14" customFormat="1" ht="12.75"/>
    <row r="271" s="14" customFormat="1" ht="12.75"/>
    <row r="272" s="14" customFormat="1" ht="12.75"/>
    <row r="273" s="14" customFormat="1" ht="12.75"/>
    <row r="274" s="14" customFormat="1" ht="12.75"/>
    <row r="275" spans="1:8" ht="12.75">
      <c r="A275" s="2"/>
      <c r="B275" s="2"/>
      <c r="C275" s="2"/>
      <c r="D275" s="2"/>
      <c r="E275" s="2"/>
      <c r="F275" s="2"/>
      <c r="G275" s="2"/>
      <c r="H275" s="2"/>
    </row>
    <row r="276" spans="1:8" s="14" customFormat="1" ht="12.75">
      <c r="A276" s="4" t="s">
        <v>80</v>
      </c>
      <c r="B276" s="5" t="s">
        <v>81</v>
      </c>
      <c r="C276" s="6"/>
      <c r="D276" s="6"/>
      <c r="E276" s="6"/>
      <c r="F276" s="6"/>
      <c r="G276" s="6"/>
      <c r="H276" s="6"/>
    </row>
    <row r="277" spans="1:8" s="14" customFormat="1" ht="12.75">
      <c r="A277" s="4"/>
      <c r="B277" s="5"/>
      <c r="C277" s="6"/>
      <c r="D277" s="6"/>
      <c r="E277" s="6"/>
      <c r="F277" s="6"/>
      <c r="G277" s="6"/>
      <c r="H277" s="6"/>
    </row>
    <row r="278" spans="1:8" s="14" customFormat="1" ht="12.75">
      <c r="A278" s="36"/>
      <c r="B278" s="6"/>
      <c r="C278" s="6"/>
      <c r="D278" s="6"/>
      <c r="E278" s="6"/>
      <c r="F278" s="6"/>
      <c r="G278" s="6"/>
      <c r="H278" s="6"/>
    </row>
    <row r="279" spans="1:8" s="14" customFormat="1" ht="12.75">
      <c r="A279" s="36"/>
      <c r="B279" s="6"/>
      <c r="C279" s="6"/>
      <c r="D279" s="6"/>
      <c r="E279" s="6"/>
      <c r="F279" s="6"/>
      <c r="G279" s="6"/>
      <c r="H279" s="6"/>
    </row>
    <row r="280" spans="1:8" s="14" customFormat="1" ht="12.75">
      <c r="A280" s="36"/>
      <c r="B280" s="6"/>
      <c r="C280" s="6"/>
      <c r="D280" s="6"/>
      <c r="E280" s="6"/>
      <c r="F280" s="6"/>
      <c r="G280" s="6"/>
      <c r="H280" s="6"/>
    </row>
    <row r="281" spans="1:4" s="14" customFormat="1" ht="12.75">
      <c r="A281" s="36"/>
      <c r="B281" s="6"/>
      <c r="C281" s="6"/>
      <c r="D281" s="6"/>
    </row>
    <row r="282" spans="1:8" s="14" customFormat="1" ht="12.75">
      <c r="A282" s="36"/>
      <c r="B282" s="6"/>
      <c r="C282" s="6"/>
      <c r="D282" s="6"/>
      <c r="E282" s="282" t="s">
        <v>39</v>
      </c>
      <c r="F282" s="282"/>
      <c r="G282" s="282" t="s">
        <v>40</v>
      </c>
      <c r="H282" s="282"/>
    </row>
    <row r="283" spans="1:8" s="14" customFormat="1" ht="12.75">
      <c r="A283" s="36"/>
      <c r="B283" s="6"/>
      <c r="C283" s="6"/>
      <c r="D283" s="6"/>
      <c r="E283" s="12" t="s">
        <v>41</v>
      </c>
      <c r="F283" s="12" t="s">
        <v>42</v>
      </c>
      <c r="G283" s="12" t="s">
        <v>41</v>
      </c>
      <c r="H283" s="12" t="s">
        <v>42</v>
      </c>
    </row>
    <row r="284" spans="1:8" s="14" customFormat="1" ht="12.75">
      <c r="A284" s="36"/>
      <c r="B284" s="6"/>
      <c r="C284" s="6"/>
      <c r="D284" s="6"/>
      <c r="E284" s="12" t="s">
        <v>43</v>
      </c>
      <c r="F284" s="12" t="s">
        <v>43</v>
      </c>
      <c r="G284" s="12" t="s">
        <v>43</v>
      </c>
      <c r="H284" s="12" t="s">
        <v>43</v>
      </c>
    </row>
    <row r="285" spans="1:8" s="14" customFormat="1" ht="12.75">
      <c r="A285" s="36"/>
      <c r="B285" s="6"/>
      <c r="C285" s="6"/>
      <c r="D285" s="6"/>
      <c r="E285" s="12" t="s">
        <v>44</v>
      </c>
      <c r="F285" s="12" t="s">
        <v>44</v>
      </c>
      <c r="G285" s="12" t="s">
        <v>45</v>
      </c>
      <c r="H285" s="6" t="s">
        <v>46</v>
      </c>
    </row>
    <row r="286" spans="1:8" s="14" customFormat="1" ht="12.75">
      <c r="A286" s="36"/>
      <c r="B286" s="6"/>
      <c r="C286" s="6"/>
      <c r="D286" s="6"/>
      <c r="E286" s="12" t="s">
        <v>47</v>
      </c>
      <c r="F286" s="12" t="s">
        <v>48</v>
      </c>
      <c r="G286" s="12" t="s">
        <v>47</v>
      </c>
      <c r="H286" s="12" t="s">
        <v>48</v>
      </c>
    </row>
    <row r="287" spans="1:8" s="14" customFormat="1" ht="12.75">
      <c r="A287" s="36"/>
      <c r="B287" s="6"/>
      <c r="C287" s="6"/>
      <c r="D287" s="6"/>
      <c r="E287" s="20" t="s">
        <v>49</v>
      </c>
      <c r="F287" s="20" t="s">
        <v>49</v>
      </c>
      <c r="G287" s="20" t="s">
        <v>49</v>
      </c>
      <c r="H287" s="20" t="s">
        <v>49</v>
      </c>
    </row>
    <row r="288" spans="1:4" s="14" customFormat="1" ht="12.75">
      <c r="A288" s="36"/>
      <c r="B288" s="6"/>
      <c r="C288" s="6"/>
      <c r="D288" s="6"/>
    </row>
    <row r="289" spans="1:8" s="14" customFormat="1" ht="12.75">
      <c r="A289" s="36"/>
      <c r="B289" s="6"/>
      <c r="C289" s="6"/>
      <c r="D289" s="6"/>
      <c r="E289" s="24">
        <v>3212</v>
      </c>
      <c r="F289" s="24">
        <v>2788</v>
      </c>
      <c r="G289" s="24">
        <v>6338</v>
      </c>
      <c r="H289" s="24">
        <v>5592</v>
      </c>
    </row>
    <row r="290" spans="1:6" s="14" customFormat="1" ht="12.75">
      <c r="A290" s="36"/>
      <c r="B290" s="6"/>
      <c r="C290" s="6"/>
      <c r="D290" s="6"/>
      <c r="E290" s="24"/>
      <c r="F290" s="24"/>
    </row>
    <row r="291" spans="1:8" s="14" customFormat="1" ht="12.75">
      <c r="A291" s="36"/>
      <c r="B291" s="6"/>
      <c r="C291" s="6"/>
      <c r="D291" s="6"/>
      <c r="E291" s="24"/>
      <c r="F291" s="49"/>
      <c r="G291" s="50"/>
      <c r="H291" s="50"/>
    </row>
    <row r="292" spans="1:8" s="14" customFormat="1" ht="12.75">
      <c r="A292" s="36"/>
      <c r="B292" s="6"/>
      <c r="C292" s="6"/>
      <c r="D292" s="6"/>
      <c r="E292" s="24">
        <v>126000</v>
      </c>
      <c r="F292" s="24">
        <v>126000</v>
      </c>
      <c r="G292" s="24">
        <v>126000</v>
      </c>
      <c r="H292" s="24">
        <v>126000</v>
      </c>
    </row>
    <row r="293" spans="1:4" s="14" customFormat="1" ht="12.75">
      <c r="A293" s="36"/>
      <c r="B293" s="6"/>
      <c r="C293" s="6"/>
      <c r="D293" s="6"/>
    </row>
    <row r="294" spans="1:6" s="14" customFormat="1" ht="12.75">
      <c r="A294" s="36"/>
      <c r="B294" s="6"/>
      <c r="C294" s="6"/>
      <c r="D294" s="6"/>
      <c r="E294" s="51"/>
      <c r="F294" s="51"/>
    </row>
    <row r="295" spans="1:8" s="14" customFormat="1" ht="12.75">
      <c r="A295" s="36"/>
      <c r="B295" s="6" t="s">
        <v>82</v>
      </c>
      <c r="C295" s="6"/>
      <c r="E295" s="52">
        <f>E289/E292*100</f>
        <v>2.5492063492063495</v>
      </c>
      <c r="F295" s="52">
        <f>F289/F292*100</f>
        <v>2.212698412698413</v>
      </c>
      <c r="G295" s="52">
        <f>G289/G292*100</f>
        <v>5.03015873015873</v>
      </c>
      <c r="H295" s="52">
        <f>H289/H292*100</f>
        <v>4.438095238095238</v>
      </c>
    </row>
    <row r="296" spans="1:8" s="14" customFormat="1" ht="12.75">
      <c r="A296" s="36"/>
      <c r="B296" s="6"/>
      <c r="C296" s="6"/>
      <c r="D296" s="6"/>
      <c r="E296" s="6"/>
      <c r="F296" s="6"/>
      <c r="G296" s="52"/>
      <c r="H296" s="52"/>
    </row>
    <row r="297" spans="1:8" s="14" customFormat="1" ht="12.75">
      <c r="A297" s="36"/>
      <c r="B297" s="6"/>
      <c r="C297" s="6"/>
      <c r="D297" s="6"/>
      <c r="E297" s="6"/>
      <c r="F297" s="6"/>
      <c r="G297" s="52"/>
      <c r="H297" s="52"/>
    </row>
    <row r="298" spans="1:8" s="14" customFormat="1" ht="12.75">
      <c r="A298" s="36"/>
      <c r="B298" s="6"/>
      <c r="C298" s="6"/>
      <c r="D298" s="6"/>
      <c r="E298" s="6"/>
      <c r="F298" s="6"/>
      <c r="G298" s="52"/>
      <c r="H298" s="52"/>
    </row>
    <row r="299" spans="1:8" s="14" customFormat="1" ht="12.75">
      <c r="A299" s="36"/>
      <c r="B299" s="6"/>
      <c r="C299" s="6"/>
      <c r="D299" s="6"/>
      <c r="E299" s="6"/>
      <c r="F299" s="6"/>
      <c r="G299" s="52"/>
      <c r="H299" s="52"/>
    </row>
    <row r="300" spans="1:8" s="14" customFormat="1" ht="12.75">
      <c r="A300" s="36"/>
      <c r="B300" s="6"/>
      <c r="C300" s="6"/>
      <c r="D300" s="6"/>
      <c r="E300" s="6"/>
      <c r="F300" s="6"/>
      <c r="G300" s="52"/>
      <c r="H300" s="52"/>
    </row>
    <row r="301" spans="1:8" s="14" customFormat="1" ht="12.75">
      <c r="A301" s="36"/>
      <c r="B301" s="6"/>
      <c r="C301" s="6"/>
      <c r="D301" s="6"/>
      <c r="E301" s="6"/>
      <c r="F301" s="6"/>
      <c r="G301" s="52"/>
      <c r="H301" s="52"/>
    </row>
    <row r="302" spans="1:8" s="14" customFormat="1" ht="12.75">
      <c r="A302" s="17" t="s">
        <v>83</v>
      </c>
      <c r="B302" s="6"/>
      <c r="C302" s="6"/>
      <c r="D302" s="6"/>
      <c r="E302" s="6"/>
      <c r="F302" s="6"/>
      <c r="G302" s="52"/>
      <c r="H302" s="52"/>
    </row>
    <row r="303" spans="1:8" s="14" customFormat="1" ht="12.75">
      <c r="A303" s="36"/>
      <c r="B303" s="6"/>
      <c r="C303" s="6"/>
      <c r="D303" s="6"/>
      <c r="E303" s="6"/>
      <c r="F303" s="6"/>
      <c r="G303" s="52"/>
      <c r="H303" s="52"/>
    </row>
    <row r="304" spans="1:8" s="14" customFormat="1" ht="12.75">
      <c r="A304" s="36"/>
      <c r="B304" s="6"/>
      <c r="C304" s="6"/>
      <c r="D304" s="6"/>
      <c r="E304" s="6"/>
      <c r="F304" s="6"/>
      <c r="G304" s="52"/>
      <c r="H304" s="52"/>
    </row>
    <row r="305" spans="1:8" s="14" customFormat="1" ht="12.75">
      <c r="A305" s="36"/>
      <c r="B305" s="6"/>
      <c r="C305" s="6"/>
      <c r="D305" s="6"/>
      <c r="E305" s="6"/>
      <c r="F305" s="6"/>
      <c r="G305" s="52"/>
      <c r="H305" s="52"/>
    </row>
    <row r="306" spans="1:8" s="14" customFormat="1" ht="12.75">
      <c r="A306" s="36"/>
      <c r="B306" s="6"/>
      <c r="C306" s="6"/>
      <c r="D306" s="6"/>
      <c r="E306" s="6"/>
      <c r="F306" s="6"/>
      <c r="G306" s="52"/>
      <c r="H306" s="52"/>
    </row>
    <row r="307" spans="1:8" s="14" customFormat="1" ht="12.75">
      <c r="A307" s="36"/>
      <c r="B307" s="6"/>
      <c r="C307" s="6"/>
      <c r="D307" s="6"/>
      <c r="E307" s="6"/>
      <c r="F307" s="6"/>
      <c r="G307" s="52"/>
      <c r="H307" s="52"/>
    </row>
    <row r="308" spans="1:8" s="14" customFormat="1" ht="12.75">
      <c r="A308" s="5" t="s">
        <v>84</v>
      </c>
      <c r="B308" s="36"/>
      <c r="C308" s="36"/>
      <c r="D308" s="6"/>
      <c r="E308" s="6"/>
      <c r="F308" s="6"/>
      <c r="G308" s="6"/>
      <c r="H308" s="6"/>
    </row>
    <row r="309" spans="1:3" ht="12.75">
      <c r="A309" s="6" t="s">
        <v>85</v>
      </c>
      <c r="B309" s="36"/>
      <c r="C309" s="36"/>
    </row>
    <row r="310" spans="1:3" ht="12.75">
      <c r="A310" s="6" t="s">
        <v>86</v>
      </c>
      <c r="B310" s="36"/>
      <c r="C310" s="36"/>
    </row>
    <row r="311" spans="2:3" ht="12.75">
      <c r="B311" s="36"/>
      <c r="C311" s="36"/>
    </row>
    <row r="312" spans="1:3" ht="12.75">
      <c r="A312" s="6" t="s">
        <v>87</v>
      </c>
      <c r="B312" s="36"/>
      <c r="C312" s="36"/>
    </row>
    <row r="313" spans="1:3" ht="12.75">
      <c r="A313" s="36"/>
      <c r="B313" s="36"/>
      <c r="C313" s="36"/>
    </row>
    <row r="314" spans="1:3" ht="12.75">
      <c r="A314" s="36"/>
      <c r="B314" s="36"/>
      <c r="C314" s="36"/>
    </row>
    <row r="315" spans="1:3" ht="12.75">
      <c r="A315" s="36"/>
      <c r="B315" s="36"/>
      <c r="C315" s="36"/>
    </row>
    <row r="316" spans="1:3" ht="12.75">
      <c r="A316" s="36"/>
      <c r="B316" s="36"/>
      <c r="C316" s="36"/>
    </row>
    <row r="317" spans="1:3" ht="12.75">
      <c r="A317" s="36"/>
      <c r="B317" s="36"/>
      <c r="C317" s="36"/>
    </row>
    <row r="318" spans="1:3" ht="12.75">
      <c r="A318" s="36"/>
      <c r="B318" s="36"/>
      <c r="C318" s="36"/>
    </row>
    <row r="319" spans="1:3" ht="12.75">
      <c r="A319" s="36"/>
      <c r="B319" s="36"/>
      <c r="C319" s="36"/>
    </row>
    <row r="320" spans="1:3" ht="12.75">
      <c r="A320" s="36"/>
      <c r="B320" s="36"/>
      <c r="C320" s="36"/>
    </row>
    <row r="321" spans="1:3" ht="12.75">
      <c r="A321" s="36"/>
      <c r="B321" s="36"/>
      <c r="C321" s="36"/>
    </row>
    <row r="322" spans="1:3" ht="12.75">
      <c r="A322" s="36"/>
      <c r="B322" s="36"/>
      <c r="C322" s="36"/>
    </row>
    <row r="323" spans="1:3" ht="12.75">
      <c r="A323" s="36"/>
      <c r="B323" s="36"/>
      <c r="C323" s="36"/>
    </row>
    <row r="324" spans="1:3" ht="12.75">
      <c r="A324" s="36"/>
      <c r="B324" s="36"/>
      <c r="C324" s="36"/>
    </row>
    <row r="325" spans="1:3" ht="12.75">
      <c r="A325" s="36"/>
      <c r="B325" s="36"/>
      <c r="C325" s="36"/>
    </row>
    <row r="326" spans="1:3" ht="12.75">
      <c r="A326" s="36"/>
      <c r="B326" s="36"/>
      <c r="C326" s="36"/>
    </row>
    <row r="327" spans="1:3" ht="12.75">
      <c r="A327" s="36"/>
      <c r="B327" s="36"/>
      <c r="C327" s="36"/>
    </row>
    <row r="328" spans="1:3" ht="12.75">
      <c r="A328" s="36"/>
      <c r="B328" s="36"/>
      <c r="C328" s="36"/>
    </row>
    <row r="329" spans="1:3" ht="12.75">
      <c r="A329" s="36"/>
      <c r="B329" s="36"/>
      <c r="C329" s="36"/>
    </row>
    <row r="330" spans="1:3" ht="12.75">
      <c r="A330" s="36"/>
      <c r="B330" s="36"/>
      <c r="C330" s="36"/>
    </row>
    <row r="331" spans="1:3" ht="12.75">
      <c r="A331" s="36"/>
      <c r="B331" s="36"/>
      <c r="C331" s="36"/>
    </row>
    <row r="332" spans="1:3" ht="12.75">
      <c r="A332" s="36"/>
      <c r="B332" s="36"/>
      <c r="C332" s="36"/>
    </row>
    <row r="333" spans="1:3" ht="12.75">
      <c r="A333" s="36"/>
      <c r="B333" s="36"/>
      <c r="C333" s="36"/>
    </row>
    <row r="334" spans="1:3" ht="12.75">
      <c r="A334" s="36"/>
      <c r="B334" s="36"/>
      <c r="C334" s="36"/>
    </row>
  </sheetData>
  <mergeCells count="5">
    <mergeCell ref="A1:H1"/>
    <mergeCell ref="E116:F116"/>
    <mergeCell ref="G116:H116"/>
    <mergeCell ref="E282:F282"/>
    <mergeCell ref="G282:H282"/>
  </mergeCells>
  <printOptions/>
  <pageMargins left="0.49" right="0.68" top="1.12" bottom="0.58" header="0.27" footer="0.39"/>
  <pageSetup horizontalDpi="600" verticalDpi="600" orientation="portrait" paperSize="9" scale="96" r:id="rId2"/>
  <headerFooter alignWithMargins="0">
    <oddHeader>&amp;L&amp;"Times New Roman,Bold"&amp;14DeGem Berhad&amp;10 (Company No 415726-T)&amp;"Times New Roman,Regular"&amp;8
&amp;"Times New Roman,Bold"&amp;10Quarterly Report On Consolidated Results 
For The Second Financial Quarter Ended 30 June 2004</oddHeader>
  </headerFooter>
  <rowBreaks count="6" manualBreakCount="6">
    <brk id="56" max="7" man="1"/>
    <brk id="81" max="7" man="1"/>
    <brk id="136" max="7" man="1"/>
    <brk id="184" max="7" man="1"/>
    <brk id="232" max="7" man="1"/>
    <brk id="273" max="7"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B1:AC93"/>
  <sheetViews>
    <sheetView workbookViewId="0" topLeftCell="A1">
      <selection activeCell="B1" sqref="B1"/>
    </sheetView>
  </sheetViews>
  <sheetFormatPr defaultColWidth="9.140625" defaultRowHeight="12.75"/>
  <cols>
    <col min="1" max="1" width="1.8515625" style="0" customWidth="1"/>
    <col min="2" max="2" width="70.00390625" style="0" customWidth="1"/>
    <col min="3" max="3" width="13.7109375" style="114" customWidth="1"/>
    <col min="4" max="4" width="7.28125" style="0" hidden="1" customWidth="1"/>
    <col min="5" max="5" width="5.57421875" style="0" hidden="1" customWidth="1"/>
    <col min="6" max="6" width="16.57421875" style="0" hidden="1" customWidth="1"/>
    <col min="7" max="7" width="0" style="0" hidden="1" customWidth="1"/>
    <col min="8" max="8" width="15.7109375" style="0" hidden="1" customWidth="1"/>
    <col min="9" max="9" width="1.421875" style="115" customWidth="1"/>
    <col min="10" max="10" width="12.140625" style="90" customWidth="1"/>
  </cols>
  <sheetData>
    <row r="1" spans="2:10" s="2" customFormat="1" ht="18.75">
      <c r="B1" s="69" t="s">
        <v>145</v>
      </c>
      <c r="I1" s="70"/>
      <c r="J1" s="71"/>
    </row>
    <row r="2" spans="2:10" s="2" customFormat="1" ht="15">
      <c r="B2" s="72"/>
      <c r="I2" s="70"/>
      <c r="J2" s="71"/>
    </row>
    <row r="3" spans="2:10" s="2" customFormat="1" ht="14.25">
      <c r="B3" s="68" t="s">
        <v>107</v>
      </c>
      <c r="I3" s="70"/>
      <c r="J3" s="71"/>
    </row>
    <row r="4" spans="2:10" s="2" customFormat="1" ht="14.25">
      <c r="B4" s="68" t="s">
        <v>108</v>
      </c>
      <c r="I4" s="70"/>
      <c r="J4" s="71"/>
    </row>
    <row r="5" spans="2:10" s="2" customFormat="1" ht="15">
      <c r="B5" s="73" t="s">
        <v>109</v>
      </c>
      <c r="I5" s="70"/>
      <c r="J5" s="71"/>
    </row>
    <row r="6" spans="2:10" s="2" customFormat="1" ht="15">
      <c r="B6" s="72"/>
      <c r="I6" s="70"/>
      <c r="J6" s="71"/>
    </row>
    <row r="7" spans="2:10" s="2" customFormat="1" ht="14.25">
      <c r="B7" s="68" t="s">
        <v>110</v>
      </c>
      <c r="C7" s="20" t="s">
        <v>47</v>
      </c>
      <c r="D7" s="20"/>
      <c r="E7" s="20"/>
      <c r="F7" s="20"/>
      <c r="G7" s="20"/>
      <c r="H7" s="20"/>
      <c r="I7" s="20"/>
      <c r="J7" s="74" t="s">
        <v>48</v>
      </c>
    </row>
    <row r="9" spans="3:29" s="75" customFormat="1" ht="14.25">
      <c r="C9" s="76" t="s">
        <v>49</v>
      </c>
      <c r="D9" s="77" t="s">
        <v>111</v>
      </c>
      <c r="E9" s="76" t="s">
        <v>74</v>
      </c>
      <c r="F9" s="283" t="s">
        <v>112</v>
      </c>
      <c r="G9" s="283"/>
      <c r="H9" s="76" t="s">
        <v>74</v>
      </c>
      <c r="I9" s="78"/>
      <c r="J9" s="79" t="s">
        <v>49</v>
      </c>
      <c r="K9" s="80"/>
      <c r="L9" s="80"/>
      <c r="M9" s="80"/>
      <c r="N9" s="81"/>
      <c r="O9" s="81"/>
      <c r="P9" s="81"/>
      <c r="Q9" s="81"/>
      <c r="R9" s="81"/>
      <c r="S9" s="81"/>
      <c r="T9" s="81"/>
      <c r="U9" s="81"/>
      <c r="V9" s="81"/>
      <c r="W9" s="81"/>
      <c r="X9" s="81"/>
      <c r="Y9" s="81"/>
      <c r="Z9" s="81"/>
      <c r="AA9" s="81"/>
      <c r="AB9" s="81"/>
      <c r="AC9" s="81"/>
    </row>
    <row r="10" spans="2:29" s="75" customFormat="1" ht="14.25">
      <c r="B10" s="82" t="s">
        <v>113</v>
      </c>
      <c r="C10" s="76"/>
      <c r="D10" s="77"/>
      <c r="E10" s="76"/>
      <c r="F10" s="76"/>
      <c r="G10" s="76"/>
      <c r="H10" s="76"/>
      <c r="I10" s="78"/>
      <c r="J10" s="80"/>
      <c r="K10" s="80"/>
      <c r="L10" s="80"/>
      <c r="M10" s="80"/>
      <c r="N10" s="81"/>
      <c r="O10" s="81"/>
      <c r="P10" s="81"/>
      <c r="Q10" s="81"/>
      <c r="R10" s="81"/>
      <c r="S10" s="81"/>
      <c r="T10" s="81"/>
      <c r="U10" s="81"/>
      <c r="V10" s="81"/>
      <c r="W10" s="81"/>
      <c r="X10" s="81"/>
      <c r="Y10" s="81"/>
      <c r="Z10" s="81"/>
      <c r="AA10" s="81"/>
      <c r="AB10" s="81"/>
      <c r="AC10" s="81"/>
    </row>
    <row r="11" spans="2:13" ht="15">
      <c r="B11" s="83"/>
      <c r="C11" s="84"/>
      <c r="D11" s="83"/>
      <c r="E11" s="83"/>
      <c r="F11" s="83"/>
      <c r="G11" s="83"/>
      <c r="H11" s="83"/>
      <c r="I11" s="85"/>
      <c r="J11" s="86"/>
      <c r="K11" s="83"/>
      <c r="L11" s="83"/>
      <c r="M11" s="83"/>
    </row>
    <row r="12" spans="2:13" s="90" customFormat="1" ht="15">
      <c r="B12" s="86" t="s">
        <v>114</v>
      </c>
      <c r="C12" s="87">
        <v>9090</v>
      </c>
      <c r="D12" s="86"/>
      <c r="E12" s="86"/>
      <c r="F12" s="86"/>
      <c r="G12" s="86"/>
      <c r="H12" s="86"/>
      <c r="I12" s="88"/>
      <c r="J12" s="89">
        <v>8516</v>
      </c>
      <c r="K12" s="86"/>
      <c r="L12" s="86"/>
      <c r="M12" s="86"/>
    </row>
    <row r="13" spans="2:13" ht="15">
      <c r="B13" s="83"/>
      <c r="C13" s="91"/>
      <c r="D13" s="83"/>
      <c r="E13" s="83"/>
      <c r="F13" s="83"/>
      <c r="G13" s="83"/>
      <c r="H13" s="83"/>
      <c r="I13" s="85"/>
      <c r="J13" s="89"/>
      <c r="K13" s="83"/>
      <c r="L13" s="83"/>
      <c r="M13" s="83"/>
    </row>
    <row r="14" spans="2:13" ht="15">
      <c r="B14" s="83" t="s">
        <v>115</v>
      </c>
      <c r="C14" s="91"/>
      <c r="D14" s="83"/>
      <c r="E14" s="83"/>
      <c r="F14" s="83"/>
      <c r="G14" s="83"/>
      <c r="H14" s="83"/>
      <c r="I14" s="85"/>
      <c r="J14" s="89"/>
      <c r="K14" s="83"/>
      <c r="L14" s="83"/>
      <c r="M14" s="83"/>
    </row>
    <row r="15" spans="2:13" ht="15">
      <c r="B15" s="83" t="s">
        <v>116</v>
      </c>
      <c r="C15" s="91">
        <v>854</v>
      </c>
      <c r="D15" s="83"/>
      <c r="E15" s="83"/>
      <c r="F15" s="83"/>
      <c r="G15" s="83"/>
      <c r="H15" s="83"/>
      <c r="I15" s="85"/>
      <c r="J15" s="89">
        <v>692</v>
      </c>
      <c r="K15" s="83"/>
      <c r="L15" s="83"/>
      <c r="M15" s="83"/>
    </row>
    <row r="16" spans="2:13" ht="15">
      <c r="B16" s="83" t="s">
        <v>117</v>
      </c>
      <c r="C16" s="91">
        <v>536</v>
      </c>
      <c r="D16" s="83"/>
      <c r="E16" s="83"/>
      <c r="F16" s="83"/>
      <c r="G16" s="83"/>
      <c r="H16" s="83"/>
      <c r="I16" s="85"/>
      <c r="J16" s="89">
        <v>465</v>
      </c>
      <c r="K16" s="83"/>
      <c r="L16" s="83"/>
      <c r="M16" s="83"/>
    </row>
    <row r="17" spans="2:13" ht="15">
      <c r="B17" s="83" t="s">
        <v>118</v>
      </c>
      <c r="C17" s="92">
        <v>101</v>
      </c>
      <c r="D17" s="83"/>
      <c r="E17" s="83"/>
      <c r="F17" s="83"/>
      <c r="G17" s="83"/>
      <c r="H17" s="83"/>
      <c r="I17" s="85"/>
      <c r="J17" s="89">
        <v>9</v>
      </c>
      <c r="K17" s="83"/>
      <c r="L17" s="83"/>
      <c r="M17" s="83"/>
    </row>
    <row r="18" spans="2:13" ht="15">
      <c r="B18" s="83" t="s">
        <v>119</v>
      </c>
      <c r="C18" s="93">
        <v>-69</v>
      </c>
      <c r="D18" s="83"/>
      <c r="E18" s="83"/>
      <c r="F18" s="83"/>
      <c r="G18" s="83"/>
      <c r="H18" s="83"/>
      <c r="I18" s="85"/>
      <c r="J18" s="94">
        <v>2</v>
      </c>
      <c r="K18" s="83"/>
      <c r="L18" s="83"/>
      <c r="M18" s="83"/>
    </row>
    <row r="19" spans="2:13" ht="15">
      <c r="B19" s="83"/>
      <c r="C19" s="91"/>
      <c r="D19" s="83"/>
      <c r="E19" s="83"/>
      <c r="F19" s="83"/>
      <c r="G19" s="83"/>
      <c r="H19" s="83"/>
      <c r="I19" s="85"/>
      <c r="J19" s="95"/>
      <c r="K19" s="83"/>
      <c r="L19" s="83"/>
      <c r="M19" s="83"/>
    </row>
    <row r="20" spans="2:13" ht="15">
      <c r="B20" s="83" t="s">
        <v>120</v>
      </c>
      <c r="C20" s="91">
        <f aca="true" t="shared" si="0" ref="C20:J20">SUM(C12:C19)</f>
        <v>10512</v>
      </c>
      <c r="D20" s="91">
        <f t="shared" si="0"/>
        <v>0</v>
      </c>
      <c r="E20" s="91">
        <f t="shared" si="0"/>
        <v>0</v>
      </c>
      <c r="F20" s="91">
        <f t="shared" si="0"/>
        <v>0</v>
      </c>
      <c r="G20" s="91">
        <f t="shared" si="0"/>
        <v>0</v>
      </c>
      <c r="H20" s="91">
        <f t="shared" si="0"/>
        <v>0</v>
      </c>
      <c r="I20" s="96">
        <f t="shared" si="0"/>
        <v>0</v>
      </c>
      <c r="J20" s="87">
        <f t="shared" si="0"/>
        <v>9684</v>
      </c>
      <c r="K20" s="83"/>
      <c r="L20" s="83"/>
      <c r="M20" s="83"/>
    </row>
    <row r="21" spans="2:13" ht="15">
      <c r="B21" s="83"/>
      <c r="C21" s="91"/>
      <c r="D21" s="83"/>
      <c r="E21" s="83"/>
      <c r="F21" s="83"/>
      <c r="G21" s="83"/>
      <c r="H21" s="83"/>
      <c r="I21" s="85"/>
      <c r="J21" s="95"/>
      <c r="K21" s="83"/>
      <c r="L21" s="83"/>
      <c r="M21" s="83"/>
    </row>
    <row r="22" spans="2:13" ht="15">
      <c r="B22" s="83" t="s">
        <v>121</v>
      </c>
      <c r="C22" s="91">
        <v>-19476</v>
      </c>
      <c r="D22" s="83"/>
      <c r="E22" s="83"/>
      <c r="F22" s="83"/>
      <c r="G22" s="83"/>
      <c r="H22" s="83"/>
      <c r="I22" s="85"/>
      <c r="J22" s="89">
        <v>-8926</v>
      </c>
      <c r="K22" s="83"/>
      <c r="L22" s="83"/>
      <c r="M22" s="83"/>
    </row>
    <row r="23" spans="2:13" ht="15">
      <c r="B23" s="83" t="s">
        <v>122</v>
      </c>
      <c r="C23" s="91">
        <v>-1843</v>
      </c>
      <c r="D23" s="83"/>
      <c r="E23" s="83"/>
      <c r="F23" s="83"/>
      <c r="G23" s="83"/>
      <c r="H23" s="83"/>
      <c r="I23" s="85"/>
      <c r="J23" s="89">
        <v>-1101</v>
      </c>
      <c r="K23" s="83"/>
      <c r="L23" s="83"/>
      <c r="M23" s="83"/>
    </row>
    <row r="24" spans="2:13" ht="15">
      <c r="B24" s="83" t="s">
        <v>123</v>
      </c>
      <c r="C24" s="96">
        <v>7018</v>
      </c>
      <c r="D24" s="83"/>
      <c r="E24" s="83"/>
      <c r="F24" s="83"/>
      <c r="G24" s="83"/>
      <c r="H24" s="83"/>
      <c r="I24" s="85"/>
      <c r="J24" s="89">
        <v>3792</v>
      </c>
      <c r="K24" s="83"/>
      <c r="L24" s="83"/>
      <c r="M24" s="83"/>
    </row>
    <row r="25" spans="2:13" ht="15">
      <c r="B25" s="83" t="s">
        <v>124</v>
      </c>
      <c r="C25" s="93">
        <v>0</v>
      </c>
      <c r="D25" s="85"/>
      <c r="E25" s="85"/>
      <c r="F25" s="85"/>
      <c r="G25" s="85"/>
      <c r="H25" s="85"/>
      <c r="I25" s="85"/>
      <c r="J25" s="94">
        <v>1</v>
      </c>
      <c r="K25" s="83"/>
      <c r="L25" s="83"/>
      <c r="M25" s="83"/>
    </row>
    <row r="26" spans="2:13" ht="15">
      <c r="B26" s="83"/>
      <c r="C26" s="91"/>
      <c r="D26" s="83"/>
      <c r="E26" s="83"/>
      <c r="F26" s="83"/>
      <c r="G26" s="83"/>
      <c r="H26" s="83"/>
      <c r="I26" s="85"/>
      <c r="J26" s="95"/>
      <c r="K26" s="83"/>
      <c r="L26" s="83"/>
      <c r="M26" s="83"/>
    </row>
    <row r="27" spans="2:13" ht="15">
      <c r="B27" s="83" t="s">
        <v>125</v>
      </c>
      <c r="C27" s="91">
        <f>SUM(C20:C25)</f>
        <v>-3789</v>
      </c>
      <c r="D27" s="91">
        <f aca="true" t="shared" si="1" ref="D27:I27">SUM(D20:D24)</f>
        <v>0</v>
      </c>
      <c r="E27" s="91">
        <f t="shared" si="1"/>
        <v>0</v>
      </c>
      <c r="F27" s="91">
        <f t="shared" si="1"/>
        <v>0</v>
      </c>
      <c r="G27" s="91">
        <f t="shared" si="1"/>
        <v>0</v>
      </c>
      <c r="H27" s="91">
        <f t="shared" si="1"/>
        <v>0</v>
      </c>
      <c r="I27" s="96">
        <f t="shared" si="1"/>
        <v>0</v>
      </c>
      <c r="J27" s="87">
        <f>+SUM(J20:J25)</f>
        <v>3450</v>
      </c>
      <c r="K27" s="83"/>
      <c r="L27" s="83"/>
      <c r="M27" s="83"/>
    </row>
    <row r="28" spans="2:13" ht="15">
      <c r="B28" s="83"/>
      <c r="C28" s="91"/>
      <c r="D28" s="83"/>
      <c r="E28" s="83"/>
      <c r="F28" s="83"/>
      <c r="G28" s="83"/>
      <c r="H28" s="83"/>
      <c r="I28" s="85"/>
      <c r="J28" s="95"/>
      <c r="K28" s="83"/>
      <c r="L28" s="83"/>
      <c r="M28" s="83"/>
    </row>
    <row r="29" spans="2:13" ht="15">
      <c r="B29" s="83" t="s">
        <v>126</v>
      </c>
      <c r="C29" s="91">
        <v>-536</v>
      </c>
      <c r="D29" s="83"/>
      <c r="E29" s="83"/>
      <c r="F29" s="83"/>
      <c r="G29" s="83"/>
      <c r="H29" s="83"/>
      <c r="I29" s="85"/>
      <c r="J29" s="89">
        <v>-465</v>
      </c>
      <c r="K29" s="83"/>
      <c r="L29" s="83"/>
      <c r="M29" s="83"/>
    </row>
    <row r="30" spans="2:13" ht="15">
      <c r="B30" s="83" t="s">
        <v>127</v>
      </c>
      <c r="C30" s="97">
        <v>-2623</v>
      </c>
      <c r="D30" s="83"/>
      <c r="E30" s="83"/>
      <c r="F30" s="83"/>
      <c r="G30" s="83"/>
      <c r="H30" s="83"/>
      <c r="I30" s="85"/>
      <c r="J30" s="98">
        <v>-2172</v>
      </c>
      <c r="K30" s="83"/>
      <c r="L30" s="83"/>
      <c r="M30" s="83"/>
    </row>
    <row r="31" spans="2:13" ht="15">
      <c r="B31" s="83"/>
      <c r="C31" s="96"/>
      <c r="D31" s="83"/>
      <c r="E31" s="83"/>
      <c r="F31" s="83"/>
      <c r="G31" s="83"/>
      <c r="H31" s="83"/>
      <c r="I31" s="85"/>
      <c r="J31" s="95"/>
      <c r="K31" s="83"/>
      <c r="L31" s="83"/>
      <c r="M31" s="83"/>
    </row>
    <row r="32" spans="2:13" ht="15">
      <c r="B32" s="83" t="s">
        <v>128</v>
      </c>
      <c r="C32" s="97">
        <f aca="true" t="shared" si="2" ref="C32:J32">SUM(C27:C31)</f>
        <v>-6948</v>
      </c>
      <c r="D32" s="99">
        <f t="shared" si="2"/>
        <v>0</v>
      </c>
      <c r="E32" s="99">
        <f t="shared" si="2"/>
        <v>0</v>
      </c>
      <c r="F32" s="99">
        <f t="shared" si="2"/>
        <v>0</v>
      </c>
      <c r="G32" s="99">
        <f t="shared" si="2"/>
        <v>0</v>
      </c>
      <c r="H32" s="99">
        <f t="shared" si="2"/>
        <v>0</v>
      </c>
      <c r="I32" s="96">
        <f t="shared" si="2"/>
        <v>0</v>
      </c>
      <c r="J32" s="100">
        <f t="shared" si="2"/>
        <v>813</v>
      </c>
      <c r="K32" s="83"/>
      <c r="L32" s="83"/>
      <c r="M32" s="83"/>
    </row>
    <row r="33" spans="2:13" ht="15">
      <c r="B33" s="83"/>
      <c r="C33" s="91"/>
      <c r="D33" s="83"/>
      <c r="E33" s="83"/>
      <c r="F33" s="83"/>
      <c r="G33" s="83"/>
      <c r="H33" s="83"/>
      <c r="I33" s="85"/>
      <c r="J33" s="95"/>
      <c r="K33" s="83"/>
      <c r="L33" s="83"/>
      <c r="M33" s="83"/>
    </row>
    <row r="34" spans="2:13" ht="15">
      <c r="B34" s="82" t="s">
        <v>129</v>
      </c>
      <c r="C34" s="91"/>
      <c r="D34" s="83"/>
      <c r="E34" s="83"/>
      <c r="F34" s="83"/>
      <c r="G34" s="83"/>
      <c r="H34" s="83"/>
      <c r="I34" s="85"/>
      <c r="J34" s="95"/>
      <c r="K34" s="83"/>
      <c r="L34" s="83"/>
      <c r="M34" s="83"/>
    </row>
    <row r="35" spans="2:13" ht="15">
      <c r="B35" s="83"/>
      <c r="C35" s="91"/>
      <c r="D35" s="83"/>
      <c r="E35" s="83"/>
      <c r="F35" s="83"/>
      <c r="G35" s="83"/>
      <c r="H35" s="83"/>
      <c r="I35" s="85"/>
      <c r="J35" s="95"/>
      <c r="K35" s="83"/>
      <c r="L35" s="83"/>
      <c r="M35" s="83"/>
    </row>
    <row r="36" spans="2:13" ht="15">
      <c r="B36" s="83" t="s">
        <v>130</v>
      </c>
      <c r="C36" s="91">
        <v>-1580</v>
      </c>
      <c r="D36" s="83"/>
      <c r="E36" s="83"/>
      <c r="F36" s="83"/>
      <c r="G36" s="83"/>
      <c r="H36" s="83"/>
      <c r="I36" s="85"/>
      <c r="J36" s="89">
        <v>-800</v>
      </c>
      <c r="K36" s="83"/>
      <c r="L36" s="83"/>
      <c r="M36" s="83"/>
    </row>
    <row r="37" spans="2:13" ht="15.75" customHeight="1">
      <c r="B37" s="83" t="s">
        <v>131</v>
      </c>
      <c r="C37" s="101">
        <v>87</v>
      </c>
      <c r="D37" s="83"/>
      <c r="E37" s="83"/>
      <c r="F37" s="83"/>
      <c r="G37" s="83"/>
      <c r="H37" s="83"/>
      <c r="I37" s="85"/>
      <c r="J37" s="89">
        <v>4</v>
      </c>
      <c r="K37" s="83"/>
      <c r="L37" s="83"/>
      <c r="M37" s="83"/>
    </row>
    <row r="38" spans="2:13" ht="15.75" customHeight="1">
      <c r="B38" s="83" t="s">
        <v>132</v>
      </c>
      <c r="C38" s="96">
        <v>-27</v>
      </c>
      <c r="D38" s="85"/>
      <c r="E38" s="85"/>
      <c r="F38" s="85"/>
      <c r="G38" s="85"/>
      <c r="H38" s="85"/>
      <c r="I38" s="85"/>
      <c r="J38" s="102">
        <v>-107</v>
      </c>
      <c r="K38" s="83"/>
      <c r="L38" s="83"/>
      <c r="M38" s="83"/>
    </row>
    <row r="39" spans="2:13" ht="15.75" customHeight="1">
      <c r="B39" s="83" t="s">
        <v>133</v>
      </c>
      <c r="C39" s="97">
        <v>-4</v>
      </c>
      <c r="D39" s="103"/>
      <c r="E39" s="103"/>
      <c r="F39" s="103"/>
      <c r="G39" s="103"/>
      <c r="H39" s="103"/>
      <c r="I39" s="103"/>
      <c r="J39" s="94">
        <v>52</v>
      </c>
      <c r="K39" s="83"/>
      <c r="L39" s="83"/>
      <c r="M39" s="83"/>
    </row>
    <row r="40" spans="2:13" ht="15">
      <c r="B40" s="83"/>
      <c r="C40" s="96"/>
      <c r="D40" s="83"/>
      <c r="E40" s="83"/>
      <c r="F40" s="83"/>
      <c r="G40" s="83"/>
      <c r="H40" s="83"/>
      <c r="I40" s="85"/>
      <c r="J40" s="95"/>
      <c r="K40" s="83"/>
      <c r="L40" s="83"/>
      <c r="M40" s="83"/>
    </row>
    <row r="41" spans="2:13" ht="15">
      <c r="B41" s="83"/>
      <c r="C41" s="97">
        <f aca="true" t="shared" si="3" ref="C41:I41">SUM(C36:C40)</f>
        <v>-1524</v>
      </c>
      <c r="D41" s="99">
        <f t="shared" si="3"/>
        <v>0</v>
      </c>
      <c r="E41" s="99">
        <f t="shared" si="3"/>
        <v>0</v>
      </c>
      <c r="F41" s="99">
        <f t="shared" si="3"/>
        <v>0</v>
      </c>
      <c r="G41" s="99">
        <f t="shared" si="3"/>
        <v>0</v>
      </c>
      <c r="H41" s="99">
        <f t="shared" si="3"/>
        <v>0</v>
      </c>
      <c r="I41" s="96">
        <f t="shared" si="3"/>
        <v>0</v>
      </c>
      <c r="J41" s="100">
        <f>+SUM(J36:J40)</f>
        <v>-851</v>
      </c>
      <c r="K41" s="83"/>
      <c r="L41" s="83"/>
      <c r="M41" s="83"/>
    </row>
    <row r="42" spans="2:13" ht="15">
      <c r="B42" s="82" t="s">
        <v>134</v>
      </c>
      <c r="C42" s="91"/>
      <c r="D42" s="83"/>
      <c r="E42" s="83"/>
      <c r="F42" s="83"/>
      <c r="G42" s="83"/>
      <c r="H42" s="83"/>
      <c r="I42" s="85"/>
      <c r="J42" s="95"/>
      <c r="K42" s="83"/>
      <c r="L42" s="83"/>
      <c r="M42" s="83"/>
    </row>
    <row r="43" spans="2:13" ht="15">
      <c r="B43" s="82"/>
      <c r="C43" s="91"/>
      <c r="D43" s="83"/>
      <c r="E43" s="83"/>
      <c r="F43" s="83"/>
      <c r="G43" s="83"/>
      <c r="H43" s="83"/>
      <c r="I43" s="85"/>
      <c r="J43" s="95"/>
      <c r="K43" s="83"/>
      <c r="L43" s="83"/>
      <c r="M43" s="83"/>
    </row>
    <row r="44" spans="2:13" ht="15">
      <c r="B44" s="83" t="s">
        <v>135</v>
      </c>
      <c r="C44" s="92">
        <v>25639</v>
      </c>
      <c r="D44" s="83"/>
      <c r="E44" s="83"/>
      <c r="F44" s="83"/>
      <c r="G44" s="83"/>
      <c r="H44" s="83"/>
      <c r="I44" s="85"/>
      <c r="J44" s="89">
        <v>2115</v>
      </c>
      <c r="K44" s="83"/>
      <c r="L44" s="83"/>
      <c r="M44" s="83"/>
    </row>
    <row r="45" spans="2:13" ht="15">
      <c r="B45" s="83" t="s">
        <v>136</v>
      </c>
      <c r="C45" s="91">
        <v>-149</v>
      </c>
      <c r="D45" s="83"/>
      <c r="E45" s="83"/>
      <c r="F45" s="83"/>
      <c r="G45" s="83"/>
      <c r="H45" s="83"/>
      <c r="I45" s="85"/>
      <c r="J45" s="89">
        <v>-116</v>
      </c>
      <c r="K45" s="83"/>
      <c r="L45" s="83"/>
      <c r="M45" s="83"/>
    </row>
    <row r="46" spans="2:13" ht="15">
      <c r="B46" s="83" t="s">
        <v>137</v>
      </c>
      <c r="C46" s="91">
        <v>-824</v>
      </c>
      <c r="D46" s="83"/>
      <c r="E46" s="83"/>
      <c r="F46" s="83"/>
      <c r="G46" s="83"/>
      <c r="H46" s="83"/>
      <c r="I46" s="85"/>
      <c r="J46" s="89">
        <v>-246</v>
      </c>
      <c r="K46" s="83"/>
      <c r="L46" s="83"/>
      <c r="M46" s="83"/>
    </row>
    <row r="47" spans="2:13" ht="15">
      <c r="B47" s="83" t="s">
        <v>138</v>
      </c>
      <c r="C47" s="93">
        <v>100</v>
      </c>
      <c r="D47" s="83"/>
      <c r="E47" s="83"/>
      <c r="F47" s="83"/>
      <c r="G47" s="83"/>
      <c r="H47" s="83"/>
      <c r="I47" s="85"/>
      <c r="J47" s="94">
        <v>300</v>
      </c>
      <c r="K47" s="83"/>
      <c r="L47" s="83"/>
      <c r="M47" s="83"/>
    </row>
    <row r="48" spans="2:13" ht="15">
      <c r="B48" s="83"/>
      <c r="C48" s="96"/>
      <c r="D48" s="83"/>
      <c r="E48" s="83"/>
      <c r="F48" s="83"/>
      <c r="G48" s="83"/>
      <c r="H48" s="83"/>
      <c r="I48" s="85"/>
      <c r="J48" s="95"/>
      <c r="K48" s="83"/>
      <c r="L48" s="83"/>
      <c r="M48" s="83"/>
    </row>
    <row r="49" spans="2:13" ht="15">
      <c r="B49" s="83"/>
      <c r="C49" s="97">
        <f>SUM(C44:C48)</f>
        <v>24766</v>
      </c>
      <c r="D49" s="99">
        <f aca="true" t="shared" si="4" ref="D49:I49">SUM(D45:D48)</f>
        <v>0</v>
      </c>
      <c r="E49" s="99">
        <f t="shared" si="4"/>
        <v>0</v>
      </c>
      <c r="F49" s="99">
        <f t="shared" si="4"/>
        <v>0</v>
      </c>
      <c r="G49" s="99">
        <f t="shared" si="4"/>
        <v>0</v>
      </c>
      <c r="H49" s="99">
        <f t="shared" si="4"/>
        <v>0</v>
      </c>
      <c r="I49" s="96">
        <f t="shared" si="4"/>
        <v>0</v>
      </c>
      <c r="J49" s="100">
        <f>SUM(J44:J48)</f>
        <v>2053</v>
      </c>
      <c r="K49" s="83"/>
      <c r="L49" s="83"/>
      <c r="M49" s="83"/>
    </row>
    <row r="50" spans="2:13" ht="15">
      <c r="B50" s="83"/>
      <c r="C50" s="91"/>
      <c r="D50" s="83"/>
      <c r="E50" s="83"/>
      <c r="F50" s="83"/>
      <c r="G50" s="83"/>
      <c r="H50" s="83"/>
      <c r="I50" s="85"/>
      <c r="J50" s="95"/>
      <c r="K50" s="83"/>
      <c r="L50" s="83"/>
      <c r="M50" s="83"/>
    </row>
    <row r="51" spans="2:13" ht="15">
      <c r="B51" s="82" t="s">
        <v>139</v>
      </c>
      <c r="C51" s="91">
        <f aca="true" t="shared" si="5" ref="C51:J51">C32+C41+C49</f>
        <v>16294</v>
      </c>
      <c r="D51" s="91">
        <f t="shared" si="5"/>
        <v>0</v>
      </c>
      <c r="E51" s="91">
        <f t="shared" si="5"/>
        <v>0</v>
      </c>
      <c r="F51" s="91">
        <f t="shared" si="5"/>
        <v>0</v>
      </c>
      <c r="G51" s="91">
        <f t="shared" si="5"/>
        <v>0</v>
      </c>
      <c r="H51" s="91">
        <f t="shared" si="5"/>
        <v>0</v>
      </c>
      <c r="I51" s="96">
        <f t="shared" si="5"/>
        <v>0</v>
      </c>
      <c r="J51" s="87">
        <f t="shared" si="5"/>
        <v>2015</v>
      </c>
      <c r="K51" s="83"/>
      <c r="L51" s="83"/>
      <c r="M51" s="83"/>
    </row>
    <row r="52" spans="2:13" ht="15">
      <c r="B52" s="83"/>
      <c r="C52" s="91"/>
      <c r="D52" s="83"/>
      <c r="E52" s="83"/>
      <c r="F52" s="83"/>
      <c r="G52" s="83"/>
      <c r="H52" s="83"/>
      <c r="I52" s="85"/>
      <c r="J52" s="95"/>
      <c r="K52" s="83"/>
      <c r="L52" s="83"/>
      <c r="M52" s="83"/>
    </row>
    <row r="53" spans="2:13" ht="15">
      <c r="B53" s="82" t="s">
        <v>140</v>
      </c>
      <c r="C53" s="97">
        <v>-1903</v>
      </c>
      <c r="D53" s="91" t="e">
        <f>#REF!</f>
        <v>#REF!</v>
      </c>
      <c r="E53" s="91" t="e">
        <f>#REF!</f>
        <v>#REF!</v>
      </c>
      <c r="F53" s="91" t="e">
        <f>#REF!</f>
        <v>#REF!</v>
      </c>
      <c r="G53" s="91" t="e">
        <f>#REF!</f>
        <v>#REF!</v>
      </c>
      <c r="H53" s="91" t="e">
        <f>#REF!</f>
        <v>#REF!</v>
      </c>
      <c r="I53" s="96"/>
      <c r="J53" s="104">
        <v>-1940</v>
      </c>
      <c r="K53" s="83"/>
      <c r="L53" s="83"/>
      <c r="M53" s="83"/>
    </row>
    <row r="54" spans="2:13" ht="15">
      <c r="B54" s="82"/>
      <c r="C54" s="96"/>
      <c r="D54" s="83"/>
      <c r="E54" s="83"/>
      <c r="F54" s="83"/>
      <c r="G54" s="83"/>
      <c r="H54" s="83"/>
      <c r="I54" s="85"/>
      <c r="J54" s="95"/>
      <c r="K54" s="83"/>
      <c r="L54" s="83"/>
      <c r="M54" s="83"/>
    </row>
    <row r="55" spans="2:13" ht="15.75" thickBot="1">
      <c r="B55" s="82" t="s">
        <v>141</v>
      </c>
      <c r="C55" s="105">
        <f aca="true" t="shared" si="6" ref="C55:J55">SUM(C51:C54)</f>
        <v>14391</v>
      </c>
      <c r="D55" s="106" t="e">
        <f t="shared" si="6"/>
        <v>#REF!</v>
      </c>
      <c r="E55" s="106" t="e">
        <f t="shared" si="6"/>
        <v>#REF!</v>
      </c>
      <c r="F55" s="106" t="e">
        <f t="shared" si="6"/>
        <v>#REF!</v>
      </c>
      <c r="G55" s="106" t="e">
        <f t="shared" si="6"/>
        <v>#REF!</v>
      </c>
      <c r="H55" s="106" t="e">
        <f t="shared" si="6"/>
        <v>#REF!</v>
      </c>
      <c r="I55" s="107">
        <f t="shared" si="6"/>
        <v>0</v>
      </c>
      <c r="J55" s="108">
        <f t="shared" si="6"/>
        <v>75</v>
      </c>
      <c r="K55" s="83"/>
      <c r="L55" s="83"/>
      <c r="M55" s="83"/>
    </row>
    <row r="56" spans="2:13" ht="15">
      <c r="B56" s="83"/>
      <c r="C56" s="91"/>
      <c r="D56" s="83"/>
      <c r="E56" s="83"/>
      <c r="F56" s="83"/>
      <c r="G56" s="83"/>
      <c r="H56" s="83"/>
      <c r="I56" s="85"/>
      <c r="J56" s="95"/>
      <c r="K56" s="83"/>
      <c r="L56" s="83"/>
      <c r="M56" s="83"/>
    </row>
    <row r="57" spans="2:13" ht="15">
      <c r="B57" s="83"/>
      <c r="C57" s="91"/>
      <c r="D57" s="83"/>
      <c r="E57" s="83"/>
      <c r="F57" s="83"/>
      <c r="G57" s="83"/>
      <c r="H57" s="83"/>
      <c r="I57" s="85"/>
      <c r="J57" s="95"/>
      <c r="K57" s="83"/>
      <c r="L57" s="83"/>
      <c r="M57" s="83"/>
    </row>
    <row r="58" spans="2:13" ht="15">
      <c r="B58" s="82" t="s">
        <v>142</v>
      </c>
      <c r="C58" s="91"/>
      <c r="D58" s="83"/>
      <c r="E58" s="83"/>
      <c r="F58" s="83"/>
      <c r="G58" s="83"/>
      <c r="H58" s="83"/>
      <c r="I58" s="85"/>
      <c r="J58" s="95"/>
      <c r="K58" s="83"/>
      <c r="L58" s="83"/>
      <c r="M58" s="83"/>
    </row>
    <row r="59" spans="2:13" ht="15">
      <c r="B59" s="83"/>
      <c r="C59" s="91"/>
      <c r="D59" s="83"/>
      <c r="E59" s="83"/>
      <c r="F59" s="83"/>
      <c r="G59" s="83"/>
      <c r="H59" s="83"/>
      <c r="I59" s="85"/>
      <c r="J59" s="95"/>
      <c r="K59" s="83"/>
      <c r="L59" s="83"/>
      <c r="M59" s="83"/>
    </row>
    <row r="60" spans="2:13" ht="15">
      <c r="B60" s="83" t="s">
        <v>143</v>
      </c>
      <c r="C60" s="91">
        <v>14391</v>
      </c>
      <c r="D60" s="83"/>
      <c r="E60" s="83"/>
      <c r="F60" s="83"/>
      <c r="G60" s="83"/>
      <c r="H60" s="83"/>
      <c r="I60" s="85"/>
      <c r="J60" s="95">
        <v>2466</v>
      </c>
      <c r="K60" s="83"/>
      <c r="L60" s="83"/>
      <c r="M60" s="83"/>
    </row>
    <row r="61" spans="2:13" ht="15">
      <c r="B61" s="83" t="s">
        <v>144</v>
      </c>
      <c r="C61" s="109">
        <v>0</v>
      </c>
      <c r="D61" s="83"/>
      <c r="E61" s="83"/>
      <c r="F61" s="83"/>
      <c r="G61" s="83"/>
      <c r="H61" s="83"/>
      <c r="I61" s="85"/>
      <c r="J61" s="95">
        <v>-2391</v>
      </c>
      <c r="K61" s="83"/>
      <c r="L61" s="83"/>
      <c r="M61" s="83"/>
    </row>
    <row r="62" spans="2:13" ht="15.75" thickBot="1">
      <c r="B62" s="83"/>
      <c r="C62" s="110">
        <f aca="true" t="shared" si="7" ref="C62:J62">SUM(C60:C61)</f>
        <v>14391</v>
      </c>
      <c r="D62" s="106">
        <f t="shared" si="7"/>
        <v>0</v>
      </c>
      <c r="E62" s="106">
        <f t="shared" si="7"/>
        <v>0</v>
      </c>
      <c r="F62" s="106">
        <f t="shared" si="7"/>
        <v>0</v>
      </c>
      <c r="G62" s="106">
        <f t="shared" si="7"/>
        <v>0</v>
      </c>
      <c r="H62" s="106">
        <f t="shared" si="7"/>
        <v>0</v>
      </c>
      <c r="I62" s="107">
        <f t="shared" si="7"/>
        <v>0</v>
      </c>
      <c r="J62" s="111">
        <f t="shared" si="7"/>
        <v>75</v>
      </c>
      <c r="K62" s="83"/>
      <c r="L62" s="83"/>
      <c r="M62" s="83"/>
    </row>
    <row r="63" spans="2:13" ht="15">
      <c r="B63" s="83"/>
      <c r="C63" s="107"/>
      <c r="D63" s="107"/>
      <c r="E63" s="107"/>
      <c r="F63" s="107"/>
      <c r="G63" s="107"/>
      <c r="H63" s="107"/>
      <c r="I63" s="107"/>
      <c r="J63" s="95"/>
      <c r="K63" s="83"/>
      <c r="L63" s="83"/>
      <c r="M63" s="83"/>
    </row>
    <row r="64" spans="2:13" ht="15">
      <c r="B64" s="83"/>
      <c r="C64" s="107"/>
      <c r="D64" s="107"/>
      <c r="E64" s="107"/>
      <c r="F64" s="107"/>
      <c r="G64" s="107"/>
      <c r="H64" s="107"/>
      <c r="I64" s="107"/>
      <c r="J64" s="112"/>
      <c r="K64" s="83"/>
      <c r="L64" s="83"/>
      <c r="M64" s="83"/>
    </row>
    <row r="65" spans="2:13" ht="15">
      <c r="B65" s="83"/>
      <c r="C65" s="91"/>
      <c r="D65" s="83"/>
      <c r="E65" s="83"/>
      <c r="F65" s="83"/>
      <c r="G65" s="83"/>
      <c r="H65" s="83"/>
      <c r="I65" s="85"/>
      <c r="J65" s="95"/>
      <c r="K65" s="83"/>
      <c r="L65" s="83"/>
      <c r="M65" s="83"/>
    </row>
    <row r="66" spans="2:13" ht="15">
      <c r="B66" s="83"/>
      <c r="C66" s="91"/>
      <c r="D66" s="91" t="e">
        <f aca="true" t="shared" si="8" ref="D66:I66">D55-D62</f>
        <v>#REF!</v>
      </c>
      <c r="E66" s="91" t="e">
        <f t="shared" si="8"/>
        <v>#REF!</v>
      </c>
      <c r="F66" s="91" t="e">
        <f t="shared" si="8"/>
        <v>#REF!</v>
      </c>
      <c r="G66" s="91" t="e">
        <f t="shared" si="8"/>
        <v>#REF!</v>
      </c>
      <c r="H66" s="91" t="e">
        <f t="shared" si="8"/>
        <v>#REF!</v>
      </c>
      <c r="I66" s="96">
        <f t="shared" si="8"/>
        <v>0</v>
      </c>
      <c r="J66" s="95"/>
      <c r="K66" s="83"/>
      <c r="L66" s="83"/>
      <c r="M66" s="83"/>
    </row>
    <row r="67" spans="2:13" ht="15">
      <c r="B67" s="83"/>
      <c r="C67" s="84"/>
      <c r="D67" s="83"/>
      <c r="E67" s="83"/>
      <c r="F67" s="83"/>
      <c r="G67" s="83"/>
      <c r="H67" s="83"/>
      <c r="I67" s="85"/>
      <c r="J67" s="95"/>
      <c r="K67" s="83"/>
      <c r="L67" s="83"/>
      <c r="M67" s="83"/>
    </row>
    <row r="68" spans="2:13" ht="15">
      <c r="B68" s="83"/>
      <c r="C68" s="84"/>
      <c r="D68" s="83"/>
      <c r="E68" s="83"/>
      <c r="F68" s="83"/>
      <c r="G68" s="83"/>
      <c r="H68" s="83"/>
      <c r="I68" s="85"/>
      <c r="J68" s="95"/>
      <c r="K68" s="83"/>
      <c r="L68" s="83"/>
      <c r="M68" s="83"/>
    </row>
    <row r="69" spans="2:13" ht="15">
      <c r="B69" s="83"/>
      <c r="C69" s="84"/>
      <c r="D69" s="83"/>
      <c r="E69" s="83"/>
      <c r="F69" s="83"/>
      <c r="G69" s="83"/>
      <c r="H69" s="83"/>
      <c r="I69" s="85"/>
      <c r="J69" s="95"/>
      <c r="K69" s="83"/>
      <c r="L69" s="83"/>
      <c r="M69" s="83"/>
    </row>
    <row r="70" spans="2:13" ht="15">
      <c r="B70" s="83"/>
      <c r="C70" s="84"/>
      <c r="D70" s="83"/>
      <c r="E70" s="83"/>
      <c r="F70" s="83"/>
      <c r="G70" s="83"/>
      <c r="H70" s="83"/>
      <c r="I70" s="85"/>
      <c r="J70" s="95"/>
      <c r="K70" s="83"/>
      <c r="L70" s="83"/>
      <c r="M70" s="83"/>
    </row>
    <row r="71" spans="2:13" ht="15">
      <c r="B71" s="83"/>
      <c r="C71" s="84"/>
      <c r="D71" s="83"/>
      <c r="E71" s="83"/>
      <c r="F71" s="83"/>
      <c r="G71" s="83"/>
      <c r="H71" s="83"/>
      <c r="I71" s="85"/>
      <c r="J71" s="95"/>
      <c r="K71" s="83"/>
      <c r="L71" s="83"/>
      <c r="M71" s="83"/>
    </row>
    <row r="72" spans="2:13" ht="15">
      <c r="B72" s="113"/>
      <c r="C72" s="84"/>
      <c r="D72" s="83"/>
      <c r="E72" s="83"/>
      <c r="F72" s="83"/>
      <c r="G72" s="83"/>
      <c r="H72" s="83"/>
      <c r="I72" s="85"/>
      <c r="J72" s="86"/>
      <c r="K72" s="83"/>
      <c r="L72" s="83"/>
      <c r="M72" s="83"/>
    </row>
    <row r="73" spans="2:13" ht="15">
      <c r="B73" s="113"/>
      <c r="C73" s="84"/>
      <c r="D73" s="83"/>
      <c r="E73" s="83"/>
      <c r="F73" s="83"/>
      <c r="G73" s="83"/>
      <c r="H73" s="83"/>
      <c r="I73" s="85"/>
      <c r="J73" s="86"/>
      <c r="K73" s="83"/>
      <c r="L73" s="83"/>
      <c r="M73" s="83"/>
    </row>
    <row r="74" spans="2:13" ht="15">
      <c r="B74" s="83"/>
      <c r="C74" s="84"/>
      <c r="D74" s="83"/>
      <c r="E74" s="83"/>
      <c r="F74" s="83"/>
      <c r="G74" s="83"/>
      <c r="H74" s="83"/>
      <c r="I74" s="85"/>
      <c r="J74" s="86"/>
      <c r="K74" s="83"/>
      <c r="L74" s="83"/>
      <c r="M74" s="83"/>
    </row>
    <row r="75" spans="2:13" ht="15">
      <c r="B75" s="83"/>
      <c r="C75" s="84"/>
      <c r="D75" s="83"/>
      <c r="E75" s="83"/>
      <c r="F75" s="83"/>
      <c r="G75" s="83"/>
      <c r="H75" s="83"/>
      <c r="I75" s="85"/>
      <c r="J75" s="86"/>
      <c r="K75" s="83"/>
      <c r="L75" s="83"/>
      <c r="M75" s="83"/>
    </row>
    <row r="76" spans="2:13" ht="15">
      <c r="B76" s="83"/>
      <c r="C76" s="84"/>
      <c r="D76" s="83"/>
      <c r="E76" s="83"/>
      <c r="F76" s="83"/>
      <c r="G76" s="83"/>
      <c r="H76" s="83"/>
      <c r="I76" s="85"/>
      <c r="J76" s="86"/>
      <c r="K76" s="83"/>
      <c r="L76" s="83"/>
      <c r="M76" s="83"/>
    </row>
    <row r="77" spans="2:13" ht="15">
      <c r="B77" s="83"/>
      <c r="C77" s="84"/>
      <c r="D77" s="83"/>
      <c r="E77" s="83"/>
      <c r="F77" s="83"/>
      <c r="G77" s="83"/>
      <c r="H77" s="83"/>
      <c r="I77" s="85"/>
      <c r="J77" s="86"/>
      <c r="K77" s="83"/>
      <c r="L77" s="83"/>
      <c r="M77" s="83"/>
    </row>
    <row r="78" spans="2:13" ht="15">
      <c r="B78" s="83"/>
      <c r="C78" s="84"/>
      <c r="D78" s="83"/>
      <c r="E78" s="83"/>
      <c r="F78" s="83"/>
      <c r="G78" s="83"/>
      <c r="H78" s="83"/>
      <c r="I78" s="85"/>
      <c r="J78" s="86"/>
      <c r="K78" s="83"/>
      <c r="L78" s="83"/>
      <c r="M78" s="83"/>
    </row>
    <row r="79" spans="2:13" ht="15">
      <c r="B79" s="83"/>
      <c r="C79" s="84"/>
      <c r="D79" s="83"/>
      <c r="E79" s="83"/>
      <c r="F79" s="83"/>
      <c r="G79" s="83"/>
      <c r="H79" s="83"/>
      <c r="I79" s="85"/>
      <c r="J79" s="86"/>
      <c r="K79" s="83"/>
      <c r="L79" s="83"/>
      <c r="M79" s="83"/>
    </row>
    <row r="80" spans="2:13" ht="15">
      <c r="B80" s="83"/>
      <c r="C80" s="84"/>
      <c r="D80" s="83"/>
      <c r="E80" s="83"/>
      <c r="F80" s="83"/>
      <c r="G80" s="83"/>
      <c r="H80" s="83"/>
      <c r="I80" s="85"/>
      <c r="J80" s="86"/>
      <c r="K80" s="83"/>
      <c r="L80" s="83"/>
      <c r="M80" s="83"/>
    </row>
    <row r="81" spans="2:13" ht="15">
      <c r="B81" s="83"/>
      <c r="C81" s="84"/>
      <c r="D81" s="83"/>
      <c r="E81" s="83"/>
      <c r="F81" s="83"/>
      <c r="G81" s="83"/>
      <c r="H81" s="83"/>
      <c r="I81" s="85"/>
      <c r="J81" s="86"/>
      <c r="K81" s="83"/>
      <c r="L81" s="83"/>
      <c r="M81" s="83"/>
    </row>
    <row r="82" spans="2:13" ht="15">
      <c r="B82" s="83"/>
      <c r="C82" s="84"/>
      <c r="D82" s="83"/>
      <c r="E82" s="83"/>
      <c r="F82" s="83"/>
      <c r="G82" s="83"/>
      <c r="H82" s="83"/>
      <c r="I82" s="85"/>
      <c r="J82" s="86"/>
      <c r="K82" s="83"/>
      <c r="L82" s="83"/>
      <c r="M82" s="83"/>
    </row>
    <row r="83" spans="2:13" ht="15">
      <c r="B83" s="83"/>
      <c r="C83" s="84"/>
      <c r="D83" s="83"/>
      <c r="E83" s="83"/>
      <c r="F83" s="83"/>
      <c r="G83" s="83"/>
      <c r="H83" s="83"/>
      <c r="I83" s="85"/>
      <c r="J83" s="86"/>
      <c r="K83" s="83"/>
      <c r="L83" s="83"/>
      <c r="M83" s="83"/>
    </row>
    <row r="84" spans="2:13" ht="15">
      <c r="B84" s="83"/>
      <c r="C84" s="84"/>
      <c r="D84" s="83"/>
      <c r="E84" s="83"/>
      <c r="F84" s="83"/>
      <c r="G84" s="83"/>
      <c r="H84" s="83"/>
      <c r="I84" s="85"/>
      <c r="J84" s="86"/>
      <c r="K84" s="83"/>
      <c r="L84" s="83"/>
      <c r="M84" s="83"/>
    </row>
    <row r="85" spans="2:13" ht="15">
      <c r="B85" s="83"/>
      <c r="C85" s="84"/>
      <c r="D85" s="83"/>
      <c r="E85" s="83"/>
      <c r="F85" s="83"/>
      <c r="G85" s="83"/>
      <c r="H85" s="83"/>
      <c r="I85" s="85"/>
      <c r="J85" s="86"/>
      <c r="K85" s="83"/>
      <c r="L85" s="83"/>
      <c r="M85" s="83"/>
    </row>
    <row r="86" spans="2:13" ht="15">
      <c r="B86" s="83"/>
      <c r="C86" s="84"/>
      <c r="D86" s="83"/>
      <c r="E86" s="83"/>
      <c r="F86" s="83"/>
      <c r="G86" s="83"/>
      <c r="H86" s="83"/>
      <c r="I86" s="85"/>
      <c r="J86" s="86"/>
      <c r="K86" s="83"/>
      <c r="L86" s="83"/>
      <c r="M86" s="83"/>
    </row>
    <row r="87" spans="2:13" ht="15">
      <c r="B87" s="83"/>
      <c r="C87" s="84"/>
      <c r="D87" s="83"/>
      <c r="E87" s="83"/>
      <c r="F87" s="83"/>
      <c r="G87" s="83"/>
      <c r="H87" s="83"/>
      <c r="I87" s="85"/>
      <c r="J87" s="86"/>
      <c r="K87" s="83"/>
      <c r="L87" s="83"/>
      <c r="M87" s="83"/>
    </row>
    <row r="88" spans="2:13" ht="15">
      <c r="B88" s="83"/>
      <c r="C88" s="84"/>
      <c r="D88" s="83"/>
      <c r="E88" s="83"/>
      <c r="F88" s="83"/>
      <c r="G88" s="83"/>
      <c r="H88" s="83"/>
      <c r="I88" s="85"/>
      <c r="J88" s="86"/>
      <c r="K88" s="83"/>
      <c r="L88" s="83"/>
      <c r="M88" s="83"/>
    </row>
    <row r="89" spans="2:13" ht="15">
      <c r="B89" s="83"/>
      <c r="C89" s="84"/>
      <c r="D89" s="83"/>
      <c r="E89" s="83"/>
      <c r="F89" s="83"/>
      <c r="G89" s="83"/>
      <c r="H89" s="83"/>
      <c r="I89" s="85"/>
      <c r="J89" s="86"/>
      <c r="K89" s="83"/>
      <c r="L89" s="83"/>
      <c r="M89" s="83"/>
    </row>
    <row r="90" spans="2:13" ht="15">
      <c r="B90" s="83"/>
      <c r="C90" s="84"/>
      <c r="D90" s="83"/>
      <c r="E90" s="83"/>
      <c r="F90" s="83"/>
      <c r="G90" s="83"/>
      <c r="H90" s="83"/>
      <c r="I90" s="85"/>
      <c r="J90" s="86"/>
      <c r="K90" s="83"/>
      <c r="L90" s="83"/>
      <c r="M90" s="83"/>
    </row>
    <row r="91" spans="2:13" ht="15">
      <c r="B91" s="83"/>
      <c r="C91" s="84"/>
      <c r="D91" s="83"/>
      <c r="E91" s="83"/>
      <c r="F91" s="83"/>
      <c r="G91" s="83"/>
      <c r="H91" s="83"/>
      <c r="I91" s="85"/>
      <c r="J91" s="86"/>
      <c r="K91" s="83"/>
      <c r="L91" s="83"/>
      <c r="M91" s="83"/>
    </row>
    <row r="92" spans="2:13" ht="15">
      <c r="B92" s="83"/>
      <c r="C92" s="84"/>
      <c r="D92" s="83"/>
      <c r="E92" s="83"/>
      <c r="F92" s="83"/>
      <c r="G92" s="83"/>
      <c r="H92" s="83"/>
      <c r="I92" s="85"/>
      <c r="J92" s="86"/>
      <c r="K92" s="83"/>
      <c r="L92" s="83"/>
      <c r="M92" s="83"/>
    </row>
    <row r="93" spans="2:13" ht="15">
      <c r="B93" s="83"/>
      <c r="C93" s="84"/>
      <c r="D93" s="83"/>
      <c r="E93" s="83"/>
      <c r="F93" s="83"/>
      <c r="G93" s="83"/>
      <c r="H93" s="83"/>
      <c r="I93" s="85"/>
      <c r="J93" s="86"/>
      <c r="K93" s="83"/>
      <c r="L93" s="83"/>
      <c r="M93" s="83"/>
    </row>
  </sheetData>
  <mergeCells count="1">
    <mergeCell ref="F9:G9"/>
  </mergeCells>
  <printOptions/>
  <pageMargins left="0.7" right="0.5" top="0.3" bottom="0.25" header="0.2" footer="0.2"/>
  <pageSetup fitToHeight="1" fitToWidth="1" horizontalDpi="600" verticalDpi="600" orientation="portrait" paperSize="9" scale="8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AX65"/>
  <sheetViews>
    <sheetView workbookViewId="0" topLeftCell="A1">
      <selection activeCell="B1" sqref="B1"/>
    </sheetView>
  </sheetViews>
  <sheetFormatPr defaultColWidth="9.140625" defaultRowHeight="12.75"/>
  <cols>
    <col min="1" max="1" width="1.57421875" style="0" customWidth="1"/>
    <col min="2" max="2" width="39.28125" style="9" customWidth="1"/>
    <col min="3" max="3" width="13.57421875" style="66" customWidth="1"/>
    <col min="4" max="4" width="3.7109375" style="66" customWidth="1"/>
    <col min="5" max="5" width="13.57421875" style="66" bestFit="1" customWidth="1"/>
    <col min="6" max="6" width="3.7109375" style="66" customWidth="1"/>
    <col min="7" max="7" width="14.28125" style="66" customWidth="1"/>
    <col min="8" max="8" width="3.7109375" style="66" customWidth="1"/>
    <col min="9" max="9" width="11.8515625" style="66" bestFit="1" customWidth="1"/>
    <col min="10" max="10" width="3.7109375" style="66" customWidth="1"/>
    <col min="11" max="11" width="14.7109375" style="66" customWidth="1"/>
    <col min="12" max="12" width="14.57421875" style="165" bestFit="1" customWidth="1"/>
  </cols>
  <sheetData>
    <row r="1" spans="2:21" s="2" customFormat="1" ht="20.25">
      <c r="B1" s="69" t="s">
        <v>145</v>
      </c>
      <c r="C1" s="116"/>
      <c r="D1" s="117"/>
      <c r="E1" s="118"/>
      <c r="F1" s="118"/>
      <c r="G1" s="118"/>
      <c r="H1" s="118"/>
      <c r="I1" s="117"/>
      <c r="J1" s="117"/>
      <c r="K1" s="119"/>
      <c r="L1" s="117"/>
      <c r="M1" s="120"/>
      <c r="N1" s="121"/>
      <c r="O1" s="121"/>
      <c r="P1" s="122"/>
      <c r="Q1" s="123"/>
      <c r="R1" s="123"/>
      <c r="S1" s="123"/>
      <c r="T1" s="123"/>
      <c r="U1" s="123"/>
    </row>
    <row r="2" spans="2:21" s="2" customFormat="1" ht="20.25">
      <c r="B2" s="69"/>
      <c r="C2" s="116"/>
      <c r="D2" s="117"/>
      <c r="E2" s="118"/>
      <c r="F2" s="118"/>
      <c r="G2" s="118"/>
      <c r="H2" s="118"/>
      <c r="I2" s="124"/>
      <c r="J2" s="117"/>
      <c r="K2" s="119"/>
      <c r="L2" s="117"/>
      <c r="M2" s="120"/>
      <c r="N2" s="121"/>
      <c r="O2" s="121"/>
      <c r="P2" s="122"/>
      <c r="Q2" s="123"/>
      <c r="R2" s="123"/>
      <c r="S2" s="123"/>
      <c r="T2" s="123"/>
      <c r="U2" s="123"/>
    </row>
    <row r="3" spans="2:21" s="2" customFormat="1" ht="15">
      <c r="B3" s="68" t="s">
        <v>107</v>
      </c>
      <c r="C3" s="116"/>
      <c r="D3" s="117"/>
      <c r="E3" s="118"/>
      <c r="F3" s="118"/>
      <c r="G3" s="118"/>
      <c r="H3" s="118"/>
      <c r="I3" s="117"/>
      <c r="J3" s="117"/>
      <c r="K3" s="119"/>
      <c r="L3" s="117"/>
      <c r="M3" s="120"/>
      <c r="N3" s="121"/>
      <c r="O3" s="121"/>
      <c r="P3" s="125"/>
      <c r="Q3" s="126"/>
      <c r="R3" s="126"/>
      <c r="S3" s="126"/>
      <c r="T3" s="126"/>
      <c r="U3" s="126"/>
    </row>
    <row r="4" spans="2:21" s="2" customFormat="1" ht="12.75" customHeight="1">
      <c r="B4" s="68" t="s">
        <v>108</v>
      </c>
      <c r="C4" s="116"/>
      <c r="D4" s="118"/>
      <c r="E4" s="118"/>
      <c r="F4" s="118"/>
      <c r="G4" s="118"/>
      <c r="H4" s="118"/>
      <c r="I4" s="118"/>
      <c r="J4" s="118"/>
      <c r="K4" s="127"/>
      <c r="L4" s="118"/>
      <c r="M4" s="121"/>
      <c r="N4" s="121"/>
      <c r="O4" s="121"/>
      <c r="P4" s="125"/>
      <c r="Q4" s="126"/>
      <c r="R4" s="126"/>
      <c r="S4" s="126"/>
      <c r="T4" s="126"/>
      <c r="U4" s="126"/>
    </row>
    <row r="5" spans="2:21" s="2" customFormat="1" ht="15">
      <c r="B5" s="73" t="s">
        <v>109</v>
      </c>
      <c r="C5" s="128"/>
      <c r="D5" s="118"/>
      <c r="E5" s="118"/>
      <c r="F5" s="118"/>
      <c r="G5" s="118"/>
      <c r="H5" s="118"/>
      <c r="I5" s="118"/>
      <c r="J5" s="118"/>
      <c r="K5" s="127"/>
      <c r="L5" s="118"/>
      <c r="M5" s="121"/>
      <c r="N5" s="121"/>
      <c r="O5" s="121"/>
      <c r="P5" s="125"/>
      <c r="Q5" s="126"/>
      <c r="R5" s="126"/>
      <c r="S5" s="126"/>
      <c r="T5" s="126"/>
      <c r="U5" s="126"/>
    </row>
    <row r="6" spans="2:21" s="2" customFormat="1" ht="15">
      <c r="B6" s="73"/>
      <c r="C6" s="128"/>
      <c r="D6" s="118"/>
      <c r="E6" s="118"/>
      <c r="F6" s="118"/>
      <c r="G6" s="118"/>
      <c r="H6" s="118"/>
      <c r="I6" s="118"/>
      <c r="J6" s="118"/>
      <c r="K6" s="127"/>
      <c r="L6" s="118"/>
      <c r="M6" s="121"/>
      <c r="N6" s="121"/>
      <c r="O6" s="121"/>
      <c r="P6" s="125"/>
      <c r="Q6" s="126"/>
      <c r="R6" s="126"/>
      <c r="S6" s="126"/>
      <c r="T6" s="126"/>
      <c r="U6" s="126"/>
    </row>
    <row r="7" spans="2:21" s="2" customFormat="1" ht="15">
      <c r="B7" s="129" t="s">
        <v>146</v>
      </c>
      <c r="C7" s="6"/>
      <c r="D7" s="118"/>
      <c r="E7" s="118"/>
      <c r="F7" s="118"/>
      <c r="G7" s="118"/>
      <c r="H7" s="118"/>
      <c r="I7" s="118"/>
      <c r="J7" s="118"/>
      <c r="K7" s="127"/>
      <c r="L7" s="118"/>
      <c r="M7" s="121"/>
      <c r="N7" s="121"/>
      <c r="O7" s="121"/>
      <c r="P7" s="125"/>
      <c r="Q7" s="126"/>
      <c r="R7" s="126"/>
      <c r="S7" s="126"/>
      <c r="T7" s="126"/>
      <c r="U7" s="126"/>
    </row>
    <row r="8" spans="2:21" s="2" customFormat="1" ht="15">
      <c r="B8" s="130"/>
      <c r="C8" s="128"/>
      <c r="D8" s="118"/>
      <c r="E8" s="118"/>
      <c r="F8" s="118"/>
      <c r="G8" s="118"/>
      <c r="H8" s="118"/>
      <c r="I8" s="118"/>
      <c r="J8" s="118"/>
      <c r="K8" s="127"/>
      <c r="L8" s="118"/>
      <c r="M8" s="121"/>
      <c r="N8" s="121"/>
      <c r="O8" s="121"/>
      <c r="P8" s="125"/>
      <c r="Q8" s="126"/>
      <c r="R8" s="126"/>
      <c r="S8" s="126"/>
      <c r="T8" s="126"/>
      <c r="U8" s="126"/>
    </row>
    <row r="9" spans="2:21" s="2" customFormat="1" ht="15">
      <c r="B9" s="131"/>
      <c r="C9" s="128"/>
      <c r="D9" s="118"/>
      <c r="E9" s="118"/>
      <c r="F9" s="118"/>
      <c r="G9" s="118"/>
      <c r="H9" s="118"/>
      <c r="I9" s="118"/>
      <c r="J9" s="118"/>
      <c r="K9" s="127"/>
      <c r="L9" s="118"/>
      <c r="M9" s="121"/>
      <c r="N9" s="121"/>
      <c r="O9" s="121"/>
      <c r="P9" s="125"/>
      <c r="Q9" s="126"/>
      <c r="R9" s="126"/>
      <c r="S9" s="126"/>
      <c r="T9" s="126"/>
      <c r="U9" s="126"/>
    </row>
    <row r="10" spans="2:11" s="132" customFormat="1" ht="14.25">
      <c r="B10" s="56"/>
      <c r="D10" s="133"/>
      <c r="F10" s="133"/>
      <c r="G10" s="133" t="s">
        <v>147</v>
      </c>
      <c r="H10" s="133"/>
      <c r="J10" s="133"/>
      <c r="K10" s="133"/>
    </row>
    <row r="11" spans="2:10" s="132" customFormat="1" ht="15">
      <c r="B11" s="134"/>
      <c r="C11" s="133" t="s">
        <v>148</v>
      </c>
      <c r="D11" s="133"/>
      <c r="E11" s="133" t="s">
        <v>148</v>
      </c>
      <c r="F11" s="133"/>
      <c r="G11" s="133" t="s">
        <v>149</v>
      </c>
      <c r="H11" s="133"/>
      <c r="I11" s="133" t="s">
        <v>150</v>
      </c>
      <c r="J11" s="133"/>
    </row>
    <row r="12" spans="2:11" s="132" customFormat="1" ht="15">
      <c r="B12" s="134"/>
      <c r="C12" s="133" t="s">
        <v>151</v>
      </c>
      <c r="D12" s="133"/>
      <c r="E12" s="133" t="s">
        <v>152</v>
      </c>
      <c r="F12" s="133"/>
      <c r="G12" s="133" t="s">
        <v>153</v>
      </c>
      <c r="H12" s="133"/>
      <c r="I12" s="133" t="s">
        <v>154</v>
      </c>
      <c r="J12" s="133"/>
      <c r="K12" s="133" t="s">
        <v>74</v>
      </c>
    </row>
    <row r="13" spans="2:11" s="132" customFormat="1" ht="15">
      <c r="B13" s="134"/>
      <c r="C13" s="133" t="s">
        <v>49</v>
      </c>
      <c r="D13" s="133"/>
      <c r="E13" s="133" t="s">
        <v>49</v>
      </c>
      <c r="F13" s="133"/>
      <c r="G13" s="133" t="s">
        <v>49</v>
      </c>
      <c r="H13" s="133"/>
      <c r="I13" s="133" t="s">
        <v>49</v>
      </c>
      <c r="J13" s="133"/>
      <c r="K13" s="133" t="s">
        <v>49</v>
      </c>
    </row>
    <row r="14" spans="2:12" ht="12.75" customHeight="1">
      <c r="B14" s="83"/>
      <c r="C14" s="135"/>
      <c r="D14" s="136"/>
      <c r="E14" s="135"/>
      <c r="F14" s="133"/>
      <c r="G14" s="133"/>
      <c r="H14" s="133"/>
      <c r="I14" s="135"/>
      <c r="J14" s="133"/>
      <c r="K14" s="135"/>
      <c r="L14"/>
    </row>
    <row r="15" spans="2:12" ht="12.75" customHeight="1">
      <c r="B15" s="83" t="s">
        <v>155</v>
      </c>
      <c r="C15" s="137">
        <v>63000</v>
      </c>
      <c r="D15" s="138"/>
      <c r="E15" s="137">
        <v>2375</v>
      </c>
      <c r="F15" s="139"/>
      <c r="G15" s="140">
        <v>0</v>
      </c>
      <c r="H15" s="139"/>
      <c r="I15" s="137">
        <v>11982</v>
      </c>
      <c r="J15" s="139"/>
      <c r="K15" s="137">
        <f>+SUM(C15:I15)</f>
        <v>77357</v>
      </c>
      <c r="L15"/>
    </row>
    <row r="16" spans="2:12" ht="12.75" customHeight="1">
      <c r="B16" s="83"/>
      <c r="C16" s="141"/>
      <c r="D16" s="138"/>
      <c r="E16" s="137"/>
      <c r="F16" s="139"/>
      <c r="G16" s="139"/>
      <c r="H16" s="139"/>
      <c r="I16" s="137"/>
      <c r="J16" s="139"/>
      <c r="K16" s="137"/>
      <c r="L16"/>
    </row>
    <row r="17" spans="2:12" ht="12.75" customHeight="1">
      <c r="B17" s="83" t="s">
        <v>156</v>
      </c>
      <c r="C17" s="142">
        <v>0</v>
      </c>
      <c r="D17" s="140"/>
      <c r="E17" s="142">
        <v>0</v>
      </c>
      <c r="F17" s="140"/>
      <c r="G17" s="140">
        <v>0</v>
      </c>
      <c r="H17" s="140"/>
      <c r="I17" s="143">
        <v>13127</v>
      </c>
      <c r="J17" s="140"/>
      <c r="K17" s="137">
        <f>+SUM(C17:I17)</f>
        <v>13127</v>
      </c>
      <c r="L17"/>
    </row>
    <row r="18" spans="2:12" ht="12.75" customHeight="1">
      <c r="B18" s="83"/>
      <c r="C18" s="142"/>
      <c r="D18" s="140"/>
      <c r="E18" s="142"/>
      <c r="F18" s="140"/>
      <c r="G18" s="140"/>
      <c r="H18" s="140"/>
      <c r="I18" s="144"/>
      <c r="J18" s="140"/>
      <c r="K18" s="137"/>
      <c r="L18"/>
    </row>
    <row r="19" spans="2:12" ht="12.75" customHeight="1">
      <c r="B19" s="85" t="s">
        <v>14</v>
      </c>
      <c r="C19" s="145">
        <v>0</v>
      </c>
      <c r="D19" s="146"/>
      <c r="E19" s="145">
        <v>0</v>
      </c>
      <c r="F19" s="146"/>
      <c r="G19" s="146">
        <v>0</v>
      </c>
      <c r="H19" s="146"/>
      <c r="I19" s="147">
        <v>-2268</v>
      </c>
      <c r="J19" s="146"/>
      <c r="K19" s="148">
        <f>+SUM(C19:I19)</f>
        <v>-2268</v>
      </c>
      <c r="L19"/>
    </row>
    <row r="20" s="149" customFormat="1" ht="12.75" customHeight="1"/>
    <row r="21" spans="2:11" s="150" customFormat="1" ht="12.75" customHeight="1">
      <c r="B21" s="86" t="s">
        <v>157</v>
      </c>
      <c r="C21" s="151">
        <v>0</v>
      </c>
      <c r="D21" s="151"/>
      <c r="E21" s="151">
        <v>0</v>
      </c>
      <c r="F21" s="85"/>
      <c r="G21" s="152">
        <v>5</v>
      </c>
      <c r="H21" s="153"/>
      <c r="I21" s="151">
        <v>0</v>
      </c>
      <c r="J21" s="85"/>
      <c r="K21" s="148">
        <f>SUM(C21:I21)</f>
        <v>5</v>
      </c>
    </row>
    <row r="22" spans="2:11" s="150" customFormat="1" ht="12.75" customHeight="1">
      <c r="B22" s="86" t="s">
        <v>158</v>
      </c>
      <c r="C22" s="154"/>
      <c r="D22" s="154"/>
      <c r="E22" s="154"/>
      <c r="F22" s="103"/>
      <c r="G22" s="155"/>
      <c r="H22" s="156"/>
      <c r="I22" s="154"/>
      <c r="J22" s="103"/>
      <c r="K22" s="157"/>
    </row>
    <row r="23" spans="2:12" ht="12.75" customHeight="1">
      <c r="B23" s="83"/>
      <c r="C23" s="135"/>
      <c r="D23" s="136"/>
      <c r="E23" s="158"/>
      <c r="F23" s="159"/>
      <c r="G23" s="159"/>
      <c r="H23" s="159"/>
      <c r="I23" s="158"/>
      <c r="J23" s="159"/>
      <c r="K23" s="158"/>
      <c r="L23"/>
    </row>
    <row r="24" spans="2:12" ht="15">
      <c r="B24" s="83" t="s">
        <v>159</v>
      </c>
      <c r="C24" s="92">
        <f>SUM(C15:C22)</f>
        <v>63000</v>
      </c>
      <c r="D24" s="92"/>
      <c r="E24" s="92">
        <f>SUM(E15:E22)</f>
        <v>2375</v>
      </c>
      <c r="F24" s="92"/>
      <c r="G24" s="92">
        <f>SUM(G15:G22)</f>
        <v>5</v>
      </c>
      <c r="H24" s="92"/>
      <c r="I24" s="92">
        <f>SUM(I15:I22)</f>
        <v>22841</v>
      </c>
      <c r="J24" s="92"/>
      <c r="K24" s="92">
        <f>SUM(K15:K22)</f>
        <v>88221</v>
      </c>
      <c r="L24"/>
    </row>
    <row r="25" spans="2:12" ht="15">
      <c r="B25" s="83"/>
      <c r="C25" s="92"/>
      <c r="D25" s="92"/>
      <c r="E25" s="92"/>
      <c r="F25" s="92"/>
      <c r="G25" s="92"/>
      <c r="H25" s="92"/>
      <c r="I25" s="92"/>
      <c r="J25" s="92"/>
      <c r="K25" s="92"/>
      <c r="L25"/>
    </row>
    <row r="26" spans="2:12" ht="12.75" customHeight="1">
      <c r="B26" s="83" t="s">
        <v>160</v>
      </c>
      <c r="C26" s="101">
        <v>0</v>
      </c>
      <c r="D26" s="101"/>
      <c r="E26" s="101">
        <v>0</v>
      </c>
      <c r="F26" s="101"/>
      <c r="G26" s="101">
        <v>0</v>
      </c>
      <c r="H26" s="101"/>
      <c r="I26" s="101">
        <v>6338</v>
      </c>
      <c r="J26" s="101"/>
      <c r="K26" s="101">
        <f>SUM(C26:I26)</f>
        <v>6338</v>
      </c>
      <c r="L26" s="160"/>
    </row>
    <row r="27" spans="2:12" ht="12.75" customHeight="1">
      <c r="B27" s="83"/>
      <c r="C27" s="101"/>
      <c r="D27" s="101"/>
      <c r="E27" s="101"/>
      <c r="F27" s="101"/>
      <c r="G27" s="101"/>
      <c r="H27" s="101"/>
      <c r="I27" s="101"/>
      <c r="J27" s="101"/>
      <c r="K27" s="101"/>
      <c r="L27" s="160"/>
    </row>
    <row r="28" spans="2:12" ht="12.75" customHeight="1">
      <c r="B28" s="83" t="s">
        <v>161</v>
      </c>
      <c r="C28" s="101">
        <v>0</v>
      </c>
      <c r="D28" s="101"/>
      <c r="E28" s="101">
        <v>-27</v>
      </c>
      <c r="F28" s="101"/>
      <c r="G28" s="101">
        <v>0</v>
      </c>
      <c r="H28" s="101"/>
      <c r="I28" s="101">
        <v>0</v>
      </c>
      <c r="J28" s="101"/>
      <c r="K28" s="101">
        <f>SUM(C28:I28)</f>
        <v>-27</v>
      </c>
      <c r="L28" s="160"/>
    </row>
    <row r="29" spans="2:12" ht="12.75" customHeight="1">
      <c r="B29" s="83"/>
      <c r="C29" s="101"/>
      <c r="D29" s="101"/>
      <c r="E29" s="101"/>
      <c r="F29" s="101"/>
      <c r="G29" s="101"/>
      <c r="H29" s="101"/>
      <c r="I29" s="101"/>
      <c r="J29" s="101"/>
      <c r="K29" s="101"/>
      <c r="L29" s="160"/>
    </row>
    <row r="30" spans="2:12" s="115" customFormat="1" ht="12.75" customHeight="1">
      <c r="B30" s="85" t="s">
        <v>162</v>
      </c>
      <c r="C30" s="101">
        <v>0</v>
      </c>
      <c r="D30" s="101"/>
      <c r="E30" s="101">
        <v>0</v>
      </c>
      <c r="F30" s="101"/>
      <c r="G30" s="101">
        <v>0</v>
      </c>
      <c r="H30" s="101"/>
      <c r="I30" s="101">
        <v>0</v>
      </c>
      <c r="J30" s="101"/>
      <c r="K30" s="101">
        <f>SUM(C30:I30)</f>
        <v>0</v>
      </c>
      <c r="L30" s="160"/>
    </row>
    <row r="31" spans="2:12" ht="12.75" customHeight="1">
      <c r="B31" s="83"/>
      <c r="C31" s="101"/>
      <c r="D31" s="101"/>
      <c r="E31" s="101"/>
      <c r="F31" s="101"/>
      <c r="G31" s="101"/>
      <c r="H31" s="101"/>
      <c r="I31" s="101"/>
      <c r="J31" s="101"/>
      <c r="K31" s="101"/>
      <c r="L31" s="160"/>
    </row>
    <row r="32" spans="2:12" ht="12.75" customHeight="1">
      <c r="B32" s="83" t="s">
        <v>14</v>
      </c>
      <c r="C32" s="93">
        <v>0</v>
      </c>
      <c r="D32" s="93"/>
      <c r="E32" s="93">
        <v>0</v>
      </c>
      <c r="F32" s="93"/>
      <c r="G32" s="93">
        <v>0</v>
      </c>
      <c r="H32" s="93"/>
      <c r="I32" s="93">
        <v>0</v>
      </c>
      <c r="J32" s="93"/>
      <c r="K32" s="93">
        <f>SUM(C32:I32)</f>
        <v>0</v>
      </c>
      <c r="L32" s="160"/>
    </row>
    <row r="33" spans="2:12" ht="12.75" customHeight="1">
      <c r="B33" s="83"/>
      <c r="C33" s="101"/>
      <c r="D33" s="101"/>
      <c r="E33" s="101"/>
      <c r="F33" s="101"/>
      <c r="G33" s="101"/>
      <c r="H33" s="101"/>
      <c r="I33" s="101"/>
      <c r="J33" s="101"/>
      <c r="K33" s="101"/>
      <c r="L33" s="161"/>
    </row>
    <row r="34" spans="2:50" ht="14.25" customHeight="1" thickBot="1">
      <c r="B34" s="83" t="s">
        <v>163</v>
      </c>
      <c r="C34" s="162">
        <f>SUM(C24:C32)</f>
        <v>63000</v>
      </c>
      <c r="D34" s="162"/>
      <c r="E34" s="162">
        <f>SUM(E24:E32)</f>
        <v>2348</v>
      </c>
      <c r="F34" s="162"/>
      <c r="G34" s="162">
        <f>SUM(G24:G32)</f>
        <v>5</v>
      </c>
      <c r="H34" s="162"/>
      <c r="I34" s="162">
        <f>SUM(I24:I32)</f>
        <v>29179</v>
      </c>
      <c r="J34" s="162"/>
      <c r="K34" s="162">
        <f>SUM(K24:K32)</f>
        <v>94532</v>
      </c>
      <c r="L34" s="163"/>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row>
    <row r="35" spans="2:12" ht="12.75" customHeight="1">
      <c r="B35" s="83"/>
      <c r="C35" s="101"/>
      <c r="D35" s="101"/>
      <c r="E35" s="101"/>
      <c r="F35" s="101"/>
      <c r="G35" s="101"/>
      <c r="H35" s="101"/>
      <c r="I35" s="101"/>
      <c r="J35" s="101"/>
      <c r="K35" s="101"/>
      <c r="L35" s="161"/>
    </row>
    <row r="36" spans="2:12" ht="12.75" customHeight="1">
      <c r="B36" s="83"/>
      <c r="C36" s="92"/>
      <c r="D36" s="92"/>
      <c r="E36" s="92"/>
      <c r="F36" s="92"/>
      <c r="G36" s="92"/>
      <c r="H36" s="92"/>
      <c r="I36" s="92"/>
      <c r="J36" s="92"/>
      <c r="K36" s="92"/>
      <c r="L36" s="161"/>
    </row>
    <row r="37" spans="2:12" ht="12.75" customHeight="1">
      <c r="B37" s="83"/>
      <c r="C37" s="92"/>
      <c r="D37" s="92"/>
      <c r="E37" s="92"/>
      <c r="F37" s="92"/>
      <c r="G37" s="92"/>
      <c r="H37" s="92"/>
      <c r="I37" s="92"/>
      <c r="J37" s="92"/>
      <c r="K37" s="92"/>
      <c r="L37" s="161"/>
    </row>
    <row r="38" spans="2:12" ht="12.75" customHeight="1">
      <c r="B38" s="83"/>
      <c r="C38" s="92"/>
      <c r="D38" s="92"/>
      <c r="E38" s="92"/>
      <c r="F38" s="92"/>
      <c r="G38" s="92"/>
      <c r="H38" s="92"/>
      <c r="I38" s="92"/>
      <c r="J38" s="92"/>
      <c r="K38" s="92"/>
      <c r="L38" s="161"/>
    </row>
    <row r="39" spans="2:12" ht="9.75" customHeight="1">
      <c r="B39" s="83"/>
      <c r="C39" s="92"/>
      <c r="D39" s="92"/>
      <c r="E39" s="92"/>
      <c r="F39" s="92"/>
      <c r="G39" s="92"/>
      <c r="H39" s="92"/>
      <c r="I39" s="92"/>
      <c r="J39" s="92"/>
      <c r="K39" s="92"/>
      <c r="L39" s="161"/>
    </row>
    <row r="40" spans="2:12" ht="15">
      <c r="B40" s="164"/>
      <c r="C40" s="83"/>
      <c r="D40" s="83"/>
      <c r="E40" s="83"/>
      <c r="F40" s="83"/>
      <c r="G40" s="83"/>
      <c r="H40" s="83"/>
      <c r="I40" s="83"/>
      <c r="J40" s="83"/>
      <c r="K40" s="83"/>
      <c r="L40"/>
    </row>
    <row r="41" spans="2:12" ht="15">
      <c r="B41" s="164"/>
      <c r="C41" s="83"/>
      <c r="D41" s="83"/>
      <c r="E41" s="83"/>
      <c r="F41" s="83"/>
      <c r="G41" s="83"/>
      <c r="H41" s="83"/>
      <c r="I41" s="83"/>
      <c r="J41" s="83"/>
      <c r="K41" s="83"/>
      <c r="L41"/>
    </row>
    <row r="42" spans="2:12" ht="15">
      <c r="B42" s="164"/>
      <c r="C42" s="83"/>
      <c r="D42" s="83"/>
      <c r="E42" s="83"/>
      <c r="F42" s="83"/>
      <c r="G42" s="83"/>
      <c r="H42" s="83"/>
      <c r="I42" s="83"/>
      <c r="J42" s="83"/>
      <c r="K42" s="83"/>
      <c r="L42"/>
    </row>
    <row r="43" spans="2:12" ht="15">
      <c r="B43" s="164"/>
      <c r="C43" s="83"/>
      <c r="D43" s="83"/>
      <c r="E43" s="83"/>
      <c r="F43" s="83"/>
      <c r="G43" s="83"/>
      <c r="H43" s="83"/>
      <c r="I43" s="83"/>
      <c r="J43" s="83"/>
      <c r="K43" s="83"/>
      <c r="L43"/>
    </row>
    <row r="44" spans="2:12" ht="9.75" customHeight="1">
      <c r="B44" s="164"/>
      <c r="C44" s="83"/>
      <c r="D44" s="83"/>
      <c r="E44" s="83"/>
      <c r="F44" s="83"/>
      <c r="G44" s="83"/>
      <c r="H44" s="83"/>
      <c r="I44" s="83"/>
      <c r="J44" s="83"/>
      <c r="K44" s="83"/>
      <c r="L44"/>
    </row>
    <row r="45" spans="2:12" ht="15">
      <c r="B45" s="164"/>
      <c r="C45" s="83"/>
      <c r="D45" s="83"/>
      <c r="E45" s="83"/>
      <c r="F45" s="83"/>
      <c r="G45" s="83"/>
      <c r="H45" s="83"/>
      <c r="I45" s="83"/>
      <c r="J45" s="83"/>
      <c r="K45" s="83"/>
      <c r="L45"/>
    </row>
    <row r="46" spans="2:12" ht="9.75" customHeight="1">
      <c r="B46" s="164"/>
      <c r="C46" s="83"/>
      <c r="D46" s="83"/>
      <c r="E46" s="83"/>
      <c r="F46" s="83"/>
      <c r="G46" s="83"/>
      <c r="H46" s="83"/>
      <c r="I46" s="83"/>
      <c r="J46" s="83"/>
      <c r="K46" s="83"/>
      <c r="L46"/>
    </row>
    <row r="47" spans="2:12" ht="15">
      <c r="B47" s="164"/>
      <c r="C47" s="83"/>
      <c r="D47" s="83"/>
      <c r="E47" s="83"/>
      <c r="F47" s="83"/>
      <c r="G47" s="83"/>
      <c r="H47" s="83"/>
      <c r="I47" s="83"/>
      <c r="J47" s="83"/>
      <c r="K47" s="83"/>
      <c r="L47"/>
    </row>
    <row r="48" spans="2:12" ht="9.75" customHeight="1">
      <c r="B48" s="164"/>
      <c r="C48" s="83"/>
      <c r="D48" s="83"/>
      <c r="E48" s="83"/>
      <c r="F48" s="83"/>
      <c r="G48" s="83"/>
      <c r="H48" s="83"/>
      <c r="I48" s="83"/>
      <c r="J48" s="83"/>
      <c r="K48" s="83"/>
      <c r="L48"/>
    </row>
    <row r="49" spans="2:12" ht="15">
      <c r="B49" s="164"/>
      <c r="C49" s="83"/>
      <c r="D49" s="83"/>
      <c r="E49" s="83"/>
      <c r="F49" s="83"/>
      <c r="G49" s="83"/>
      <c r="H49" s="83"/>
      <c r="I49" s="83"/>
      <c r="J49" s="83"/>
      <c r="K49" s="83"/>
      <c r="L49"/>
    </row>
    <row r="50" spans="2:12" ht="9.75" customHeight="1">
      <c r="B50" s="164"/>
      <c r="C50" s="83"/>
      <c r="D50" s="83"/>
      <c r="E50" s="83"/>
      <c r="F50" s="83"/>
      <c r="G50" s="83"/>
      <c r="H50" s="83"/>
      <c r="I50" s="83"/>
      <c r="J50" s="83"/>
      <c r="K50" s="83"/>
      <c r="L50"/>
    </row>
    <row r="51" spans="2:12" ht="15">
      <c r="B51" s="164"/>
      <c r="C51" s="83"/>
      <c r="D51" s="83"/>
      <c r="E51" s="83"/>
      <c r="F51" s="83"/>
      <c r="G51" s="83"/>
      <c r="H51" s="83"/>
      <c r="I51" s="83"/>
      <c r="J51" s="83"/>
      <c r="K51" s="83"/>
      <c r="L51"/>
    </row>
    <row r="52" spans="2:12" ht="9.75" customHeight="1">
      <c r="B52" s="164"/>
      <c r="C52" s="83"/>
      <c r="D52" s="83"/>
      <c r="E52" s="83"/>
      <c r="F52" s="83"/>
      <c r="G52" s="83"/>
      <c r="H52" s="83"/>
      <c r="I52" s="83"/>
      <c r="J52" s="83"/>
      <c r="K52" s="83"/>
      <c r="L52"/>
    </row>
    <row r="53" spans="2:12" ht="15">
      <c r="B53" s="164"/>
      <c r="C53" s="83"/>
      <c r="D53" s="83"/>
      <c r="E53" s="83"/>
      <c r="F53" s="83"/>
      <c r="G53" s="83"/>
      <c r="H53" s="83"/>
      <c r="I53" s="83"/>
      <c r="J53" s="83"/>
      <c r="K53" s="83"/>
      <c r="L53"/>
    </row>
    <row r="54" spans="2:12" ht="9.75" customHeight="1">
      <c r="B54" s="164"/>
      <c r="C54" s="83"/>
      <c r="D54" s="83"/>
      <c r="E54" s="83"/>
      <c r="F54" s="83"/>
      <c r="G54" s="83"/>
      <c r="H54" s="83"/>
      <c r="I54" s="83"/>
      <c r="J54" s="83"/>
      <c r="K54" s="83"/>
      <c r="L54"/>
    </row>
    <row r="55" spans="2:12" ht="15">
      <c r="B55" s="164"/>
      <c r="C55" s="83"/>
      <c r="D55" s="83"/>
      <c r="E55" s="83"/>
      <c r="F55" s="83"/>
      <c r="G55" s="83"/>
      <c r="H55" s="83"/>
      <c r="I55" s="83"/>
      <c r="J55" s="83"/>
      <c r="K55" s="83"/>
      <c r="L55"/>
    </row>
    <row r="56" spans="2:12" ht="9.75" customHeight="1">
      <c r="B56" s="164"/>
      <c r="C56" s="83"/>
      <c r="D56" s="83"/>
      <c r="E56" s="83"/>
      <c r="F56" s="83"/>
      <c r="G56" s="83"/>
      <c r="H56" s="83"/>
      <c r="I56" s="83"/>
      <c r="J56" s="83"/>
      <c r="K56" s="83"/>
      <c r="L56"/>
    </row>
    <row r="57" spans="2:12" ht="15">
      <c r="B57" s="164"/>
      <c r="C57" s="83"/>
      <c r="D57" s="83"/>
      <c r="E57" s="83"/>
      <c r="F57" s="83"/>
      <c r="G57" s="83"/>
      <c r="H57" s="83"/>
      <c r="I57" s="83"/>
      <c r="J57" s="83"/>
      <c r="K57" s="83"/>
      <c r="L57"/>
    </row>
    <row r="58" spans="2:12" ht="9.75" customHeight="1">
      <c r="B58" s="164"/>
      <c r="C58" s="83"/>
      <c r="D58" s="83"/>
      <c r="E58" s="83"/>
      <c r="F58" s="83"/>
      <c r="G58" s="83"/>
      <c r="H58" s="83"/>
      <c r="I58" s="83"/>
      <c r="J58" s="83"/>
      <c r="K58" s="83"/>
      <c r="L58"/>
    </row>
    <row r="59" spans="2:12" ht="15">
      <c r="B59" s="164"/>
      <c r="C59" s="83"/>
      <c r="D59" s="83"/>
      <c r="E59" s="83"/>
      <c r="F59" s="83"/>
      <c r="G59" s="83"/>
      <c r="H59" s="83"/>
      <c r="I59" s="83"/>
      <c r="J59" s="83"/>
      <c r="K59" s="83"/>
      <c r="L59"/>
    </row>
    <row r="60" spans="2:12" ht="15">
      <c r="B60" s="164"/>
      <c r="C60" s="83"/>
      <c r="D60" s="83"/>
      <c r="E60" s="83"/>
      <c r="F60" s="83"/>
      <c r="G60" s="83"/>
      <c r="H60" s="83"/>
      <c r="I60" s="83"/>
      <c r="J60" s="83"/>
      <c r="K60" s="83"/>
      <c r="L60"/>
    </row>
    <row r="61" spans="2:11" ht="15">
      <c r="B61" s="83"/>
      <c r="C61" s="164"/>
      <c r="D61" s="164"/>
      <c r="E61" s="164"/>
      <c r="F61" s="164"/>
      <c r="G61" s="164"/>
      <c r="H61" s="164"/>
      <c r="I61" s="164"/>
      <c r="J61" s="164"/>
      <c r="K61" s="164"/>
    </row>
    <row r="62" spans="2:11" ht="15">
      <c r="B62" s="83"/>
      <c r="C62" s="164"/>
      <c r="D62" s="164"/>
      <c r="E62" s="164"/>
      <c r="F62" s="164"/>
      <c r="G62" s="164"/>
      <c r="H62" s="164"/>
      <c r="I62" s="164"/>
      <c r="J62" s="164"/>
      <c r="K62" s="164"/>
    </row>
    <row r="63" spans="2:11" ht="15">
      <c r="B63" s="83"/>
      <c r="C63" s="164"/>
      <c r="D63" s="164"/>
      <c r="E63" s="164"/>
      <c r="F63" s="164"/>
      <c r="G63" s="164"/>
      <c r="H63" s="164"/>
      <c r="I63" s="164"/>
      <c r="J63" s="164"/>
      <c r="K63" s="164"/>
    </row>
    <row r="64" spans="2:11" ht="15">
      <c r="B64" s="83"/>
      <c r="C64" s="164"/>
      <c r="D64" s="164"/>
      <c r="E64" s="164"/>
      <c r="F64" s="164"/>
      <c r="G64" s="164"/>
      <c r="H64" s="164"/>
      <c r="I64" s="164"/>
      <c r="J64" s="164"/>
      <c r="K64" s="164"/>
    </row>
    <row r="65" spans="2:11" ht="15">
      <c r="B65" s="83"/>
      <c r="C65" s="164"/>
      <c r="D65" s="164"/>
      <c r="E65" s="164"/>
      <c r="F65" s="164"/>
      <c r="G65" s="164"/>
      <c r="H65" s="164"/>
      <c r="I65" s="164"/>
      <c r="J65" s="164"/>
      <c r="K65" s="164"/>
    </row>
  </sheetData>
  <printOptions/>
  <pageMargins left="0.4" right="0.38" top="0.8" bottom="0.72" header="0.49" footer="0.41"/>
  <pageSetup fitToHeight="1" fitToWidth="1" horizontalDpi="600" verticalDpi="600" orientation="portrait" paperSize="9" scale="7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J69"/>
  <sheetViews>
    <sheetView zoomScale="75" zoomScaleNormal="75" workbookViewId="0" topLeftCell="A1">
      <selection activeCell="G20" sqref="G20"/>
    </sheetView>
  </sheetViews>
  <sheetFormatPr defaultColWidth="9.140625" defaultRowHeight="12.75"/>
  <cols>
    <col min="1" max="1" width="2.57421875" style="72" customWidth="1"/>
    <col min="2" max="2" width="50.8515625" style="121" customWidth="1"/>
    <col min="3" max="3" width="16.7109375" style="173" customWidth="1"/>
    <col min="4" max="4" width="7.00390625" style="174" customWidth="1"/>
    <col min="5" max="5" width="16.7109375" style="121" customWidth="1"/>
    <col min="6" max="6" width="1.7109375" style="121" customWidth="1"/>
    <col min="7" max="10" width="17.57421875" style="175" customWidth="1"/>
    <col min="11" max="16384" width="9.140625" style="2" customWidth="1"/>
  </cols>
  <sheetData>
    <row r="1" spans="1:10" ht="18.75">
      <c r="A1" s="69" t="s">
        <v>145</v>
      </c>
      <c r="C1" s="166"/>
      <c r="D1" s="167"/>
      <c r="E1" s="168"/>
      <c r="G1" s="169"/>
      <c r="H1" s="169"/>
      <c r="I1" s="169"/>
      <c r="J1" s="169"/>
    </row>
    <row r="2" spans="3:10" ht="15">
      <c r="C2" s="170"/>
      <c r="D2" s="171"/>
      <c r="E2" s="120"/>
      <c r="G2" s="172"/>
      <c r="H2" s="172"/>
      <c r="I2" s="172"/>
      <c r="J2" s="172"/>
    </row>
    <row r="3" ht="15">
      <c r="A3" s="68" t="s">
        <v>107</v>
      </c>
    </row>
    <row r="4" spans="1:5" ht="15">
      <c r="A4" s="68" t="s">
        <v>108</v>
      </c>
      <c r="E4" s="124"/>
    </row>
    <row r="5" ht="15">
      <c r="A5" s="73" t="s">
        <v>164</v>
      </c>
    </row>
    <row r="7" spans="1:10" ht="15">
      <c r="A7" s="68" t="s">
        <v>165</v>
      </c>
      <c r="C7" s="166"/>
      <c r="D7" s="167"/>
      <c r="E7" s="168"/>
      <c r="G7" s="169"/>
      <c r="H7" s="169"/>
      <c r="I7" s="169"/>
      <c r="J7" s="169"/>
    </row>
    <row r="8" spans="1:10" ht="15">
      <c r="A8" s="68"/>
      <c r="B8" s="168"/>
      <c r="C8" s="166"/>
      <c r="D8" s="167"/>
      <c r="E8" s="168"/>
      <c r="G8" s="169"/>
      <c r="H8" s="169"/>
      <c r="I8" s="169"/>
      <c r="J8" s="169"/>
    </row>
    <row r="9" spans="1:10" s="14" customFormat="1" ht="15">
      <c r="A9" s="72"/>
      <c r="B9" s="176"/>
      <c r="C9" s="177" t="s">
        <v>166</v>
      </c>
      <c r="D9" s="178"/>
      <c r="E9" s="176" t="s">
        <v>166</v>
      </c>
      <c r="F9" s="121"/>
      <c r="G9" s="179"/>
      <c r="H9" s="179"/>
      <c r="I9" s="179"/>
      <c r="J9" s="179"/>
    </row>
    <row r="10" spans="1:10" s="14" customFormat="1" ht="15">
      <c r="A10" s="72"/>
      <c r="B10" s="176"/>
      <c r="C10" s="177" t="s">
        <v>167</v>
      </c>
      <c r="D10" s="178"/>
      <c r="E10" s="176" t="s">
        <v>168</v>
      </c>
      <c r="F10" s="176"/>
      <c r="G10" s="180"/>
      <c r="H10" s="180"/>
      <c r="I10" s="180"/>
      <c r="J10" s="180"/>
    </row>
    <row r="11" spans="1:10" s="14" customFormat="1" ht="15">
      <c r="A11" s="72"/>
      <c r="B11" s="176"/>
      <c r="C11" s="177" t="s">
        <v>169</v>
      </c>
      <c r="D11" s="178"/>
      <c r="E11" s="176" t="s">
        <v>170</v>
      </c>
      <c r="F11" s="176"/>
      <c r="G11" s="180"/>
      <c r="H11" s="180"/>
      <c r="I11" s="180"/>
      <c r="J11" s="180"/>
    </row>
    <row r="12" spans="1:10" s="14" customFormat="1" ht="15">
      <c r="A12" s="72"/>
      <c r="B12" s="176"/>
      <c r="C12" s="173"/>
      <c r="D12" s="178"/>
      <c r="E12" s="176" t="s">
        <v>171</v>
      </c>
      <c r="F12" s="176"/>
      <c r="G12" s="180"/>
      <c r="H12" s="180"/>
      <c r="I12" s="180"/>
      <c r="J12" s="180"/>
    </row>
    <row r="13" spans="1:10" ht="15">
      <c r="A13" s="68"/>
      <c r="B13" s="181"/>
      <c r="C13" s="182" t="s">
        <v>172</v>
      </c>
      <c r="D13" s="178"/>
      <c r="E13" s="183" t="s">
        <v>173</v>
      </c>
      <c r="F13" s="181"/>
      <c r="G13" s="184"/>
      <c r="H13" s="184"/>
      <c r="I13" s="184"/>
      <c r="J13" s="184"/>
    </row>
    <row r="14" spans="1:10" ht="15">
      <c r="A14" s="68"/>
      <c r="B14" s="181"/>
      <c r="C14" s="177" t="s">
        <v>47</v>
      </c>
      <c r="D14" s="185"/>
      <c r="E14" s="186" t="s">
        <v>174</v>
      </c>
      <c r="F14" s="181"/>
      <c r="G14" s="187"/>
      <c r="H14" s="187"/>
      <c r="I14" s="187"/>
      <c r="J14" s="187"/>
    </row>
    <row r="15" spans="1:10" ht="14.25">
      <c r="A15" s="68"/>
      <c r="B15" s="181"/>
      <c r="C15" s="188" t="s">
        <v>49</v>
      </c>
      <c r="D15" s="189"/>
      <c r="E15" s="181" t="s">
        <v>49</v>
      </c>
      <c r="F15" s="181"/>
      <c r="G15" s="184"/>
      <c r="H15" s="184"/>
      <c r="I15" s="184"/>
      <c r="J15" s="184"/>
    </row>
    <row r="16" spans="3:10" ht="15">
      <c r="C16" s="190"/>
      <c r="D16" s="178"/>
      <c r="E16" s="191"/>
      <c r="G16" s="179"/>
      <c r="H16" s="179"/>
      <c r="I16" s="179"/>
      <c r="J16" s="179"/>
    </row>
    <row r="17" spans="1:10" ht="15">
      <c r="A17" s="68" t="s">
        <v>175</v>
      </c>
      <c r="C17" s="192">
        <v>26579</v>
      </c>
      <c r="D17" s="193"/>
      <c r="E17" s="194">
        <v>25973</v>
      </c>
      <c r="G17" s="195"/>
      <c r="H17" s="195"/>
      <c r="I17" s="195"/>
      <c r="J17" s="195"/>
    </row>
    <row r="18" spans="1:10" ht="15">
      <c r="A18" s="68"/>
      <c r="B18" s="196"/>
      <c r="C18" s="197"/>
      <c r="D18" s="198"/>
      <c r="E18" s="199"/>
      <c r="F18" s="196"/>
      <c r="G18" s="200"/>
      <c r="H18" s="200"/>
      <c r="I18" s="195"/>
      <c r="J18" s="195"/>
    </row>
    <row r="19" spans="1:10" ht="15">
      <c r="A19" s="196" t="s">
        <v>176</v>
      </c>
      <c r="C19" s="201"/>
      <c r="D19" s="202"/>
      <c r="E19" s="194"/>
      <c r="G19" s="203"/>
      <c r="H19" s="203"/>
      <c r="I19" s="195"/>
      <c r="J19" s="195"/>
    </row>
    <row r="20" spans="2:10" ht="15">
      <c r="B20" s="72" t="s">
        <v>121</v>
      </c>
      <c r="C20" s="204">
        <v>126404</v>
      </c>
      <c r="D20" s="195"/>
      <c r="E20" s="205">
        <v>106928</v>
      </c>
      <c r="G20" s="195"/>
      <c r="H20" s="195"/>
      <c r="I20" s="195"/>
      <c r="J20" s="195"/>
    </row>
    <row r="21" spans="2:10" ht="15">
      <c r="B21" s="72" t="s">
        <v>177</v>
      </c>
      <c r="C21" s="206">
        <v>3309</v>
      </c>
      <c r="D21" s="195"/>
      <c r="E21" s="207">
        <v>2352</v>
      </c>
      <c r="G21" s="195"/>
      <c r="H21" s="195"/>
      <c r="I21" s="195"/>
      <c r="J21" s="195"/>
    </row>
    <row r="22" spans="2:10" ht="15">
      <c r="B22" s="72" t="s">
        <v>178</v>
      </c>
      <c r="C22" s="206">
        <v>3730</v>
      </c>
      <c r="D22" s="195"/>
      <c r="E22" s="207">
        <v>2844</v>
      </c>
      <c r="G22" s="195"/>
      <c r="H22" s="195"/>
      <c r="I22" s="195"/>
      <c r="J22" s="195"/>
    </row>
    <row r="23" spans="2:10" ht="15">
      <c r="B23" s="72" t="s">
        <v>179</v>
      </c>
      <c r="C23" s="208">
        <v>14391</v>
      </c>
      <c r="D23" s="195"/>
      <c r="E23" s="209">
        <v>4066</v>
      </c>
      <c r="G23" s="195"/>
      <c r="H23" s="195"/>
      <c r="I23" s="195"/>
      <c r="J23" s="195"/>
    </row>
    <row r="24" spans="2:10" ht="15">
      <c r="B24" s="210"/>
      <c r="C24" s="211"/>
      <c r="D24" s="193"/>
      <c r="E24" s="212"/>
      <c r="G24" s="195"/>
      <c r="H24" s="195"/>
      <c r="I24" s="195"/>
      <c r="J24" s="195"/>
    </row>
    <row r="25" spans="2:10" ht="15">
      <c r="B25" s="213"/>
      <c r="C25" s="214">
        <f>SUM(C20:C23)</f>
        <v>147834</v>
      </c>
      <c r="D25" s="215"/>
      <c r="E25" s="214">
        <f>SUM(E20:E23)</f>
        <v>116190</v>
      </c>
      <c r="G25" s="216"/>
      <c r="H25" s="216"/>
      <c r="I25" s="195"/>
      <c r="J25" s="195"/>
    </row>
    <row r="26" spans="3:10" ht="15">
      <c r="C26" s="201"/>
      <c r="D26" s="202"/>
      <c r="E26" s="194"/>
      <c r="G26" s="203"/>
      <c r="H26" s="203"/>
      <c r="I26" s="195"/>
      <c r="J26" s="195"/>
    </row>
    <row r="27" spans="1:10" ht="15">
      <c r="A27" s="196" t="s">
        <v>180</v>
      </c>
      <c r="C27" s="201"/>
      <c r="D27" s="202"/>
      <c r="E27" s="194"/>
      <c r="G27" s="203"/>
      <c r="H27" s="203"/>
      <c r="I27" s="195"/>
      <c r="J27" s="195"/>
    </row>
    <row r="28" spans="2:10" ht="15">
      <c r="B28" s="72" t="s">
        <v>181</v>
      </c>
      <c r="C28" s="217">
        <v>29227</v>
      </c>
      <c r="D28" s="195"/>
      <c r="E28" s="205">
        <v>22750</v>
      </c>
      <c r="G28" s="218"/>
      <c r="H28" s="195"/>
      <c r="I28" s="195"/>
      <c r="J28" s="195"/>
    </row>
    <row r="29" spans="2:10" ht="15">
      <c r="B29" s="72" t="s">
        <v>182</v>
      </c>
      <c r="C29" s="219">
        <v>8156</v>
      </c>
      <c r="D29" s="195"/>
      <c r="E29" s="207">
        <v>7615</v>
      </c>
      <c r="G29" s="218"/>
      <c r="H29" s="195"/>
      <c r="I29" s="195"/>
      <c r="J29" s="195"/>
    </row>
    <row r="30" spans="2:10" ht="15">
      <c r="B30" s="72" t="s">
        <v>183</v>
      </c>
      <c r="C30" s="219">
        <v>0</v>
      </c>
      <c r="D30" s="195"/>
      <c r="E30" s="207">
        <v>5761</v>
      </c>
      <c r="G30" s="218"/>
      <c r="H30" s="195"/>
      <c r="I30" s="195"/>
      <c r="J30" s="195"/>
    </row>
    <row r="31" spans="2:10" ht="15">
      <c r="B31" s="72" t="s">
        <v>184</v>
      </c>
      <c r="C31" s="219">
        <v>29879</v>
      </c>
      <c r="D31" s="195"/>
      <c r="E31" s="207">
        <v>5595</v>
      </c>
      <c r="G31" s="218"/>
      <c r="H31" s="195"/>
      <c r="I31" s="195"/>
      <c r="J31" s="195"/>
    </row>
    <row r="32" spans="2:10" ht="15">
      <c r="B32" s="72" t="s">
        <v>185</v>
      </c>
      <c r="C32" s="219">
        <v>203</v>
      </c>
      <c r="D32" s="195"/>
      <c r="E32" s="207">
        <v>254</v>
      </c>
      <c r="G32" s="218"/>
      <c r="H32" s="195"/>
      <c r="I32" s="195"/>
      <c r="J32" s="195"/>
    </row>
    <row r="33" spans="2:10" ht="15">
      <c r="B33" s="121" t="s">
        <v>186</v>
      </c>
      <c r="C33" s="219">
        <v>0</v>
      </c>
      <c r="D33" s="195"/>
      <c r="E33" s="207">
        <v>507</v>
      </c>
      <c r="G33" s="195"/>
      <c r="H33" s="195"/>
      <c r="I33" s="195"/>
      <c r="J33" s="195"/>
    </row>
    <row r="34" spans="2:10" ht="15">
      <c r="B34" s="72" t="s">
        <v>187</v>
      </c>
      <c r="C34" s="220">
        <v>171</v>
      </c>
      <c r="D34" s="195"/>
      <c r="E34" s="209">
        <v>171</v>
      </c>
      <c r="G34" s="195"/>
      <c r="H34" s="195"/>
      <c r="I34" s="195"/>
      <c r="J34" s="195"/>
    </row>
    <row r="35" spans="2:10" ht="15">
      <c r="B35" s="213"/>
      <c r="C35" s="195"/>
      <c r="D35" s="193"/>
      <c r="E35" s="212"/>
      <c r="G35" s="195"/>
      <c r="H35" s="195"/>
      <c r="I35" s="195"/>
      <c r="J35" s="195"/>
    </row>
    <row r="36" spans="2:10" ht="15">
      <c r="B36" s="213"/>
      <c r="C36" s="214">
        <f>SUM(C28:C34)</f>
        <v>67636</v>
      </c>
      <c r="D36" s="215"/>
      <c r="E36" s="214">
        <f>SUM(E28:E34)</f>
        <v>42653</v>
      </c>
      <c r="G36" s="216"/>
      <c r="H36" s="216"/>
      <c r="I36" s="195"/>
      <c r="J36" s="195"/>
    </row>
    <row r="37" spans="3:10" ht="15">
      <c r="C37" s="201"/>
      <c r="D37" s="202"/>
      <c r="E37" s="194"/>
      <c r="G37" s="203"/>
      <c r="H37" s="203"/>
      <c r="I37" s="195"/>
      <c r="J37" s="195"/>
    </row>
    <row r="38" spans="1:10" ht="15">
      <c r="A38" s="196" t="s">
        <v>188</v>
      </c>
      <c r="C38" s="214">
        <f>C25-C36</f>
        <v>80198</v>
      </c>
      <c r="D38" s="215"/>
      <c r="E38" s="214">
        <f>E25-E36</f>
        <v>73537</v>
      </c>
      <c r="G38" s="216"/>
      <c r="H38" s="216"/>
      <c r="I38" s="195"/>
      <c r="J38" s="195"/>
    </row>
    <row r="39" spans="3:10" ht="15">
      <c r="C39" s="216"/>
      <c r="D39" s="215"/>
      <c r="E39" s="221"/>
      <c r="G39" s="216"/>
      <c r="H39" s="216"/>
      <c r="I39" s="195"/>
      <c r="J39" s="195"/>
    </row>
    <row r="40" spans="3:10" ht="15.75" thickBot="1">
      <c r="C40" s="222">
        <f>C17+C38</f>
        <v>106777</v>
      </c>
      <c r="D40" s="215"/>
      <c r="E40" s="222">
        <f>E17+E38</f>
        <v>99510</v>
      </c>
      <c r="G40" s="216"/>
      <c r="H40" s="216"/>
      <c r="I40" s="195"/>
      <c r="J40" s="195"/>
    </row>
    <row r="41" spans="3:10" ht="15">
      <c r="C41" s="201"/>
      <c r="D41" s="202"/>
      <c r="E41" s="194"/>
      <c r="G41" s="203"/>
      <c r="H41" s="203"/>
      <c r="I41" s="195"/>
      <c r="J41" s="195"/>
    </row>
    <row r="42" spans="1:10" ht="15">
      <c r="A42" s="121"/>
      <c r="C42" s="201"/>
      <c r="D42" s="202"/>
      <c r="E42" s="194"/>
      <c r="G42" s="203"/>
      <c r="H42" s="203"/>
      <c r="I42" s="195"/>
      <c r="J42" s="195"/>
    </row>
    <row r="43" spans="1:10" ht="15">
      <c r="A43" s="196" t="s">
        <v>189</v>
      </c>
      <c r="C43" s="192">
        <v>63000</v>
      </c>
      <c r="D43" s="193"/>
      <c r="E43" s="194">
        <v>63000</v>
      </c>
      <c r="G43" s="195"/>
      <c r="H43" s="195"/>
      <c r="I43" s="195"/>
      <c r="J43" s="195"/>
    </row>
    <row r="44" spans="1:10" ht="15">
      <c r="A44" s="121"/>
      <c r="C44" s="192"/>
      <c r="D44" s="193"/>
      <c r="E44" s="223"/>
      <c r="G44" s="195"/>
      <c r="H44" s="195"/>
      <c r="I44" s="195"/>
      <c r="J44" s="195"/>
    </row>
    <row r="45" spans="1:10" ht="15">
      <c r="A45" s="68" t="s">
        <v>190</v>
      </c>
      <c r="C45" s="192">
        <v>2348</v>
      </c>
      <c r="D45" s="193"/>
      <c r="E45" s="194">
        <f>2374+0.5</f>
        <v>2374.5</v>
      </c>
      <c r="G45" s="195"/>
      <c r="H45" s="195"/>
      <c r="I45" s="195"/>
      <c r="J45" s="195"/>
    </row>
    <row r="46" spans="1:10" ht="15">
      <c r="A46" s="68" t="s">
        <v>191</v>
      </c>
      <c r="C46" s="192">
        <v>5</v>
      </c>
      <c r="D46" s="193"/>
      <c r="E46" s="194">
        <v>5</v>
      </c>
      <c r="G46" s="195"/>
      <c r="H46" s="195"/>
      <c r="I46" s="195"/>
      <c r="J46" s="195"/>
    </row>
    <row r="47" spans="1:10" ht="15">
      <c r="A47" s="68" t="s">
        <v>192</v>
      </c>
      <c r="C47" s="224">
        <v>29179</v>
      </c>
      <c r="D47" s="193"/>
      <c r="E47" s="225">
        <f>22842-0.6</f>
        <v>22841.4</v>
      </c>
      <c r="G47" s="195"/>
      <c r="H47" s="195"/>
      <c r="I47" s="195"/>
      <c r="J47" s="195"/>
    </row>
    <row r="48" spans="2:10" ht="15">
      <c r="B48" s="226"/>
      <c r="C48" s="195"/>
      <c r="D48" s="193"/>
      <c r="E48" s="212"/>
      <c r="G48" s="195"/>
      <c r="H48" s="195"/>
      <c r="I48" s="195"/>
      <c r="J48" s="195"/>
    </row>
    <row r="49" spans="1:10" ht="15">
      <c r="A49" s="196" t="s">
        <v>193</v>
      </c>
      <c r="C49" s="227">
        <f>SUM(C43:C47)</f>
        <v>94532</v>
      </c>
      <c r="D49" s="228"/>
      <c r="E49" s="227">
        <f>SUM(E43:E47)</f>
        <v>88220.9</v>
      </c>
      <c r="G49" s="227"/>
      <c r="H49" s="227"/>
      <c r="I49" s="195"/>
      <c r="J49" s="195"/>
    </row>
    <row r="50" spans="3:10" ht="15">
      <c r="C50" s="229"/>
      <c r="D50" s="230"/>
      <c r="E50" s="194"/>
      <c r="G50" s="231"/>
      <c r="H50" s="231"/>
      <c r="I50" s="195"/>
      <c r="J50" s="195"/>
    </row>
    <row r="51" spans="1:10" ht="15">
      <c r="A51" s="68" t="s">
        <v>194</v>
      </c>
      <c r="C51" s="192">
        <v>5892</v>
      </c>
      <c r="D51" s="193"/>
      <c r="E51" s="194">
        <v>5261</v>
      </c>
      <c r="G51" s="195"/>
      <c r="H51" s="195"/>
      <c r="I51" s="195"/>
      <c r="J51" s="195"/>
    </row>
    <row r="52" spans="1:10" ht="15">
      <c r="A52" s="232"/>
      <c r="C52" s="192"/>
      <c r="D52" s="193"/>
      <c r="E52" s="194"/>
      <c r="G52" s="195"/>
      <c r="H52" s="195"/>
      <c r="I52" s="195"/>
      <c r="J52" s="195"/>
    </row>
    <row r="53" spans="1:10" ht="15">
      <c r="A53" s="68" t="s">
        <v>195</v>
      </c>
      <c r="C53" s="229"/>
      <c r="D53" s="230"/>
      <c r="E53" s="194"/>
      <c r="G53" s="231"/>
      <c r="H53" s="231"/>
      <c r="I53" s="195"/>
      <c r="J53" s="195"/>
    </row>
    <row r="54" spans="1:10" ht="15">
      <c r="A54" s="2"/>
      <c r="B54" s="72" t="s">
        <v>185</v>
      </c>
      <c r="C54" s="229">
        <v>565</v>
      </c>
      <c r="D54" s="231"/>
      <c r="E54" s="233">
        <v>563</v>
      </c>
      <c r="G54" s="231"/>
      <c r="H54" s="231"/>
      <c r="I54" s="195"/>
      <c r="J54" s="195"/>
    </row>
    <row r="55" spans="1:10" ht="15">
      <c r="A55" s="2"/>
      <c r="B55" s="121" t="s">
        <v>196</v>
      </c>
      <c r="C55" s="229">
        <v>5425</v>
      </c>
      <c r="D55" s="231"/>
      <c r="E55" s="233">
        <v>5102</v>
      </c>
      <c r="G55" s="231"/>
      <c r="H55" s="231"/>
      <c r="I55" s="195"/>
      <c r="J55" s="195"/>
    </row>
    <row r="56" spans="1:10" ht="15">
      <c r="A56" s="2"/>
      <c r="B56" s="121" t="s">
        <v>53</v>
      </c>
      <c r="C56" s="224">
        <v>363</v>
      </c>
      <c r="D56" s="193"/>
      <c r="E56" s="234">
        <v>363</v>
      </c>
      <c r="G56" s="195"/>
      <c r="H56" s="195"/>
      <c r="I56" s="195"/>
      <c r="J56" s="195"/>
    </row>
    <row r="57" spans="3:10" ht="15">
      <c r="C57" s="203"/>
      <c r="D57" s="202"/>
      <c r="E57" s="212"/>
      <c r="G57" s="203"/>
      <c r="H57" s="203"/>
      <c r="I57" s="195"/>
      <c r="J57" s="195"/>
    </row>
    <row r="58" spans="3:10" ht="15.75" thickBot="1">
      <c r="C58" s="222">
        <f>C49+C51+C54+C56+C55</f>
        <v>106777</v>
      </c>
      <c r="D58" s="215"/>
      <c r="E58" s="222">
        <f>E49+E51+E54+E56+E55</f>
        <v>99509.9</v>
      </c>
      <c r="G58" s="216"/>
      <c r="H58" s="216"/>
      <c r="I58" s="195"/>
      <c r="J58" s="195"/>
    </row>
    <row r="59" spans="4:10" ht="15">
      <c r="D59" s="202"/>
      <c r="E59" s="194"/>
      <c r="G59" s="203"/>
      <c r="H59" s="203"/>
      <c r="I59" s="195"/>
      <c r="J59" s="195"/>
    </row>
    <row r="60" spans="1:10" ht="15">
      <c r="A60" s="213" t="s">
        <v>197</v>
      </c>
      <c r="C60" s="235">
        <f>((C49)/126000)</f>
        <v>0.7502539682539683</v>
      </c>
      <c r="D60" s="236"/>
      <c r="E60" s="235">
        <f>((E49)/126000)</f>
        <v>0.700165873015873</v>
      </c>
      <c r="F60" s="237"/>
      <c r="G60" s="238"/>
      <c r="H60" s="238"/>
      <c r="I60" s="195"/>
      <c r="J60" s="195"/>
    </row>
    <row r="61" spans="3:10" ht="15">
      <c r="C61" s="239"/>
      <c r="E61" s="176"/>
      <c r="I61" s="195"/>
      <c r="J61" s="195"/>
    </row>
    <row r="62" spans="9:10" ht="15">
      <c r="I62" s="195"/>
      <c r="J62" s="195"/>
    </row>
    <row r="63" spans="1:10" ht="15">
      <c r="A63" s="240"/>
      <c r="I63" s="195"/>
      <c r="J63" s="195"/>
    </row>
    <row r="64" spans="9:10" ht="15">
      <c r="I64" s="195"/>
      <c r="J64" s="195"/>
    </row>
    <row r="65" spans="9:10" ht="15">
      <c r="I65" s="195"/>
      <c r="J65" s="195"/>
    </row>
    <row r="66" spans="3:10" ht="15">
      <c r="C66" s="241"/>
      <c r="D66" s="242"/>
      <c r="E66" s="89"/>
      <c r="I66" s="195"/>
      <c r="J66" s="195"/>
    </row>
    <row r="67" spans="9:10" ht="15">
      <c r="I67" s="195"/>
      <c r="J67" s="195"/>
    </row>
    <row r="68" spans="9:10" ht="15">
      <c r="I68" s="195"/>
      <c r="J68" s="195"/>
    </row>
    <row r="69" spans="9:10" ht="15">
      <c r="I69" s="195"/>
      <c r="J69" s="195"/>
    </row>
  </sheetData>
  <printOptions/>
  <pageMargins left="0.7" right="0.5" top="0.5" bottom="0.2" header="0.2" footer="0.2"/>
  <pageSetup fitToHeight="1" fitToWidth="1" horizontalDpi="600" verticalDpi="600" orientation="portrait" paperSize="9" scale="83"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M72"/>
  <sheetViews>
    <sheetView tabSelected="1" workbookViewId="0" topLeftCell="A1">
      <selection activeCell="B9" sqref="B9"/>
    </sheetView>
  </sheetViews>
  <sheetFormatPr defaultColWidth="9.140625" defaultRowHeight="12.75"/>
  <cols>
    <col min="1" max="1" width="35.28125" style="173" customWidth="1"/>
    <col min="2" max="2" width="19.7109375" style="173" customWidth="1"/>
    <col min="3" max="3" width="1.7109375" style="173" customWidth="1"/>
    <col min="4" max="4" width="19.7109375" style="173" customWidth="1"/>
    <col min="5" max="5" width="1.7109375" style="173" customWidth="1"/>
    <col min="6" max="6" width="19.7109375" style="173" customWidth="1"/>
    <col min="7" max="7" width="1.8515625" style="173" customWidth="1"/>
    <col min="8" max="8" width="19.7109375" style="173" customWidth="1"/>
    <col min="9" max="9" width="1.7109375" style="173" customWidth="1"/>
    <col min="10" max="13" width="9.140625" style="246" customWidth="1"/>
    <col min="14" max="16384" width="9.140625" style="71" customWidth="1"/>
  </cols>
  <sheetData>
    <row r="1" spans="1:13" ht="20.25">
      <c r="A1" s="243" t="s">
        <v>213</v>
      </c>
      <c r="D1" s="170"/>
      <c r="E1" s="170"/>
      <c r="F1" s="170"/>
      <c r="G1" s="170"/>
      <c r="H1" s="170"/>
      <c r="I1" s="170"/>
      <c r="J1" s="244"/>
      <c r="K1" s="244"/>
      <c r="L1" s="244"/>
      <c r="M1" s="244"/>
    </row>
    <row r="2" spans="1:9" ht="15">
      <c r="A2" s="245"/>
      <c r="B2" s="170"/>
      <c r="C2" s="170"/>
      <c r="D2" s="170"/>
      <c r="E2" s="170"/>
      <c r="F2" s="170"/>
      <c r="G2" s="170"/>
      <c r="H2" s="124"/>
      <c r="I2" s="170"/>
    </row>
    <row r="3" ht="15">
      <c r="A3" s="247" t="s">
        <v>198</v>
      </c>
    </row>
    <row r="4" ht="15">
      <c r="A4" s="68" t="s">
        <v>108</v>
      </c>
    </row>
    <row r="5" ht="15">
      <c r="A5" s="248" t="s">
        <v>109</v>
      </c>
    </row>
    <row r="6" spans="1:13" ht="15">
      <c r="A6" s="71"/>
      <c r="B6" s="175"/>
      <c r="C6" s="175"/>
      <c r="D6" s="175"/>
      <c r="E6" s="175"/>
      <c r="F6" s="175"/>
      <c r="G6" s="175"/>
      <c r="H6" s="175"/>
      <c r="I6" s="175"/>
      <c r="J6" s="249"/>
      <c r="K6" s="249"/>
      <c r="L6" s="249"/>
      <c r="M6" s="249"/>
    </row>
    <row r="7" spans="1:13" ht="15">
      <c r="A7" s="250" t="s">
        <v>199</v>
      </c>
      <c r="B7" s="175"/>
      <c r="C7" s="175"/>
      <c r="D7" s="175"/>
      <c r="E7" s="175"/>
      <c r="F7" s="175"/>
      <c r="G7" s="175"/>
      <c r="H7" s="175"/>
      <c r="I7" s="175"/>
      <c r="J7" s="249"/>
      <c r="K7" s="249"/>
      <c r="L7" s="249"/>
      <c r="M7" s="249"/>
    </row>
    <row r="8" spans="1:13" ht="15">
      <c r="A8" s="250"/>
      <c r="B8" s="175"/>
      <c r="C8" s="175"/>
      <c r="D8" s="175"/>
      <c r="E8" s="175"/>
      <c r="F8" s="175"/>
      <c r="G8" s="175"/>
      <c r="H8" s="175"/>
      <c r="I8" s="175"/>
      <c r="J8" s="249"/>
      <c r="K8" s="249"/>
      <c r="L8" s="249"/>
      <c r="M8" s="249"/>
    </row>
    <row r="9" spans="1:13" ht="15">
      <c r="A9" s="175"/>
      <c r="B9" s="175"/>
      <c r="C9" s="175"/>
      <c r="D9" s="175"/>
      <c r="E9" s="175"/>
      <c r="F9" s="175"/>
      <c r="G9" s="175"/>
      <c r="H9" s="175"/>
      <c r="I9" s="175"/>
      <c r="J9" s="249"/>
      <c r="K9" s="249"/>
      <c r="L9" s="249"/>
      <c r="M9" s="249"/>
    </row>
    <row r="10" spans="1:13" ht="15">
      <c r="A10" s="175"/>
      <c r="B10" s="284" t="s">
        <v>200</v>
      </c>
      <c r="C10" s="285"/>
      <c r="D10" s="286"/>
      <c r="E10" s="169"/>
      <c r="F10" s="284" t="s">
        <v>201</v>
      </c>
      <c r="G10" s="285"/>
      <c r="H10" s="286"/>
      <c r="I10" s="251"/>
      <c r="J10" s="249"/>
      <c r="K10" s="249"/>
      <c r="L10" s="249"/>
      <c r="M10" s="249"/>
    </row>
    <row r="11" spans="1:13" ht="15">
      <c r="A11" s="175"/>
      <c r="B11" s="252"/>
      <c r="C11" s="175"/>
      <c r="D11" s="253"/>
      <c r="E11" s="175"/>
      <c r="F11" s="252"/>
      <c r="G11" s="175"/>
      <c r="H11" s="253"/>
      <c r="I11" s="175"/>
      <c r="J11" s="249"/>
      <c r="K11" s="249"/>
      <c r="L11" s="249"/>
      <c r="M11" s="249"/>
    </row>
    <row r="12" spans="1:13" ht="15">
      <c r="A12" s="175"/>
      <c r="B12" s="252"/>
      <c r="C12" s="175"/>
      <c r="D12" s="254"/>
      <c r="E12" s="179"/>
      <c r="F12" s="255"/>
      <c r="G12" s="179"/>
      <c r="H12" s="254"/>
      <c r="I12" s="179"/>
      <c r="J12" s="249"/>
      <c r="K12" s="249"/>
      <c r="L12" s="249"/>
      <c r="M12" s="249"/>
    </row>
    <row r="13" spans="1:13" ht="15">
      <c r="A13" s="175"/>
      <c r="B13" s="255" t="s">
        <v>167</v>
      </c>
      <c r="C13" s="179"/>
      <c r="D13" s="254" t="s">
        <v>202</v>
      </c>
      <c r="E13" s="179"/>
      <c r="F13" s="255" t="s">
        <v>167</v>
      </c>
      <c r="G13" s="179"/>
      <c r="H13" s="254" t="s">
        <v>202</v>
      </c>
      <c r="I13" s="179"/>
      <c r="J13" s="249"/>
      <c r="K13" s="249"/>
      <c r="L13" s="249"/>
      <c r="M13" s="249"/>
    </row>
    <row r="14" spans="1:13" ht="15">
      <c r="A14" s="175"/>
      <c r="B14" s="255" t="s">
        <v>169</v>
      </c>
      <c r="C14" s="179"/>
      <c r="D14" s="254" t="s">
        <v>169</v>
      </c>
      <c r="E14" s="179"/>
      <c r="F14" s="256" t="s">
        <v>203</v>
      </c>
      <c r="G14" s="257"/>
      <c r="H14" s="258" t="s">
        <v>203</v>
      </c>
      <c r="I14" s="257"/>
      <c r="J14" s="249"/>
      <c r="K14" s="249"/>
      <c r="L14" s="249"/>
      <c r="M14" s="249"/>
    </row>
    <row r="15" spans="1:13" ht="15">
      <c r="A15" s="175"/>
      <c r="B15" s="255" t="s">
        <v>204</v>
      </c>
      <c r="C15" s="179"/>
      <c r="D15" s="254" t="s">
        <v>204</v>
      </c>
      <c r="E15" s="179"/>
      <c r="F15" s="256" t="s">
        <v>204</v>
      </c>
      <c r="G15" s="259"/>
      <c r="H15" s="254" t="s">
        <v>204</v>
      </c>
      <c r="I15" s="179"/>
      <c r="J15" s="249"/>
      <c r="K15" s="249"/>
      <c r="L15" s="249"/>
      <c r="M15" s="249"/>
    </row>
    <row r="16" spans="1:13" ht="15">
      <c r="A16" s="175"/>
      <c r="B16" s="256" t="s">
        <v>47</v>
      </c>
      <c r="C16" s="257"/>
      <c r="D16" s="258" t="s">
        <v>48</v>
      </c>
      <c r="E16" s="259"/>
      <c r="F16" s="256" t="s">
        <v>47</v>
      </c>
      <c r="G16" s="257"/>
      <c r="H16" s="258" t="s">
        <v>48</v>
      </c>
      <c r="I16" s="259"/>
      <c r="J16" s="249"/>
      <c r="K16" s="249"/>
      <c r="L16" s="249"/>
      <c r="M16" s="249"/>
    </row>
    <row r="17" spans="1:13" ht="14.25">
      <c r="A17" s="260"/>
      <c r="B17" s="261" t="s">
        <v>49</v>
      </c>
      <c r="C17" s="262"/>
      <c r="D17" s="263" t="s">
        <v>49</v>
      </c>
      <c r="E17" s="262"/>
      <c r="F17" s="261" t="s">
        <v>49</v>
      </c>
      <c r="G17" s="262"/>
      <c r="H17" s="263" t="s">
        <v>49</v>
      </c>
      <c r="I17" s="262"/>
      <c r="J17" s="264"/>
      <c r="K17" s="264"/>
      <c r="L17" s="264"/>
      <c r="M17" s="264"/>
    </row>
    <row r="18" spans="1:13" ht="15">
      <c r="A18" s="175"/>
      <c r="B18" s="265"/>
      <c r="C18" s="266"/>
      <c r="D18" s="267"/>
      <c r="E18" s="175"/>
      <c r="F18" s="265"/>
      <c r="G18" s="266"/>
      <c r="H18" s="267"/>
      <c r="I18" s="175"/>
      <c r="J18" s="249"/>
      <c r="K18" s="249"/>
      <c r="L18" s="249"/>
      <c r="M18" s="249"/>
    </row>
    <row r="19" spans="2:13" ht="15">
      <c r="B19" s="268"/>
      <c r="C19" s="268"/>
      <c r="D19" s="175"/>
      <c r="E19" s="175"/>
      <c r="F19" s="268"/>
      <c r="G19" s="268"/>
      <c r="H19" s="175"/>
      <c r="I19" s="175"/>
      <c r="J19" s="249"/>
      <c r="K19" s="249"/>
      <c r="L19" s="249"/>
      <c r="M19" s="249"/>
    </row>
    <row r="20" spans="1:13" ht="15">
      <c r="A20" s="175" t="s">
        <v>99</v>
      </c>
      <c r="B20" s="259">
        <v>31702</v>
      </c>
      <c r="C20" s="259"/>
      <c r="D20" s="259">
        <v>26706</v>
      </c>
      <c r="E20" s="259"/>
      <c r="F20" s="259">
        <v>59778</v>
      </c>
      <c r="G20" s="259"/>
      <c r="H20" s="259">
        <v>48868</v>
      </c>
      <c r="I20" s="259"/>
      <c r="J20" s="249"/>
      <c r="K20" s="249"/>
      <c r="L20" s="249"/>
      <c r="M20" s="249"/>
    </row>
    <row r="21" spans="1:13" ht="15">
      <c r="A21" s="175"/>
      <c r="B21" s="259"/>
      <c r="C21" s="259"/>
      <c r="D21" s="259"/>
      <c r="E21" s="259"/>
      <c r="F21" s="259"/>
      <c r="G21" s="259"/>
      <c r="H21" s="259"/>
      <c r="I21" s="259"/>
      <c r="J21" s="249"/>
      <c r="K21" s="249"/>
      <c r="L21" s="249"/>
      <c r="M21" s="249"/>
    </row>
    <row r="22" spans="1:13" ht="15">
      <c r="A22" s="175" t="s">
        <v>205</v>
      </c>
      <c r="B22" s="259">
        <v>-27012</v>
      </c>
      <c r="C22" s="259"/>
      <c r="D22" s="259">
        <v>-22342</v>
      </c>
      <c r="E22" s="259"/>
      <c r="F22" s="259">
        <v>-50378</v>
      </c>
      <c r="G22" s="259"/>
      <c r="H22" s="259">
        <v>-40048</v>
      </c>
      <c r="I22" s="259"/>
      <c r="J22" s="249"/>
      <c r="K22" s="249"/>
      <c r="L22" s="249"/>
      <c r="M22" s="249"/>
    </row>
    <row r="23" spans="1:13" ht="15">
      <c r="A23" s="175"/>
      <c r="B23" s="259"/>
      <c r="C23" s="259"/>
      <c r="D23" s="259"/>
      <c r="E23" s="259"/>
      <c r="F23" s="259"/>
      <c r="G23" s="259"/>
      <c r="H23" s="259"/>
      <c r="I23" s="259"/>
      <c r="J23" s="249"/>
      <c r="K23" s="249"/>
      <c r="L23" s="249"/>
      <c r="M23" s="249"/>
    </row>
    <row r="24" spans="1:13" ht="15">
      <c r="A24" s="175" t="s">
        <v>206</v>
      </c>
      <c r="B24" s="234">
        <v>214</v>
      </c>
      <c r="C24" s="259"/>
      <c r="D24" s="234">
        <v>83</v>
      </c>
      <c r="E24" s="259"/>
      <c r="F24" s="234">
        <v>272</v>
      </c>
      <c r="G24" s="259"/>
      <c r="H24" s="234">
        <v>162</v>
      </c>
      <c r="I24" s="259"/>
      <c r="J24" s="249"/>
      <c r="K24" s="249"/>
      <c r="L24" s="249"/>
      <c r="M24" s="249"/>
    </row>
    <row r="25" spans="1:13" ht="15">
      <c r="A25" s="175"/>
      <c r="B25" s="259"/>
      <c r="C25" s="259"/>
      <c r="D25" s="259"/>
      <c r="E25" s="259"/>
      <c r="F25" s="259"/>
      <c r="G25" s="259"/>
      <c r="H25" s="259"/>
      <c r="I25" s="259"/>
      <c r="J25" s="249"/>
      <c r="K25" s="249"/>
      <c r="L25" s="249"/>
      <c r="M25" s="249"/>
    </row>
    <row r="26" spans="1:13" ht="15">
      <c r="A26" s="175" t="s">
        <v>207</v>
      </c>
      <c r="B26" s="259">
        <f>SUM(B20:B24)</f>
        <v>4904</v>
      </c>
      <c r="C26" s="259"/>
      <c r="D26" s="259">
        <f>D20+D22+D24</f>
        <v>4447</v>
      </c>
      <c r="E26" s="259"/>
      <c r="F26" s="259">
        <f>SUM(F20:F25)</f>
        <v>9672</v>
      </c>
      <c r="G26" s="259"/>
      <c r="H26" s="259">
        <f>SUM(H20:H25)</f>
        <v>8982</v>
      </c>
      <c r="I26" s="259"/>
      <c r="J26" s="249"/>
      <c r="K26" s="249"/>
      <c r="L26" s="249"/>
      <c r="M26" s="249"/>
    </row>
    <row r="27" spans="1:13" ht="15">
      <c r="A27" s="175"/>
      <c r="B27" s="259"/>
      <c r="C27" s="259"/>
      <c r="D27" s="259"/>
      <c r="E27" s="259"/>
      <c r="F27" s="259"/>
      <c r="G27" s="259"/>
      <c r="H27" s="259"/>
      <c r="I27" s="259"/>
      <c r="J27" s="249"/>
      <c r="K27" s="249"/>
      <c r="L27" s="249"/>
      <c r="M27" s="249"/>
    </row>
    <row r="28" spans="1:13" ht="15">
      <c r="A28" s="240" t="s">
        <v>208</v>
      </c>
      <c r="B28" s="234">
        <v>-252</v>
      </c>
      <c r="C28" s="259"/>
      <c r="D28" s="234">
        <v>-207</v>
      </c>
      <c r="E28" s="259"/>
      <c r="F28" s="234">
        <v>-582</v>
      </c>
      <c r="G28" s="259"/>
      <c r="H28" s="234">
        <v>-466</v>
      </c>
      <c r="I28" s="259"/>
      <c r="J28" s="249"/>
      <c r="K28" s="249"/>
      <c r="L28" s="249"/>
      <c r="M28" s="249"/>
    </row>
    <row r="29" spans="1:13" ht="15">
      <c r="A29" s="175"/>
      <c r="B29" s="259"/>
      <c r="C29" s="259"/>
      <c r="D29" s="259"/>
      <c r="E29" s="259"/>
      <c r="F29" s="259"/>
      <c r="G29" s="259"/>
      <c r="H29" s="259"/>
      <c r="I29" s="259"/>
      <c r="J29" s="249"/>
      <c r="K29" s="249"/>
      <c r="L29" s="249"/>
      <c r="M29" s="249"/>
    </row>
    <row r="30" spans="1:13" ht="15">
      <c r="A30" s="175" t="s">
        <v>114</v>
      </c>
      <c r="B30" s="259">
        <f>SUM(B26:B28)</f>
        <v>4652</v>
      </c>
      <c r="C30" s="259"/>
      <c r="D30" s="259">
        <f>D26+D28</f>
        <v>4240</v>
      </c>
      <c r="E30" s="259"/>
      <c r="F30" s="259">
        <f>F26+F28</f>
        <v>9090</v>
      </c>
      <c r="G30" s="259"/>
      <c r="H30" s="259">
        <f>H26+H28</f>
        <v>8516</v>
      </c>
      <c r="I30" s="257"/>
      <c r="J30" s="249"/>
      <c r="K30" s="249"/>
      <c r="L30" s="249"/>
      <c r="M30" s="249"/>
    </row>
    <row r="31" spans="1:13" ht="15">
      <c r="A31" s="175"/>
      <c r="B31" s="259"/>
      <c r="C31" s="259"/>
      <c r="D31" s="259"/>
      <c r="E31" s="259"/>
      <c r="F31" s="259"/>
      <c r="G31" s="259"/>
      <c r="H31" s="257"/>
      <c r="I31" s="257"/>
      <c r="J31" s="249"/>
      <c r="K31" s="249"/>
      <c r="L31" s="249"/>
      <c r="M31" s="249"/>
    </row>
    <row r="32" spans="1:13" ht="15">
      <c r="A32" s="175" t="s">
        <v>38</v>
      </c>
      <c r="B32" s="234">
        <v>-1077</v>
      </c>
      <c r="D32" s="234">
        <v>-1054</v>
      </c>
      <c r="E32" s="259"/>
      <c r="F32" s="234">
        <v>-2121</v>
      </c>
      <c r="G32" s="259"/>
      <c r="H32" s="270">
        <v>-1971</v>
      </c>
      <c r="I32" s="257"/>
      <c r="J32" s="249"/>
      <c r="K32" s="249"/>
      <c r="L32" s="249"/>
      <c r="M32" s="249"/>
    </row>
    <row r="33" spans="1:13" ht="15">
      <c r="A33" s="175"/>
      <c r="D33" s="259"/>
      <c r="E33" s="259"/>
      <c r="F33" s="259"/>
      <c r="G33" s="259"/>
      <c r="H33" s="257"/>
      <c r="I33" s="257"/>
      <c r="J33" s="249"/>
      <c r="K33" s="249"/>
      <c r="L33" s="249"/>
      <c r="M33" s="249"/>
    </row>
    <row r="34" spans="1:13" ht="15">
      <c r="A34" s="175" t="s">
        <v>209</v>
      </c>
      <c r="B34" s="259">
        <f>SUM(B30:B32)</f>
        <v>3575</v>
      </c>
      <c r="C34" s="175"/>
      <c r="D34" s="271">
        <f>SUM(D30:D33)</f>
        <v>3186</v>
      </c>
      <c r="E34" s="175"/>
      <c r="F34" s="271">
        <f>SUM(F30:F33)</f>
        <v>6969</v>
      </c>
      <c r="G34" s="175"/>
      <c r="H34" s="203">
        <f>SUM(H30:H33)</f>
        <v>6545</v>
      </c>
      <c r="I34" s="203"/>
      <c r="J34" s="249"/>
      <c r="K34" s="249"/>
      <c r="L34" s="249"/>
      <c r="M34" s="249"/>
    </row>
    <row r="35" spans="1:13" ht="15">
      <c r="A35" s="175"/>
      <c r="B35" s="175"/>
      <c r="C35" s="175"/>
      <c r="D35" s="175"/>
      <c r="E35" s="175"/>
      <c r="F35" s="175"/>
      <c r="G35" s="175"/>
      <c r="H35" s="175"/>
      <c r="I35" s="175"/>
      <c r="J35" s="249"/>
      <c r="K35" s="249"/>
      <c r="L35" s="249"/>
      <c r="M35" s="249"/>
    </row>
    <row r="36" spans="1:13" ht="15">
      <c r="A36" s="175" t="s">
        <v>210</v>
      </c>
      <c r="B36" s="234">
        <v>-363</v>
      </c>
      <c r="C36" s="175"/>
      <c r="D36" s="94">
        <v>-398</v>
      </c>
      <c r="E36" s="175"/>
      <c r="F36" s="272">
        <v>-631</v>
      </c>
      <c r="G36" s="175"/>
      <c r="H36" s="269">
        <v>-953</v>
      </c>
      <c r="I36" s="175"/>
      <c r="J36" s="249"/>
      <c r="K36" s="249"/>
      <c r="L36" s="249"/>
      <c r="M36" s="249"/>
    </row>
    <row r="37" spans="1:13" ht="15">
      <c r="A37" s="175"/>
      <c r="B37" s="259"/>
      <c r="C37" s="175"/>
      <c r="D37" s="102"/>
      <c r="E37" s="175"/>
      <c r="F37" s="271"/>
      <c r="G37" s="175"/>
      <c r="H37" s="273"/>
      <c r="I37" s="175"/>
      <c r="J37" s="249"/>
      <c r="K37" s="249"/>
      <c r="L37" s="249"/>
      <c r="M37" s="249"/>
    </row>
    <row r="38" spans="1:13" ht="15.75" thickBot="1">
      <c r="A38" s="175" t="s">
        <v>211</v>
      </c>
      <c r="B38" s="274">
        <f>B34+B36</f>
        <v>3212</v>
      </c>
      <c r="C38" s="175"/>
      <c r="D38" s="274">
        <f>D34+D36</f>
        <v>2788</v>
      </c>
      <c r="E38" s="175"/>
      <c r="F38" s="274">
        <f>F34+F36</f>
        <v>6338</v>
      </c>
      <c r="G38" s="175"/>
      <c r="H38" s="274">
        <f>H34+H36</f>
        <v>5592</v>
      </c>
      <c r="I38" s="175"/>
      <c r="J38" s="249"/>
      <c r="K38" s="249"/>
      <c r="L38" s="249"/>
      <c r="M38" s="249"/>
    </row>
    <row r="39" spans="1:13" ht="15">
      <c r="A39" s="175"/>
      <c r="B39" s="175"/>
      <c r="C39" s="175"/>
      <c r="D39" s="175"/>
      <c r="E39" s="175"/>
      <c r="F39" s="175"/>
      <c r="G39" s="175"/>
      <c r="H39" s="175"/>
      <c r="I39" s="175"/>
      <c r="J39" s="249"/>
      <c r="K39" s="249"/>
      <c r="L39" s="249"/>
      <c r="M39" s="249"/>
    </row>
    <row r="40" spans="1:13" ht="15">
      <c r="A40" s="175"/>
      <c r="B40" s="275"/>
      <c r="C40" s="175"/>
      <c r="D40" s="175"/>
      <c r="E40" s="175"/>
      <c r="F40" s="175"/>
      <c r="G40" s="175"/>
      <c r="H40" s="175"/>
      <c r="I40" s="175"/>
      <c r="J40" s="249"/>
      <c r="K40" s="249"/>
      <c r="L40" s="249"/>
      <c r="M40" s="249"/>
    </row>
    <row r="41" spans="1:13" ht="15">
      <c r="A41" s="175" t="s">
        <v>214</v>
      </c>
      <c r="B41" s="71"/>
      <c r="C41" s="71"/>
      <c r="D41" s="276"/>
      <c r="E41" s="71"/>
      <c r="F41" s="71"/>
      <c r="G41" s="71"/>
      <c r="H41" s="276"/>
      <c r="I41" s="71"/>
      <c r="J41" s="249"/>
      <c r="K41" s="249"/>
      <c r="L41" s="249"/>
      <c r="M41" s="249"/>
    </row>
    <row r="42" spans="1:13" ht="15">
      <c r="A42" s="175" t="s">
        <v>212</v>
      </c>
      <c r="B42" s="277">
        <f>(B34+B36)/126000*100</f>
        <v>2.5492063492063495</v>
      </c>
      <c r="C42" s="175"/>
      <c r="D42" s="278">
        <f>D38/126000*100</f>
        <v>2.212698412698413</v>
      </c>
      <c r="E42" s="175"/>
      <c r="F42" s="275">
        <f>F38/126000*100</f>
        <v>5.03015873015873</v>
      </c>
      <c r="G42" s="175"/>
      <c r="H42" s="278">
        <f>H38/126000*100</f>
        <v>4.438095238095238</v>
      </c>
      <c r="I42" s="175"/>
      <c r="J42" s="249"/>
      <c r="K42" s="249"/>
      <c r="L42" s="249"/>
      <c r="M42" s="249"/>
    </row>
    <row r="43" spans="1:13" ht="15">
      <c r="A43" s="175"/>
      <c r="B43" s="277"/>
      <c r="C43" s="175"/>
      <c r="D43" s="278"/>
      <c r="E43" s="175"/>
      <c r="F43" s="275"/>
      <c r="G43" s="175"/>
      <c r="H43" s="278"/>
      <c r="I43" s="175"/>
      <c r="J43" s="249"/>
      <c r="K43" s="249"/>
      <c r="L43" s="249"/>
      <c r="M43" s="249"/>
    </row>
    <row r="44" spans="1:13" ht="15">
      <c r="A44" s="175"/>
      <c r="B44" s="175"/>
      <c r="C44" s="175"/>
      <c r="D44" s="175"/>
      <c r="E44" s="175"/>
      <c r="F44" s="175"/>
      <c r="G44" s="175"/>
      <c r="H44" s="175"/>
      <c r="I44" s="175"/>
      <c r="J44" s="249"/>
      <c r="K44" s="249"/>
      <c r="L44" s="249"/>
      <c r="M44" s="249"/>
    </row>
    <row r="45" spans="1:13" ht="15">
      <c r="A45" s="175"/>
      <c r="B45" s="175"/>
      <c r="C45" s="175"/>
      <c r="D45" s="175"/>
      <c r="E45" s="175"/>
      <c r="F45" s="175"/>
      <c r="G45" s="175"/>
      <c r="H45" s="175"/>
      <c r="I45" s="175"/>
      <c r="J45" s="249"/>
      <c r="K45" s="249"/>
      <c r="L45" s="249"/>
      <c r="M45" s="249"/>
    </row>
    <row r="46" spans="1:13" ht="15">
      <c r="A46" s="175"/>
      <c r="B46" s="175"/>
      <c r="C46" s="175"/>
      <c r="D46" s="175"/>
      <c r="E46" s="175"/>
      <c r="F46" s="175"/>
      <c r="G46" s="175"/>
      <c r="H46" s="175"/>
      <c r="I46" s="175"/>
      <c r="J46" s="249"/>
      <c r="K46" s="249"/>
      <c r="L46" s="249"/>
      <c r="M46" s="249"/>
    </row>
    <row r="47" spans="1:13" ht="15">
      <c r="A47" s="175"/>
      <c r="B47" s="175"/>
      <c r="C47" s="175"/>
      <c r="D47" s="175"/>
      <c r="E47" s="175"/>
      <c r="F47" s="175"/>
      <c r="G47" s="175"/>
      <c r="H47" s="175"/>
      <c r="I47" s="175"/>
      <c r="J47" s="249"/>
      <c r="K47" s="249"/>
      <c r="L47" s="249"/>
      <c r="M47" s="249"/>
    </row>
    <row r="48" spans="1:13" ht="15">
      <c r="A48" s="175"/>
      <c r="B48" s="175"/>
      <c r="C48" s="175"/>
      <c r="D48" s="175"/>
      <c r="E48" s="175"/>
      <c r="F48" s="175"/>
      <c r="G48" s="175"/>
      <c r="H48" s="175"/>
      <c r="I48" s="175"/>
      <c r="J48" s="249"/>
      <c r="K48" s="249"/>
      <c r="L48" s="249"/>
      <c r="M48" s="249"/>
    </row>
    <row r="49" spans="1:13" ht="15">
      <c r="A49" s="175"/>
      <c r="B49" s="175"/>
      <c r="C49" s="175"/>
      <c r="D49" s="175"/>
      <c r="E49" s="175"/>
      <c r="F49" s="175"/>
      <c r="G49" s="175"/>
      <c r="H49" s="175"/>
      <c r="I49" s="175"/>
      <c r="J49" s="249"/>
      <c r="K49" s="249"/>
      <c r="L49" s="249"/>
      <c r="M49" s="249"/>
    </row>
    <row r="50" spans="1:13" ht="15">
      <c r="A50" s="175"/>
      <c r="B50" s="175"/>
      <c r="C50" s="175"/>
      <c r="D50" s="175"/>
      <c r="E50" s="175"/>
      <c r="F50" s="175"/>
      <c r="G50" s="175"/>
      <c r="H50" s="175"/>
      <c r="I50" s="175"/>
      <c r="J50" s="249"/>
      <c r="K50" s="249"/>
      <c r="L50" s="249"/>
      <c r="M50" s="249"/>
    </row>
    <row r="51" spans="1:13" ht="15">
      <c r="A51" s="175"/>
      <c r="B51" s="175"/>
      <c r="C51" s="175"/>
      <c r="D51" s="175"/>
      <c r="E51" s="175"/>
      <c r="F51" s="175"/>
      <c r="G51" s="175"/>
      <c r="H51" s="175"/>
      <c r="I51" s="175"/>
      <c r="J51" s="249"/>
      <c r="K51" s="249"/>
      <c r="L51" s="249"/>
      <c r="M51" s="249"/>
    </row>
    <row r="52" spans="1:13" ht="15">
      <c r="A52" s="175"/>
      <c r="B52" s="175"/>
      <c r="C52" s="175"/>
      <c r="D52" s="175"/>
      <c r="E52" s="175"/>
      <c r="F52" s="175"/>
      <c r="G52" s="175"/>
      <c r="H52" s="175"/>
      <c r="I52" s="175"/>
      <c r="J52" s="249"/>
      <c r="K52" s="249"/>
      <c r="L52" s="249"/>
      <c r="M52" s="249"/>
    </row>
    <row r="53" spans="1:13" ht="15">
      <c r="A53" s="175"/>
      <c r="B53" s="175"/>
      <c r="C53" s="175"/>
      <c r="D53" s="175"/>
      <c r="E53" s="175"/>
      <c r="F53" s="175"/>
      <c r="G53" s="175"/>
      <c r="H53" s="175"/>
      <c r="I53" s="175"/>
      <c r="J53" s="249"/>
      <c r="K53" s="249"/>
      <c r="L53" s="249"/>
      <c r="M53" s="249"/>
    </row>
    <row r="54" spans="1:13" ht="15">
      <c r="A54" s="175"/>
      <c r="B54" s="175"/>
      <c r="C54" s="175"/>
      <c r="D54" s="175"/>
      <c r="E54" s="175"/>
      <c r="F54" s="175"/>
      <c r="G54" s="175"/>
      <c r="H54" s="175"/>
      <c r="I54" s="175"/>
      <c r="J54" s="249"/>
      <c r="K54" s="249"/>
      <c r="L54" s="249"/>
      <c r="M54" s="249"/>
    </row>
    <row r="55" spans="1:13" ht="15">
      <c r="A55" s="175"/>
      <c r="B55" s="175"/>
      <c r="C55" s="175"/>
      <c r="D55" s="175"/>
      <c r="E55" s="175"/>
      <c r="F55" s="175"/>
      <c r="G55" s="175"/>
      <c r="H55" s="175"/>
      <c r="I55" s="175"/>
      <c r="J55" s="249"/>
      <c r="K55" s="249"/>
      <c r="L55" s="249"/>
      <c r="M55" s="249"/>
    </row>
    <row r="56" spans="1:13" ht="15">
      <c r="A56" s="175"/>
      <c r="B56" s="175"/>
      <c r="C56" s="175"/>
      <c r="D56" s="175"/>
      <c r="E56" s="175"/>
      <c r="F56" s="175"/>
      <c r="G56" s="175"/>
      <c r="H56" s="175"/>
      <c r="I56" s="175"/>
      <c r="J56" s="249"/>
      <c r="K56" s="249"/>
      <c r="L56" s="249"/>
      <c r="M56" s="249"/>
    </row>
    <row r="57" spans="1:13" ht="15">
      <c r="A57" s="175"/>
      <c r="B57" s="175"/>
      <c r="C57" s="175"/>
      <c r="D57" s="175"/>
      <c r="E57" s="175"/>
      <c r="F57" s="175"/>
      <c r="G57" s="175"/>
      <c r="H57" s="175"/>
      <c r="I57" s="175"/>
      <c r="J57" s="249"/>
      <c r="K57" s="249"/>
      <c r="L57" s="249"/>
      <c r="M57" s="249"/>
    </row>
    <row r="58" spans="1:13" ht="15">
      <c r="A58" s="175"/>
      <c r="B58" s="175"/>
      <c r="C58" s="175"/>
      <c r="D58" s="175"/>
      <c r="E58" s="175"/>
      <c r="F58" s="175"/>
      <c r="G58" s="175"/>
      <c r="H58" s="175"/>
      <c r="I58" s="175"/>
      <c r="J58" s="249"/>
      <c r="K58" s="249"/>
      <c r="L58" s="249"/>
      <c r="M58" s="249"/>
    </row>
    <row r="59" spans="1:13" ht="15">
      <c r="A59" s="175"/>
      <c r="B59" s="175"/>
      <c r="C59" s="175"/>
      <c r="D59" s="175"/>
      <c r="E59" s="175"/>
      <c r="F59" s="175"/>
      <c r="G59" s="175"/>
      <c r="H59" s="175"/>
      <c r="I59" s="175"/>
      <c r="J59" s="249"/>
      <c r="K59" s="249"/>
      <c r="L59" s="249"/>
      <c r="M59" s="249"/>
    </row>
    <row r="60" spans="1:13" ht="15">
      <c r="A60" s="175"/>
      <c r="B60" s="175"/>
      <c r="C60" s="175"/>
      <c r="D60" s="175"/>
      <c r="E60" s="175"/>
      <c r="F60" s="175"/>
      <c r="G60" s="175"/>
      <c r="H60" s="175"/>
      <c r="I60" s="175"/>
      <c r="J60" s="249"/>
      <c r="K60" s="249"/>
      <c r="L60" s="249"/>
      <c r="M60" s="249"/>
    </row>
    <row r="61" spans="1:13" ht="15">
      <c r="A61" s="175"/>
      <c r="B61" s="175"/>
      <c r="C61" s="175"/>
      <c r="D61" s="175"/>
      <c r="E61" s="175"/>
      <c r="F61" s="175"/>
      <c r="G61" s="175"/>
      <c r="H61" s="175"/>
      <c r="I61" s="175"/>
      <c r="J61" s="249"/>
      <c r="K61" s="249"/>
      <c r="L61" s="249"/>
      <c r="M61" s="249"/>
    </row>
    <row r="62" spans="1:13" ht="15">
      <c r="A62" s="175"/>
      <c r="B62" s="175"/>
      <c r="C62" s="175"/>
      <c r="D62" s="175"/>
      <c r="E62" s="175"/>
      <c r="F62" s="175"/>
      <c r="G62" s="175"/>
      <c r="H62" s="175"/>
      <c r="I62" s="175"/>
      <c r="J62" s="249"/>
      <c r="K62" s="249"/>
      <c r="L62" s="249"/>
      <c r="M62" s="249"/>
    </row>
    <row r="63" spans="1:13" ht="15">
      <c r="A63" s="175"/>
      <c r="B63" s="175"/>
      <c r="C63" s="175"/>
      <c r="D63" s="175"/>
      <c r="E63" s="175"/>
      <c r="F63" s="175"/>
      <c r="G63" s="175"/>
      <c r="H63" s="175"/>
      <c r="I63" s="175"/>
      <c r="J63" s="249"/>
      <c r="K63" s="249"/>
      <c r="L63" s="249"/>
      <c r="M63" s="249"/>
    </row>
    <row r="64" spans="1:13" ht="15">
      <c r="A64" s="175"/>
      <c r="B64" s="175"/>
      <c r="C64" s="175"/>
      <c r="D64" s="175"/>
      <c r="E64" s="175"/>
      <c r="F64" s="175"/>
      <c r="G64" s="175"/>
      <c r="H64" s="175"/>
      <c r="I64" s="175"/>
      <c r="J64" s="249"/>
      <c r="K64" s="249"/>
      <c r="L64" s="249"/>
      <c r="M64" s="249"/>
    </row>
    <row r="65" spans="1:13" ht="15">
      <c r="A65" s="175"/>
      <c r="B65" s="175"/>
      <c r="C65" s="175"/>
      <c r="D65" s="175"/>
      <c r="E65" s="175"/>
      <c r="F65" s="175"/>
      <c r="G65" s="175"/>
      <c r="H65" s="175"/>
      <c r="I65" s="175"/>
      <c r="J65" s="249"/>
      <c r="K65" s="249"/>
      <c r="L65" s="249"/>
      <c r="M65" s="249"/>
    </row>
    <row r="66" spans="1:13" ht="15">
      <c r="A66" s="175"/>
      <c r="B66" s="175"/>
      <c r="C66" s="175"/>
      <c r="D66" s="175"/>
      <c r="E66" s="175"/>
      <c r="F66" s="175"/>
      <c r="G66" s="175"/>
      <c r="H66" s="175"/>
      <c r="I66" s="175"/>
      <c r="J66" s="249"/>
      <c r="K66" s="249"/>
      <c r="L66" s="249"/>
      <c r="M66" s="249"/>
    </row>
    <row r="67" spans="1:13" ht="15">
      <c r="A67" s="175"/>
      <c r="B67" s="175"/>
      <c r="C67" s="175"/>
      <c r="D67" s="175"/>
      <c r="E67" s="175"/>
      <c r="F67" s="175"/>
      <c r="G67" s="175"/>
      <c r="H67" s="175"/>
      <c r="I67" s="175"/>
      <c r="J67" s="249"/>
      <c r="K67" s="249"/>
      <c r="L67" s="249"/>
      <c r="M67" s="249"/>
    </row>
    <row r="68" spans="1:13" ht="15">
      <c r="A68" s="175"/>
      <c r="B68" s="175"/>
      <c r="C68" s="175"/>
      <c r="D68" s="175"/>
      <c r="E68" s="175"/>
      <c r="F68" s="175"/>
      <c r="G68" s="175"/>
      <c r="H68" s="175"/>
      <c r="I68" s="175"/>
      <c r="J68" s="249"/>
      <c r="K68" s="249"/>
      <c r="L68" s="249"/>
      <c r="M68" s="249"/>
    </row>
    <row r="69" spans="1:13" ht="15">
      <c r="A69" s="175"/>
      <c r="B69" s="175"/>
      <c r="C69" s="175"/>
      <c r="D69" s="175"/>
      <c r="E69" s="175"/>
      <c r="F69" s="175"/>
      <c r="G69" s="175"/>
      <c r="H69" s="175"/>
      <c r="I69" s="175"/>
      <c r="J69" s="249"/>
      <c r="K69" s="249"/>
      <c r="L69" s="249"/>
      <c r="M69" s="249"/>
    </row>
    <row r="70" spans="1:13" ht="15">
      <c r="A70" s="175"/>
      <c r="B70" s="175"/>
      <c r="C70" s="175"/>
      <c r="D70" s="175"/>
      <c r="E70" s="175"/>
      <c r="F70" s="175"/>
      <c r="G70" s="175"/>
      <c r="H70" s="175"/>
      <c r="I70" s="175"/>
      <c r="J70" s="249"/>
      <c r="K70" s="249"/>
      <c r="L70" s="249"/>
      <c r="M70" s="249"/>
    </row>
    <row r="71" spans="1:13" ht="15">
      <c r="A71" s="175"/>
      <c r="B71" s="175"/>
      <c r="C71" s="175"/>
      <c r="D71" s="175"/>
      <c r="E71" s="175"/>
      <c r="F71" s="175"/>
      <c r="G71" s="175"/>
      <c r="H71" s="175"/>
      <c r="I71" s="175"/>
      <c r="J71" s="249"/>
      <c r="K71" s="249"/>
      <c r="L71" s="249"/>
      <c r="M71" s="249"/>
    </row>
    <row r="72" spans="1:13" ht="15">
      <c r="A72" s="175"/>
      <c r="B72" s="175"/>
      <c r="C72" s="175"/>
      <c r="D72" s="175"/>
      <c r="E72" s="175"/>
      <c r="F72" s="175"/>
      <c r="G72" s="175"/>
      <c r="H72" s="175"/>
      <c r="I72" s="175"/>
      <c r="J72" s="249"/>
      <c r="K72" s="249"/>
      <c r="L72" s="249"/>
      <c r="M72" s="249"/>
    </row>
  </sheetData>
  <mergeCells count="2">
    <mergeCell ref="F10:H10"/>
    <mergeCell ref="B10:D10"/>
  </mergeCells>
  <printOptions/>
  <pageMargins left="0.7" right="0.39" top="0.5" bottom="0.25" header="0.2" footer="0.2"/>
  <pageSetup fitToHeight="1" fitToWidth="1" horizontalDpi="600" verticalDpi="600" orientation="portrait"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2004-08-25T10:03:38Z</cp:lastPrinted>
  <dcterms:created xsi:type="dcterms:W3CDTF">2004-08-23T06:31:22Z</dcterms:created>
  <dcterms:modified xsi:type="dcterms:W3CDTF">2004-08-25T10:04:21Z</dcterms:modified>
  <cp:category/>
  <cp:version/>
  <cp:contentType/>
  <cp:contentStatus/>
</cp:coreProperties>
</file>