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65431" windowWidth="9720" windowHeight="5010" tabRatio="864" activeTab="1"/>
  </bookViews>
  <sheets>
    <sheet name="Segmental Info" sheetId="1" r:id="rId1"/>
    <sheet name="Qtr-Notes" sheetId="2" r:id="rId2"/>
    <sheet name="Qtr-Cashflow" sheetId="3" r:id="rId3"/>
    <sheet name="Qtr-Equity" sheetId="4" r:id="rId4"/>
    <sheet name="Qtr-BS(2)" sheetId="5" r:id="rId5"/>
    <sheet name="Qtr-P&amp;L(2)" sheetId="6" r:id="rId6"/>
  </sheets>
  <definedNames>
    <definedName name="_xlnm.Print_Area" localSheetId="4">'Qtr-BS(2)'!$A$1:$E$63</definedName>
    <definedName name="_xlnm.Print_Area" localSheetId="3">'Qtr-Equity'!$B$1:$I$38</definedName>
    <definedName name="_xlnm.Print_Area" localSheetId="1">'Qtr-Notes'!$A$1:$H$259</definedName>
    <definedName name="_xlnm.Print_Area" localSheetId="5">'Qtr-P&amp;L(2)'!$A$1:$H$47</definedName>
  </definedNames>
  <calcPr fullCalcOnLoad="1"/>
</workbook>
</file>

<file path=xl/sharedStrings.xml><?xml version="1.0" encoding="utf-8"?>
<sst xmlns="http://schemas.openxmlformats.org/spreadsheetml/2006/main" count="303" uniqueCount="208">
  <si>
    <t>CURRENT ASSETS</t>
  </si>
  <si>
    <t>Cash and bank balances</t>
  </si>
  <si>
    <t>CURRENT LIABILITIES</t>
  </si>
  <si>
    <t>Taxation</t>
  </si>
  <si>
    <t>SHARE CAPITAL</t>
  </si>
  <si>
    <t>ADJUSTMENTS</t>
  </si>
  <si>
    <t>Total</t>
  </si>
  <si>
    <t>1.</t>
  </si>
  <si>
    <t>2.</t>
  </si>
  <si>
    <t>3.</t>
  </si>
  <si>
    <t>4.</t>
  </si>
  <si>
    <t>Current</t>
  </si>
  <si>
    <t>5.</t>
  </si>
  <si>
    <t>6.</t>
  </si>
  <si>
    <t>Quoted Securities</t>
  </si>
  <si>
    <t>7.</t>
  </si>
  <si>
    <t>Changes in the Composition of the Company</t>
  </si>
  <si>
    <t>8.</t>
  </si>
  <si>
    <t>Status of Corporate Proposals Announced</t>
  </si>
  <si>
    <t>9.</t>
  </si>
  <si>
    <t>10.</t>
  </si>
  <si>
    <t xml:space="preserve">Short Term Borrowings </t>
  </si>
  <si>
    <t>Secured</t>
  </si>
  <si>
    <t>RM'000</t>
  </si>
  <si>
    <t xml:space="preserve">Long Term Borrowings </t>
  </si>
  <si>
    <t>11.</t>
  </si>
  <si>
    <t>Contingent Liabilities</t>
  </si>
  <si>
    <t>12.</t>
  </si>
  <si>
    <t>13.</t>
  </si>
  <si>
    <t xml:space="preserve">Material Litigation </t>
  </si>
  <si>
    <t>14.</t>
  </si>
  <si>
    <t>15.</t>
  </si>
  <si>
    <t>16.</t>
  </si>
  <si>
    <t>Review of Performance</t>
  </si>
  <si>
    <t>17.</t>
  </si>
  <si>
    <t>18.</t>
  </si>
  <si>
    <t>Seasonality or Cyclicality of Operations</t>
  </si>
  <si>
    <t>19.</t>
  </si>
  <si>
    <t>Dividend</t>
  </si>
  <si>
    <t>Chow Chooi Yoong</t>
  </si>
  <si>
    <t>Company Secretary</t>
  </si>
  <si>
    <t>INDIVIDUAL QUARTER</t>
  </si>
  <si>
    <t>CUMULATIVE QUARTER</t>
  </si>
  <si>
    <t>QUARTER</t>
  </si>
  <si>
    <t>CORRESPONDING</t>
  </si>
  <si>
    <t>Revenue</t>
  </si>
  <si>
    <t>AS AT END OF</t>
  </si>
  <si>
    <t>CURRENT</t>
  </si>
  <si>
    <t>FINANCIAL</t>
  </si>
  <si>
    <t>YEAR END</t>
  </si>
  <si>
    <t xml:space="preserve">Net Current Assets </t>
  </si>
  <si>
    <t>Long Term Borrowings</t>
  </si>
  <si>
    <t>PRECEDING</t>
  </si>
  <si>
    <t>(Audited)</t>
  </si>
  <si>
    <t>Master</t>
  </si>
  <si>
    <t xml:space="preserve">Share </t>
  </si>
  <si>
    <t>Capital</t>
  </si>
  <si>
    <t>Premium</t>
  </si>
  <si>
    <t xml:space="preserve">Retained </t>
  </si>
  <si>
    <t>Profits</t>
  </si>
  <si>
    <t>Adjustments for:</t>
  </si>
  <si>
    <t xml:space="preserve">    Depreciation of property, plant &amp; equipment</t>
  </si>
  <si>
    <t xml:space="preserve">    Property, plant and equipment written off</t>
  </si>
  <si>
    <t xml:space="preserve">    Gain on disposal of property, plant and equipment</t>
  </si>
  <si>
    <t>Operating profit before working capital changes</t>
  </si>
  <si>
    <t>Inventories</t>
  </si>
  <si>
    <t>Debtors</t>
  </si>
  <si>
    <t>Creditors</t>
  </si>
  <si>
    <t>(Unaudited)</t>
  </si>
  <si>
    <t>CASH FLOW FROM FINANCING ACTIVITIES</t>
  </si>
  <si>
    <t>CASH FLOW FROM INVESTING ACTIVITIES</t>
  </si>
  <si>
    <t>CASH FLOW FROM OPERATING ACTIVITIES</t>
  </si>
  <si>
    <t>OPENING CASH AND CASH EQUIVALENTS</t>
  </si>
  <si>
    <t>CLOSING CASH AND CASH EQUIVALENTS</t>
  </si>
  <si>
    <t>Cash and cash equivalents comprise the following:</t>
  </si>
  <si>
    <t>Disposal of property, plant and equipment</t>
  </si>
  <si>
    <t>Acquisition of property, plant and equipment</t>
  </si>
  <si>
    <t>Proceeds from hire purchase creditors</t>
  </si>
  <si>
    <t>Income tax paid</t>
  </si>
  <si>
    <t>The Group did not carry out any valuations on its property, plant &amp; equipment.</t>
  </si>
  <si>
    <t>Valuations of Property, Plant &amp; Equipment</t>
  </si>
  <si>
    <t>Off Balance Sheet Financial Instruments</t>
  </si>
  <si>
    <t>Material Changes in Current Quarter Results compared to Preceding Quarter</t>
  </si>
  <si>
    <t>21.</t>
  </si>
  <si>
    <t>22.</t>
  </si>
  <si>
    <t>QUARTERLY REPORT ON CONSOLIDATED RESULTS</t>
  </si>
  <si>
    <t>NOTES TO THE INTERIM FINANCIAL REPORT</t>
  </si>
  <si>
    <t>These figures have not been audited</t>
  </si>
  <si>
    <t xml:space="preserve">QUARTERLY REPORT ON CONSOLIDATED RESULTS </t>
  </si>
  <si>
    <t>CONDENSED CONSOLIDATED INCOME STATEMENTS</t>
  </si>
  <si>
    <t>CONDENSED CONSOLIDATED BALANCE SHEETS</t>
  </si>
  <si>
    <t>Operating expenses</t>
  </si>
  <si>
    <t>Other operating income</t>
  </si>
  <si>
    <t>Finance costs</t>
  </si>
  <si>
    <t>Profit before taxation</t>
  </si>
  <si>
    <t>Profit after taxation</t>
  </si>
  <si>
    <t>Net profit for the period</t>
  </si>
  <si>
    <t>CONDENSED CONSOLIDATED CASH FLOW STATEMENT</t>
  </si>
  <si>
    <t xml:space="preserve">    Interest expense</t>
  </si>
  <si>
    <t>Interest expense</t>
  </si>
  <si>
    <t>Dividend payment</t>
  </si>
  <si>
    <t>Deferred Taxation</t>
  </si>
  <si>
    <t>ENDED</t>
  </si>
  <si>
    <t>YEAR TO DATE</t>
  </si>
  <si>
    <t>Minority interests</t>
  </si>
  <si>
    <t>Profit from operations</t>
  </si>
  <si>
    <t>Accounting Policies and Methods of Computation</t>
  </si>
  <si>
    <t>Changes in Estimates</t>
  </si>
  <si>
    <t>Borrowings and Debt Securities</t>
  </si>
  <si>
    <t>On 8 August 2002, the Company proposed to implement the following:-</t>
  </si>
  <si>
    <t>(I)</t>
  </si>
  <si>
    <t xml:space="preserve">(ii) </t>
  </si>
  <si>
    <t xml:space="preserve">(iii) </t>
  </si>
  <si>
    <r>
      <t xml:space="preserve">DeGem Berhad </t>
    </r>
    <r>
      <rPr>
        <b/>
        <sz val="10"/>
        <rFont val="Times New Roman"/>
        <family val="1"/>
      </rPr>
      <t>(Company No : 415726 - T)</t>
    </r>
  </si>
  <si>
    <r>
      <t>DeGem Berhad</t>
    </r>
    <r>
      <rPr>
        <b/>
        <sz val="12"/>
        <rFont val="Times New Roman"/>
        <family val="1"/>
      </rPr>
      <t xml:space="preserve"> </t>
    </r>
    <r>
      <rPr>
        <b/>
        <sz val="10"/>
        <rFont val="Times New Roman"/>
        <family val="1"/>
      </rPr>
      <t>(Company No : 415726 - T)</t>
    </r>
  </si>
  <si>
    <t>Net Tangible Assets Per Share (RM)</t>
  </si>
  <si>
    <t>Hire Purchase Creditors</t>
  </si>
  <si>
    <t>CONSOLIDATED STATEMENT OF CHANGES IN EQUITY</t>
  </si>
  <si>
    <t>Profit for the period</t>
  </si>
  <si>
    <t>Net cash generate from operating activities</t>
  </si>
  <si>
    <t>Cash Generated from operations</t>
  </si>
  <si>
    <t>Bank overdraft</t>
  </si>
  <si>
    <t>Repayment of hire purchase creditors</t>
  </si>
  <si>
    <t>Repayment of bank borrowings</t>
  </si>
  <si>
    <t>Trade Receivables</t>
  </si>
  <si>
    <t>Other Receivables, Deposits &amp; Prepayment</t>
  </si>
  <si>
    <t>Cash and Bank Balances</t>
  </si>
  <si>
    <t>Trade Payables</t>
  </si>
  <si>
    <t>Other Payables &amp; Accruals</t>
  </si>
  <si>
    <t>Bank Overdraft</t>
  </si>
  <si>
    <t>Short Term Borrowings</t>
  </si>
  <si>
    <t>Provision for Taxation</t>
  </si>
  <si>
    <t>DEFERRED AND LONG TERM LIABILITIES</t>
  </si>
  <si>
    <t>PROPERTY, PLANT AND EQUIPMENT</t>
  </si>
  <si>
    <t>SHARE PREMIUM</t>
  </si>
  <si>
    <t>SHAREHOLDERS' FUND</t>
  </si>
  <si>
    <t>MINORITY INTERESTS</t>
  </si>
  <si>
    <t>These figures have not been audited.</t>
  </si>
  <si>
    <t>Quarter</t>
  </si>
  <si>
    <t>At 1 January 2002</t>
  </si>
  <si>
    <t>Amount due to Ultimate Holding Company</t>
  </si>
  <si>
    <t>Unusual Items</t>
  </si>
  <si>
    <t>Bank overdrafts</t>
  </si>
  <si>
    <t>Current portion of long term loans</t>
  </si>
  <si>
    <t>Hire purchase creditors</t>
  </si>
  <si>
    <t>Term loans</t>
  </si>
  <si>
    <t>Amount due from holding company</t>
  </si>
  <si>
    <t>31.12.2002</t>
  </si>
  <si>
    <t>Audit Report</t>
  </si>
  <si>
    <t xml:space="preserve">Material Events Subsequent To The Financial Period </t>
  </si>
  <si>
    <t>Profit Forecast and Profit Guarantee</t>
  </si>
  <si>
    <t>Individual Quarter</t>
  </si>
  <si>
    <t>Cumulative Quarter</t>
  </si>
  <si>
    <t xml:space="preserve">Year </t>
  </si>
  <si>
    <t xml:space="preserve">Preceding </t>
  </si>
  <si>
    <t>To date</t>
  </si>
  <si>
    <t xml:space="preserve">Corresponding </t>
  </si>
  <si>
    <t>- Current year</t>
  </si>
  <si>
    <t>- Prior year</t>
  </si>
  <si>
    <t>Income Taxation</t>
  </si>
  <si>
    <t>Sale of Unquoted Investments and/or Properties</t>
  </si>
  <si>
    <t>20.</t>
  </si>
  <si>
    <t>Amount due to directors</t>
  </si>
  <si>
    <t xml:space="preserve">    Provision for slow moving stock written back</t>
  </si>
  <si>
    <t>Movement during the year</t>
  </si>
  <si>
    <t>Proceeds from issue of shares</t>
  </si>
  <si>
    <t>Bank borrowings</t>
  </si>
  <si>
    <t>RETAINED PROFITS</t>
  </si>
  <si>
    <t>Short term deposit pledge as security</t>
  </si>
  <si>
    <t>Profit for the year</t>
  </si>
  <si>
    <t>Bonus Issue</t>
  </si>
  <si>
    <t>Deferred expenditure incurred</t>
  </si>
  <si>
    <t>Trading</t>
  </si>
  <si>
    <t>Manufacturing</t>
  </si>
  <si>
    <t>Invest.Holding</t>
  </si>
  <si>
    <t>Other Operation</t>
  </si>
  <si>
    <t>Eliminations</t>
  </si>
  <si>
    <t>Group</t>
  </si>
  <si>
    <t>Business segment</t>
  </si>
  <si>
    <t>External Sales</t>
  </si>
  <si>
    <t>Inter-Segment Sales</t>
  </si>
  <si>
    <t>Total Revenue</t>
  </si>
  <si>
    <t xml:space="preserve">Result </t>
  </si>
  <si>
    <t>Total Asset Employed</t>
  </si>
  <si>
    <t>RM '000</t>
  </si>
  <si>
    <t>At 31 December 2002</t>
  </si>
  <si>
    <t>Segmental Information</t>
  </si>
  <si>
    <t>Refer to Appendix 1</t>
  </si>
  <si>
    <t>Prospects For The Current Financial Year</t>
  </si>
  <si>
    <t>23.</t>
  </si>
  <si>
    <t>APPENDIX 1</t>
  </si>
  <si>
    <r>
      <t xml:space="preserve">DeGem Berhad </t>
    </r>
    <r>
      <rPr>
        <b/>
        <sz val="10"/>
        <rFont val="Times New Roman"/>
        <family val="1"/>
      </rPr>
      <t>(Company No 415726-T)</t>
    </r>
  </si>
  <si>
    <t>Profit / (Loss) Before Tax</t>
  </si>
  <si>
    <t>FOR THE SECOND FINANCIAL QUARTER ENDED 30 JUNE 2003</t>
  </si>
  <si>
    <t>30.06.2003</t>
  </si>
  <si>
    <t>30.06.2002</t>
  </si>
  <si>
    <t>30.06.03</t>
  </si>
  <si>
    <t>30.06.02</t>
  </si>
  <si>
    <t>At 30 June 2003</t>
  </si>
  <si>
    <t>24.</t>
  </si>
  <si>
    <t>Basic Earnings Per Share</t>
  </si>
  <si>
    <t>Basic earnings per share (sen)</t>
  </si>
  <si>
    <t>Date:  19 August 2003</t>
  </si>
  <si>
    <t>DeGem Berhad (Company No : 415726 - T)</t>
  </si>
  <si>
    <t xml:space="preserve"> - basic (sen)                  </t>
  </si>
  <si>
    <r>
      <t xml:space="preserve">Earnings per share          </t>
    </r>
    <r>
      <rPr>
        <i/>
        <sz val="11"/>
        <rFont val="Times New Roman"/>
        <family val="1"/>
      </rPr>
      <t xml:space="preserve"> (Note 24)</t>
    </r>
  </si>
  <si>
    <t>NET INCREASE IN CASH AND CASH EQUIVALENTS</t>
  </si>
  <si>
    <t>By Order of the Board,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</si>
</sst>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 #,##0.00_ ;_ * \-#,##0.00_ ;_ * &quot;-&quot;??_ ;_ @_ "/>
    <numFmt numFmtId="166" formatCode="_-&quot;£&quot;* #,##0_-;\-&quot;£&quot;* #,##0_-;_-&quot;£&quot;* &quot;-&quot;_-;_-@_-"/>
    <numFmt numFmtId="167" formatCode="_-&quot;£&quot;* #,##0.00_-;\-&quot;£&quot;* #,##0.00_-;_-&quot;£&quot;* &quot;-&quot;??_-;_-@_-"/>
    <numFmt numFmtId="168" formatCode="_-* #,##0_-;\-* #,##0_-;_-* &quot;-&quot;??_-;_-@_-"/>
    <numFmt numFmtId="169" formatCode="00000"/>
    <numFmt numFmtId="170" formatCode="_(* #,##0_);_(* \(#,##0\);_(* &quot;-&quot;??_);_(@_)"/>
    <numFmt numFmtId="171" formatCode="#,##0.00000"/>
    <numFmt numFmtId="172" formatCode="#,##0.000000"/>
    <numFmt numFmtId="173" formatCode="mm/dd/yy"/>
    <numFmt numFmtId="174" formatCode="_-* #,##0.0_-;\-* #,##0.0_-;_-* &quot;-&quot;??_-;_-@_-"/>
    <numFmt numFmtId="175" formatCode="_ * #,##0_ ;_ * \-#,##0_ ;_ * &quot;-&quot;??_ ;_ @_ "/>
    <numFmt numFmtId="176" formatCode="0.00_);\(0.00\)"/>
    <numFmt numFmtId="177" formatCode="_-* #,##0.00000_-;\-* #,##0.00000_-;_-* &quot;-&quot;??_-;_-@_-"/>
    <numFmt numFmtId="178" formatCode="#,##0.000_);[Red]\(#,##0.000\)"/>
    <numFmt numFmtId="179" formatCode="_(* #,##0.000_);_(* \(#,##0.000\);_(* &quot;-&quot;??_);_(@_)"/>
    <numFmt numFmtId="180" formatCode="0_);\(0\)"/>
    <numFmt numFmtId="181" formatCode="_(* #,##0.0000_);_(* \(#,##0.0000\);_(* &quot;-&quot;??_);_(@_)"/>
    <numFmt numFmtId="182" formatCode="_(* #,##0.00000_);_(* \(#,##0.00000\);_(* &quot;-&quot;??_);_(@_)"/>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000000000_);_(* \(#,##0.0000000000\);_(* &quot;-&quot;??_);_(@_)"/>
    <numFmt numFmtId="188" formatCode="_(* #,##0.000000000000_);_(* \(#,##0.000000000000\);_(* &quot;-&quot;??_);_(@_)"/>
    <numFmt numFmtId="189" formatCode="_(* #,##0.00000000000000_);_(* \(#,##0.00000000000000\);_(* &quot;-&quot;??_);_(@_)"/>
    <numFmt numFmtId="190" formatCode="_(* #,##0.0_);_(* \(#,##0.0\);_(* &quot;-&quot;??_);_(@_)"/>
    <numFmt numFmtId="191" formatCode="#,##0.0_);\(#,##0.0\)"/>
    <numFmt numFmtId="192" formatCode="#,##0.0_);[Red]\(#,##0.0\)"/>
    <numFmt numFmtId="193" formatCode="_(* #,##0.00000000000_);_(* \(#,##0.00000000000\);_(* &quot;-&quot;??_);_(@_)"/>
    <numFmt numFmtId="194" formatCode="_-* #,##0.000_-;\-* #,##0.000_-;_-* &quot;-&quot;??_-;_-@_-"/>
    <numFmt numFmtId="195" formatCode="_(* #,##0.0_);_(* \(#,##0.0\);_(* &quot;-&quot;?_);_(@_)"/>
    <numFmt numFmtId="196" formatCode="_(* #,##0.000_);_(* \(#,##0.000\);_(* &quot;-&quot;???_);_(@_)"/>
  </numFmts>
  <fonts count="26">
    <font>
      <sz val="10"/>
      <name val="Arial"/>
      <family val="0"/>
    </font>
    <font>
      <b/>
      <sz val="10"/>
      <name val="Arial"/>
      <family val="0"/>
    </font>
    <font>
      <i/>
      <sz val="10"/>
      <name val="Arial"/>
      <family val="0"/>
    </font>
    <font>
      <b/>
      <i/>
      <sz val="10"/>
      <name val="Arial"/>
      <family val="0"/>
    </font>
    <font>
      <b/>
      <sz val="10"/>
      <color indexed="8"/>
      <name val="Arial"/>
      <family val="2"/>
    </font>
    <font>
      <sz val="10"/>
      <color indexed="8"/>
      <name val="Arial"/>
      <family val="0"/>
    </font>
    <font>
      <b/>
      <sz val="11"/>
      <name val="Times New Roman"/>
      <family val="1"/>
    </font>
    <font>
      <sz val="10"/>
      <name val="Times New Roman"/>
      <family val="1"/>
    </font>
    <font>
      <b/>
      <i/>
      <sz val="11"/>
      <name val="Times New Roman"/>
      <family val="1"/>
    </font>
    <font>
      <b/>
      <sz val="10"/>
      <name val="Times New Roman"/>
      <family val="1"/>
    </font>
    <font>
      <b/>
      <i/>
      <sz val="10"/>
      <name val="Times New Roman"/>
      <family val="1"/>
    </font>
    <font>
      <sz val="11"/>
      <name val="Times New Roman"/>
      <family val="1"/>
    </font>
    <font>
      <sz val="16"/>
      <name val="Arial"/>
      <family val="2"/>
    </font>
    <font>
      <sz val="11"/>
      <color indexed="12"/>
      <name val="Times New Roman"/>
      <family val="1"/>
    </font>
    <font>
      <b/>
      <sz val="12"/>
      <name val="Times New Roman"/>
      <family val="1"/>
    </font>
    <font>
      <sz val="10"/>
      <color indexed="10"/>
      <name val="Times New Roman"/>
      <family val="1"/>
    </font>
    <font>
      <i/>
      <sz val="11"/>
      <name val="Times New Roman"/>
      <family val="1"/>
    </font>
    <font>
      <u val="single"/>
      <sz val="10"/>
      <color indexed="12"/>
      <name val="Arial"/>
      <family val="0"/>
    </font>
    <font>
      <b/>
      <sz val="10"/>
      <color indexed="8"/>
      <name val="Times New Roman"/>
      <family val="1"/>
    </font>
    <font>
      <sz val="10"/>
      <color indexed="8"/>
      <name val="Times New Roman"/>
      <family val="1"/>
    </font>
    <font>
      <b/>
      <sz val="14"/>
      <name val="Times New Roman"/>
      <family val="1"/>
    </font>
    <font>
      <b/>
      <sz val="11"/>
      <color indexed="8"/>
      <name val="Times New Roman"/>
      <family val="1"/>
    </font>
    <font>
      <sz val="11"/>
      <color indexed="14"/>
      <name val="Times New Roman"/>
      <family val="1"/>
    </font>
    <font>
      <sz val="11"/>
      <color indexed="10"/>
      <name val="Times New Roman"/>
      <family val="1"/>
    </font>
    <font>
      <i/>
      <sz val="10"/>
      <name val="Times New Roman"/>
      <family val="1"/>
    </font>
    <font>
      <b/>
      <u val="single"/>
      <sz val="10"/>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4">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77">
    <xf numFmtId="39" fontId="0" fillId="0" borderId="0" xfId="0" applyAlignment="1">
      <alignment/>
    </xf>
    <xf numFmtId="39" fontId="0" fillId="0" borderId="0" xfId="0" applyAlignment="1">
      <alignment horizontal="center"/>
    </xf>
    <xf numFmtId="38" fontId="0" fillId="0" borderId="0" xfId="0" applyNumberFormat="1" applyAlignment="1">
      <alignment/>
    </xf>
    <xf numFmtId="39" fontId="0" fillId="0" borderId="0" xfId="0" applyBorder="1" applyAlignment="1">
      <alignment/>
    </xf>
    <xf numFmtId="39" fontId="0" fillId="0" borderId="0" xfId="0" applyFill="1" applyAlignment="1">
      <alignment/>
    </xf>
    <xf numFmtId="39" fontId="4" fillId="0" borderId="0" xfId="0" applyFont="1" applyFill="1" applyAlignment="1">
      <alignment/>
    </xf>
    <xf numFmtId="39" fontId="1" fillId="0" borderId="0" xfId="0" applyFont="1" applyFill="1" applyAlignment="1">
      <alignment/>
    </xf>
    <xf numFmtId="37" fontId="0" fillId="0" borderId="0" xfId="0" applyNumberFormat="1" applyAlignment="1">
      <alignment/>
    </xf>
    <xf numFmtId="0" fontId="0" fillId="0" borderId="0" xfId="22">
      <alignment/>
      <protection/>
    </xf>
    <xf numFmtId="0" fontId="8" fillId="0" borderId="0" xfId="22" applyFont="1" applyFill="1" applyAlignment="1">
      <alignment horizontal="center"/>
      <protection/>
    </xf>
    <xf numFmtId="0" fontId="9" fillId="0" borderId="0" xfId="22" applyFont="1" applyAlignment="1" quotePrefix="1">
      <alignment horizontal="left"/>
      <protection/>
    </xf>
    <xf numFmtId="0" fontId="9" fillId="0" borderId="0" xfId="22" applyFont="1">
      <alignment/>
      <protection/>
    </xf>
    <xf numFmtId="0" fontId="7" fillId="0" borderId="0" xfId="22" applyFont="1">
      <alignment/>
      <protection/>
    </xf>
    <xf numFmtId="0" fontId="7" fillId="0" borderId="0" xfId="22" applyFont="1" applyAlignment="1">
      <alignment horizontal="left"/>
      <protection/>
    </xf>
    <xf numFmtId="0" fontId="9" fillId="0" borderId="0" xfId="22" applyFont="1" applyAlignment="1">
      <alignment horizontal="center"/>
      <protection/>
    </xf>
    <xf numFmtId="0" fontId="7" fillId="0" borderId="0" xfId="22" applyFont="1" quotePrefix="1">
      <alignment/>
      <protection/>
    </xf>
    <xf numFmtId="170" fontId="7" fillId="0" borderId="0" xfId="17" applyNumberFormat="1" applyFont="1" applyAlignment="1">
      <alignment/>
    </xf>
    <xf numFmtId="170" fontId="7" fillId="0" borderId="1" xfId="17" applyNumberFormat="1" applyFont="1" applyBorder="1" applyAlignment="1">
      <alignment/>
    </xf>
    <xf numFmtId="170" fontId="7" fillId="0" borderId="2" xfId="17" applyNumberFormat="1" applyFont="1" applyBorder="1" applyAlignment="1">
      <alignment/>
    </xf>
    <xf numFmtId="0" fontId="7" fillId="0" borderId="0" xfId="22" applyFont="1" applyFill="1">
      <alignment/>
      <protection/>
    </xf>
    <xf numFmtId="0" fontId="10" fillId="0" borderId="0" xfId="22" applyFont="1" applyBorder="1">
      <alignment/>
      <protection/>
    </xf>
    <xf numFmtId="0" fontId="7" fillId="0" borderId="0" xfId="22" applyFont="1" applyBorder="1">
      <alignment/>
      <protection/>
    </xf>
    <xf numFmtId="0" fontId="7" fillId="0" borderId="0" xfId="22" applyFont="1" applyBorder="1" applyAlignment="1">
      <alignment horizontal="center"/>
      <protection/>
    </xf>
    <xf numFmtId="0" fontId="7" fillId="0" borderId="0" xfId="22" applyFont="1" applyBorder="1" quotePrefix="1">
      <alignment/>
      <protection/>
    </xf>
    <xf numFmtId="170" fontId="7" fillId="0" borderId="0" xfId="17" applyNumberFormat="1" applyFont="1" applyBorder="1" applyAlignment="1">
      <alignment/>
    </xf>
    <xf numFmtId="170" fontId="9" fillId="0" borderId="0" xfId="22" applyNumberFormat="1" applyFont="1" applyBorder="1">
      <alignment/>
      <protection/>
    </xf>
    <xf numFmtId="0" fontId="7" fillId="0" borderId="0" xfId="22" applyFont="1" applyAlignment="1">
      <alignment horizontal="center"/>
      <protection/>
    </xf>
    <xf numFmtId="0" fontId="9" fillId="0" borderId="0" xfId="22" applyFont="1" quotePrefix="1">
      <alignment/>
      <protection/>
    </xf>
    <xf numFmtId="0" fontId="9" fillId="0" borderId="0" xfId="22" applyFont="1" applyFill="1" applyAlignment="1" quotePrefix="1">
      <alignment horizontal="left"/>
      <protection/>
    </xf>
    <xf numFmtId="0" fontId="9" fillId="0" borderId="0" xfId="22" applyFont="1" applyFill="1">
      <alignment/>
      <protection/>
    </xf>
    <xf numFmtId="0" fontId="0" fillId="0" borderId="0" xfId="22" applyFont="1">
      <alignment/>
      <protection/>
    </xf>
    <xf numFmtId="0" fontId="6" fillId="0" borderId="0" xfId="22" applyFont="1" applyAlignment="1">
      <alignment horizontal="left"/>
      <protection/>
    </xf>
    <xf numFmtId="0" fontId="11" fillId="0" borderId="0" xfId="22" applyFont="1" applyAlignment="1">
      <alignment horizontal="left"/>
      <protection/>
    </xf>
    <xf numFmtId="0" fontId="11" fillId="0" borderId="0" xfId="22" applyFont="1" applyAlignment="1">
      <alignment horizontal="centerContinuous"/>
      <protection/>
    </xf>
    <xf numFmtId="0" fontId="11" fillId="0" borderId="0" xfId="22" applyFont="1">
      <alignment/>
      <protection/>
    </xf>
    <xf numFmtId="43" fontId="12" fillId="0" borderId="0" xfId="17" applyFont="1" applyAlignment="1">
      <alignment/>
    </xf>
    <xf numFmtId="0" fontId="12" fillId="0" borderId="0" xfId="22" applyFont="1">
      <alignment/>
      <protection/>
    </xf>
    <xf numFmtId="43" fontId="0" fillId="0" borderId="0" xfId="17" applyFont="1" applyAlignment="1">
      <alignment/>
    </xf>
    <xf numFmtId="0" fontId="0" fillId="0" borderId="0" xfId="22" applyFont="1">
      <alignment/>
      <protection/>
    </xf>
    <xf numFmtId="15" fontId="6" fillId="0" borderId="0" xfId="22" applyNumberFormat="1" applyFont="1" applyAlignment="1" quotePrefix="1">
      <alignment horizontal="left"/>
      <protection/>
    </xf>
    <xf numFmtId="0" fontId="6" fillId="0" borderId="0" xfId="22" applyFont="1" applyBorder="1" applyAlignment="1">
      <alignment horizontal="left"/>
      <protection/>
    </xf>
    <xf numFmtId="0" fontId="11" fillId="0" borderId="0" xfId="22" applyFont="1" applyBorder="1">
      <alignment/>
      <protection/>
    </xf>
    <xf numFmtId="0" fontId="6" fillId="0" borderId="0" xfId="22" applyFont="1" applyBorder="1" applyAlignment="1">
      <alignment horizontal="centerContinuous"/>
      <protection/>
    </xf>
    <xf numFmtId="0" fontId="11" fillId="0" borderId="0" xfId="22" applyFont="1" applyBorder="1" applyAlignment="1">
      <alignment horizontal="center"/>
      <protection/>
    </xf>
    <xf numFmtId="170" fontId="11" fillId="0" borderId="0" xfId="17" applyNumberFormat="1" applyFont="1" applyBorder="1" applyAlignment="1">
      <alignment horizontal="center"/>
    </xf>
    <xf numFmtId="0" fontId="6" fillId="0" borderId="0" xfId="22" applyFont="1" applyBorder="1" applyAlignment="1">
      <alignment horizontal="center"/>
      <protection/>
    </xf>
    <xf numFmtId="170" fontId="11" fillId="0" borderId="0" xfId="17" applyNumberFormat="1" applyFont="1" applyBorder="1" applyAlignment="1">
      <alignment/>
    </xf>
    <xf numFmtId="0" fontId="11" fillId="0" borderId="0" xfId="22" applyFont="1" applyFill="1" applyBorder="1" applyAlignment="1">
      <alignment horizontal="left"/>
      <protection/>
    </xf>
    <xf numFmtId="0" fontId="11" fillId="0" borderId="0" xfId="22" applyFont="1" applyFill="1" applyBorder="1">
      <alignment/>
      <protection/>
    </xf>
    <xf numFmtId="170" fontId="11" fillId="0" borderId="0" xfId="17" applyNumberFormat="1" applyFont="1" applyFill="1" applyBorder="1" applyAlignment="1">
      <alignment horizontal="center"/>
    </xf>
    <xf numFmtId="170" fontId="11" fillId="0" borderId="0" xfId="17" applyNumberFormat="1" applyFont="1" applyFill="1" applyBorder="1" applyAlignment="1">
      <alignment/>
    </xf>
    <xf numFmtId="0" fontId="0" fillId="0" borderId="0" xfId="22" applyFont="1" applyFill="1" applyBorder="1">
      <alignment/>
      <protection/>
    </xf>
    <xf numFmtId="170" fontId="11" fillId="0" borderId="0" xfId="17" applyNumberFormat="1" applyFont="1" applyFill="1" applyBorder="1" applyAlignment="1" quotePrefix="1">
      <alignment horizontal="center"/>
    </xf>
    <xf numFmtId="0" fontId="6" fillId="0" borderId="0" xfId="22" applyFont="1" applyAlignment="1">
      <alignment horizontal="centerContinuous"/>
      <protection/>
    </xf>
    <xf numFmtId="0" fontId="6" fillId="0" borderId="0" xfId="22" applyFont="1" applyFill="1" applyBorder="1" applyAlignment="1">
      <alignment horizontal="centerContinuous"/>
      <protection/>
    </xf>
    <xf numFmtId="0" fontId="11" fillId="0" borderId="0" xfId="22" applyFont="1" applyBorder="1" applyAlignment="1">
      <alignment horizontal="centerContinuous"/>
      <protection/>
    </xf>
    <xf numFmtId="0" fontId="11" fillId="0" borderId="0" xfId="22" applyFont="1" applyFill="1" applyBorder="1" applyAlignment="1">
      <alignment horizontal="centerContinuous"/>
      <protection/>
    </xf>
    <xf numFmtId="0" fontId="6" fillId="0" borderId="0" xfId="22" applyFont="1" applyAlignment="1">
      <alignment horizontal="center"/>
      <protection/>
    </xf>
    <xf numFmtId="0" fontId="6" fillId="0" borderId="0" xfId="22" applyFont="1" applyFill="1" applyBorder="1" applyAlignment="1">
      <alignment horizontal="center"/>
      <protection/>
    </xf>
    <xf numFmtId="0" fontId="6" fillId="0" borderId="0" xfId="22" applyFont="1" applyFill="1" applyBorder="1" applyAlignment="1">
      <alignment horizontal="right"/>
      <protection/>
    </xf>
    <xf numFmtId="0" fontId="6" fillId="0" borderId="0" xfId="22" applyFont="1" applyAlignment="1" quotePrefix="1">
      <alignment horizontal="center"/>
      <protection/>
    </xf>
    <xf numFmtId="0" fontId="6" fillId="0" borderId="0" xfId="22" applyFont="1" applyFill="1" applyBorder="1" applyAlignment="1" quotePrefix="1">
      <alignment horizontal="right"/>
      <protection/>
    </xf>
    <xf numFmtId="0" fontId="11" fillId="0" borderId="0" xfId="22" applyFont="1" applyAlignment="1">
      <alignment horizontal="center"/>
      <protection/>
    </xf>
    <xf numFmtId="0" fontId="11" fillId="0" borderId="0" xfId="22" applyFont="1" applyFill="1" applyBorder="1" applyAlignment="1">
      <alignment horizontal="center"/>
      <protection/>
    </xf>
    <xf numFmtId="0" fontId="11" fillId="0" borderId="0" xfId="22" applyFont="1" applyAlignment="1" quotePrefix="1">
      <alignment horizontal="left"/>
      <protection/>
    </xf>
    <xf numFmtId="0" fontId="6" fillId="0" borderId="0" xfId="22" applyFont="1" applyAlignment="1" quotePrefix="1">
      <alignment horizontal="left"/>
      <protection/>
    </xf>
    <xf numFmtId="170" fontId="11" fillId="0" borderId="0" xfId="17" applyNumberFormat="1" applyFont="1" applyAlignment="1">
      <alignment/>
    </xf>
    <xf numFmtId="170" fontId="11" fillId="0" borderId="0" xfId="17" applyNumberFormat="1" applyFont="1" applyBorder="1" applyAlignment="1">
      <alignment/>
    </xf>
    <xf numFmtId="43" fontId="11" fillId="0" borderId="0" xfId="17" applyNumberFormat="1" applyFont="1" applyAlignment="1">
      <alignment horizontal="center"/>
    </xf>
    <xf numFmtId="170" fontId="11" fillId="0" borderId="0" xfId="17" applyNumberFormat="1" applyFont="1" applyFill="1" applyBorder="1" applyAlignment="1">
      <alignment/>
    </xf>
    <xf numFmtId="0" fontId="6" fillId="0" borderId="0" xfId="22" applyFont="1">
      <alignment/>
      <protection/>
    </xf>
    <xf numFmtId="170" fontId="6" fillId="0" borderId="0" xfId="17" applyNumberFormat="1" applyFont="1" applyAlignment="1">
      <alignment horizontal="center"/>
    </xf>
    <xf numFmtId="170" fontId="6" fillId="0" borderId="0" xfId="17" applyNumberFormat="1" applyFont="1" applyBorder="1" applyAlignment="1">
      <alignment horizontal="center"/>
    </xf>
    <xf numFmtId="170" fontId="6" fillId="0" borderId="0" xfId="17" applyNumberFormat="1" applyFont="1" applyFill="1" applyBorder="1" applyAlignment="1">
      <alignment horizontal="center"/>
    </xf>
    <xf numFmtId="170" fontId="11" fillId="0" borderId="0" xfId="17" applyNumberFormat="1" applyFont="1" applyAlignment="1">
      <alignment horizontal="center"/>
    </xf>
    <xf numFmtId="170" fontId="13" fillId="0" borderId="0" xfId="17" applyNumberFormat="1" applyFont="1" applyBorder="1" applyAlignment="1">
      <alignment/>
    </xf>
    <xf numFmtId="170" fontId="13" fillId="0" borderId="0" xfId="17" applyNumberFormat="1" applyFont="1" applyFill="1" applyBorder="1" applyAlignment="1">
      <alignment/>
    </xf>
    <xf numFmtId="0" fontId="11" fillId="0" borderId="0" xfId="22" applyFont="1" quotePrefix="1">
      <alignment/>
      <protection/>
    </xf>
    <xf numFmtId="170" fontId="13" fillId="0" borderId="0" xfId="17" applyNumberFormat="1" applyFont="1" applyBorder="1" applyAlignment="1">
      <alignment horizontal="right"/>
    </xf>
    <xf numFmtId="170" fontId="13" fillId="0" borderId="0" xfId="17" applyNumberFormat="1" applyFont="1" applyFill="1" applyBorder="1" applyAlignment="1">
      <alignment horizontal="right"/>
    </xf>
    <xf numFmtId="170" fontId="11" fillId="0" borderId="0" xfId="17" applyNumberFormat="1" applyFont="1" applyBorder="1" applyAlignment="1">
      <alignment horizontal="right"/>
    </xf>
    <xf numFmtId="170" fontId="11" fillId="0" borderId="0" xfId="17" applyNumberFormat="1" applyFont="1" applyFill="1" applyBorder="1" applyAlignment="1">
      <alignment horizontal="right"/>
    </xf>
    <xf numFmtId="43" fontId="11" fillId="0" borderId="0" xfId="17" applyNumberFormat="1" applyFont="1" applyBorder="1" applyAlignment="1">
      <alignment/>
    </xf>
    <xf numFmtId="43" fontId="11" fillId="0" borderId="0" xfId="17" applyNumberFormat="1" applyFont="1" applyFill="1" applyBorder="1" applyAlignment="1">
      <alignment/>
    </xf>
    <xf numFmtId="170" fontId="11" fillId="0" borderId="3" xfId="17" applyNumberFormat="1" applyFont="1" applyFill="1" applyBorder="1" applyAlignment="1">
      <alignment/>
    </xf>
    <xf numFmtId="170" fontId="11" fillId="0" borderId="0" xfId="17" applyNumberFormat="1" applyFont="1" applyFill="1" applyAlignment="1">
      <alignment horizontal="right"/>
    </xf>
    <xf numFmtId="0" fontId="6" fillId="0" borderId="0" xfId="22" applyFont="1" applyFill="1" applyAlignment="1">
      <alignment horizontal="centerContinuous"/>
      <protection/>
    </xf>
    <xf numFmtId="0" fontId="11" fillId="0" borderId="0" xfId="22" applyFont="1" applyFill="1" applyAlignment="1">
      <alignment horizontal="centerContinuous"/>
      <protection/>
    </xf>
    <xf numFmtId="0" fontId="6" fillId="0" borderId="0" xfId="22" applyFont="1" applyFill="1" applyAlignment="1">
      <alignment horizontal="center"/>
      <protection/>
    </xf>
    <xf numFmtId="0" fontId="11" fillId="0" borderId="0" xfId="22" applyFont="1" applyFill="1">
      <alignment/>
      <protection/>
    </xf>
    <xf numFmtId="170" fontId="11" fillId="0" borderId="0" xfId="17" applyNumberFormat="1" applyFont="1" applyFill="1" applyAlignment="1">
      <alignment/>
    </xf>
    <xf numFmtId="170" fontId="6" fillId="0" borderId="0" xfId="17" applyNumberFormat="1" applyFont="1" applyFill="1" applyAlignment="1">
      <alignment horizontal="center"/>
    </xf>
    <xf numFmtId="170" fontId="11" fillId="0" borderId="0" xfId="17" applyNumberFormat="1" applyFont="1" applyFill="1" applyAlignment="1">
      <alignment/>
    </xf>
    <xf numFmtId="170" fontId="11" fillId="0" borderId="4" xfId="17" applyNumberFormat="1" applyFont="1" applyFill="1" applyBorder="1" applyAlignment="1">
      <alignment/>
    </xf>
    <xf numFmtId="170" fontId="11" fillId="0" borderId="5" xfId="17" applyNumberFormat="1" applyFont="1" applyFill="1" applyBorder="1" applyAlignment="1">
      <alignment/>
    </xf>
    <xf numFmtId="43" fontId="11" fillId="0" borderId="0" xfId="17" applyNumberFormat="1" applyFont="1" applyFill="1" applyAlignment="1">
      <alignment/>
    </xf>
    <xf numFmtId="170" fontId="11" fillId="0" borderId="0" xfId="22" applyNumberFormat="1" applyFont="1" applyFill="1">
      <alignment/>
      <protection/>
    </xf>
    <xf numFmtId="168" fontId="7" fillId="0" borderId="0" xfId="22" applyNumberFormat="1" applyFont="1" applyBorder="1">
      <alignment/>
      <protection/>
    </xf>
    <xf numFmtId="0" fontId="9" fillId="0" borderId="0" xfId="22" applyFont="1" applyBorder="1" applyAlignment="1">
      <alignment horizontal="center"/>
      <protection/>
    </xf>
    <xf numFmtId="168" fontId="11" fillId="0" borderId="4" xfId="15" applyNumberFormat="1" applyFont="1" applyFill="1" applyBorder="1" applyAlignment="1">
      <alignment/>
    </xf>
    <xf numFmtId="168" fontId="11" fillId="0" borderId="3" xfId="15" applyNumberFormat="1" applyFont="1" applyFill="1" applyBorder="1" applyAlignment="1">
      <alignment/>
    </xf>
    <xf numFmtId="168" fontId="11" fillId="0" borderId="5" xfId="15" applyNumberFormat="1" applyFont="1" applyFill="1" applyBorder="1" applyAlignment="1">
      <alignment/>
    </xf>
    <xf numFmtId="168" fontId="7" fillId="0" borderId="0" xfId="15" applyNumberFormat="1" applyFont="1" applyAlignment="1">
      <alignment/>
    </xf>
    <xf numFmtId="0" fontId="0" fillId="0" borderId="0" xfId="22" applyFont="1">
      <alignment/>
      <protection/>
    </xf>
    <xf numFmtId="168" fontId="11" fillId="0" borderId="0" xfId="22" applyNumberFormat="1" applyFont="1" applyBorder="1">
      <alignment/>
      <protection/>
    </xf>
    <xf numFmtId="0" fontId="11" fillId="0" borderId="6" xfId="22" applyFont="1" applyFill="1" applyBorder="1">
      <alignment/>
      <protection/>
    </xf>
    <xf numFmtId="0" fontId="11" fillId="0" borderId="6" xfId="22" applyFont="1" applyFill="1" applyBorder="1" applyAlignment="1">
      <alignment horizontal="center"/>
      <protection/>
    </xf>
    <xf numFmtId="170" fontId="11" fillId="0" borderId="6" xfId="17" applyNumberFormat="1" applyFont="1" applyFill="1" applyBorder="1" applyAlignment="1">
      <alignment horizontal="center"/>
    </xf>
    <xf numFmtId="43" fontId="11" fillId="0" borderId="0" xfId="17" applyFont="1" applyFill="1" applyBorder="1" applyAlignment="1">
      <alignment/>
    </xf>
    <xf numFmtId="170" fontId="13" fillId="0" borderId="1" xfId="17" applyNumberFormat="1" applyFont="1" applyFill="1" applyBorder="1" applyAlignment="1">
      <alignment/>
    </xf>
    <xf numFmtId="0" fontId="6" fillId="0" borderId="0" xfId="22" applyFont="1" applyFill="1" applyAlignment="1" quotePrefix="1">
      <alignment horizontal="center"/>
      <protection/>
    </xf>
    <xf numFmtId="170" fontId="11" fillId="0" borderId="0" xfId="17" applyNumberFormat="1" applyFont="1" applyFill="1" applyAlignment="1">
      <alignment horizontal="center"/>
    </xf>
    <xf numFmtId="43" fontId="11" fillId="0" borderId="0" xfId="15" applyFont="1" applyFill="1" applyAlignment="1">
      <alignment/>
    </xf>
    <xf numFmtId="37" fontId="11" fillId="0" borderId="0" xfId="22" applyNumberFormat="1" applyFont="1" applyBorder="1" applyAlignment="1">
      <alignment horizontal="left"/>
      <protection/>
    </xf>
    <xf numFmtId="37" fontId="11" fillId="0" borderId="0" xfId="22" applyNumberFormat="1" applyFont="1" applyAlignment="1">
      <alignment horizontal="centerContinuous"/>
      <protection/>
    </xf>
    <xf numFmtId="37" fontId="11" fillId="0" borderId="0" xfId="22" applyNumberFormat="1" applyFont="1">
      <alignment/>
      <protection/>
    </xf>
    <xf numFmtId="37" fontId="11" fillId="0" borderId="0" xfId="22" applyNumberFormat="1" applyFont="1" applyFill="1" applyAlignment="1">
      <alignment horizontal="centerContinuous"/>
      <protection/>
    </xf>
    <xf numFmtId="37" fontId="11" fillId="0" borderId="0" xfId="22" applyNumberFormat="1" applyFont="1" applyFill="1">
      <alignment/>
      <protection/>
    </xf>
    <xf numFmtId="37" fontId="6" fillId="0" borderId="0" xfId="22" applyNumberFormat="1" applyFont="1" applyBorder="1" applyAlignment="1">
      <alignment horizontal="left"/>
      <protection/>
    </xf>
    <xf numFmtId="170" fontId="0" fillId="0" borderId="0" xfId="15" applyNumberFormat="1" applyAlignment="1">
      <alignment/>
    </xf>
    <xf numFmtId="170" fontId="11" fillId="0" borderId="0" xfId="15" applyNumberFormat="1" applyFont="1" applyFill="1" applyAlignment="1">
      <alignment/>
    </xf>
    <xf numFmtId="0" fontId="7" fillId="0" borderId="0" xfId="22" applyFont="1" applyFill="1" applyAlignment="1">
      <alignment horizontal="left"/>
      <protection/>
    </xf>
    <xf numFmtId="0" fontId="16" fillId="0" borderId="0" xfId="22" applyFont="1" applyAlignment="1">
      <alignment horizontal="left"/>
      <protection/>
    </xf>
    <xf numFmtId="170" fontId="11" fillId="0" borderId="0" xfId="15" applyNumberFormat="1" applyFont="1" applyBorder="1" applyAlignment="1">
      <alignment/>
    </xf>
    <xf numFmtId="0" fontId="11" fillId="0" borderId="0" xfId="22" applyFont="1" applyFill="1" applyAlignment="1" quotePrefix="1">
      <alignment horizontal="left"/>
      <protection/>
    </xf>
    <xf numFmtId="170" fontId="11" fillId="0" borderId="1" xfId="17" applyNumberFormat="1" applyFont="1" applyBorder="1" applyAlignment="1">
      <alignment horizontal="center"/>
    </xf>
    <xf numFmtId="170" fontId="11" fillId="0" borderId="1" xfId="17" applyNumberFormat="1" applyFont="1" applyFill="1" applyBorder="1" applyAlignment="1">
      <alignment horizontal="center"/>
    </xf>
    <xf numFmtId="170" fontId="11" fillId="0" borderId="1" xfId="15" applyNumberFormat="1" applyFont="1" applyBorder="1" applyAlignment="1">
      <alignment/>
    </xf>
    <xf numFmtId="0" fontId="18" fillId="0" borderId="0" xfId="22" applyFont="1" applyAlignment="1" quotePrefix="1">
      <alignment horizontal="left"/>
      <protection/>
    </xf>
    <xf numFmtId="0" fontId="18" fillId="0" borderId="0" xfId="22" applyFont="1">
      <alignment/>
      <protection/>
    </xf>
    <xf numFmtId="0" fontId="19" fillId="0" borderId="0" xfId="22" applyFont="1">
      <alignment/>
      <protection/>
    </xf>
    <xf numFmtId="0" fontId="5" fillId="0" borderId="0" xfId="22" applyFont="1">
      <alignment/>
      <protection/>
    </xf>
    <xf numFmtId="0" fontId="19" fillId="0" borderId="0" xfId="22" applyFont="1" applyAlignment="1" quotePrefix="1">
      <alignment horizontal="left"/>
      <protection/>
    </xf>
    <xf numFmtId="0" fontId="20" fillId="0" borderId="0" xfId="22" applyFont="1" applyAlignment="1">
      <alignment horizontal="left"/>
      <protection/>
    </xf>
    <xf numFmtId="39" fontId="11" fillId="0" borderId="0" xfId="0" applyFont="1" applyAlignment="1">
      <alignment horizontal="center"/>
    </xf>
    <xf numFmtId="37" fontId="6" fillId="0" borderId="0" xfId="0" applyNumberFormat="1" applyFont="1" applyAlignment="1">
      <alignment horizontal="center"/>
    </xf>
    <xf numFmtId="39" fontId="11" fillId="0" borderId="0" xfId="0" applyFont="1" applyAlignment="1">
      <alignment/>
    </xf>
    <xf numFmtId="37" fontId="6" fillId="0" borderId="0" xfId="0" applyNumberFormat="1" applyFont="1" applyAlignment="1" quotePrefix="1">
      <alignment horizontal="center"/>
    </xf>
    <xf numFmtId="37" fontId="6" fillId="0" borderId="0" xfId="0" applyNumberFormat="1" applyFont="1" applyAlignment="1">
      <alignment/>
    </xf>
    <xf numFmtId="170" fontId="11" fillId="0" borderId="0" xfId="15" applyNumberFormat="1" applyFont="1" applyAlignment="1">
      <alignment/>
    </xf>
    <xf numFmtId="37" fontId="11" fillId="0" borderId="0" xfId="0" applyNumberFormat="1" applyFont="1" applyAlignment="1">
      <alignment/>
    </xf>
    <xf numFmtId="39" fontId="6" fillId="0" borderId="0" xfId="0" applyFont="1" applyAlignment="1">
      <alignment/>
    </xf>
    <xf numFmtId="38" fontId="21" fillId="0" borderId="0" xfId="0" applyNumberFormat="1" applyFont="1" applyFill="1" applyAlignment="1">
      <alignment horizontal="center"/>
    </xf>
    <xf numFmtId="38" fontId="21" fillId="0" borderId="0" xfId="15" applyNumberFormat="1" applyFont="1" applyFill="1" applyAlignment="1">
      <alignment horizontal="right"/>
    </xf>
    <xf numFmtId="39" fontId="21" fillId="0" borderId="0" xfId="0" applyFont="1" applyFill="1" applyAlignment="1">
      <alignment/>
    </xf>
    <xf numFmtId="38" fontId="11" fillId="0" borderId="0" xfId="0" applyNumberFormat="1" applyFont="1" applyAlignment="1">
      <alignment/>
    </xf>
    <xf numFmtId="39" fontId="11" fillId="0" borderId="0" xfId="0" applyFont="1" applyFill="1" applyAlignment="1">
      <alignment/>
    </xf>
    <xf numFmtId="38" fontId="11" fillId="0" borderId="0" xfId="15" applyNumberFormat="1" applyFont="1" applyFill="1" applyAlignment="1">
      <alignment/>
    </xf>
    <xf numFmtId="38" fontId="11" fillId="0" borderId="0" xfId="15" applyNumberFormat="1" applyFont="1" applyAlignment="1">
      <alignment/>
    </xf>
    <xf numFmtId="38" fontId="11" fillId="0" borderId="7" xfId="15" applyNumberFormat="1" applyFont="1" applyBorder="1" applyAlignment="1">
      <alignment/>
    </xf>
    <xf numFmtId="38" fontId="11" fillId="0" borderId="0" xfId="15" applyNumberFormat="1" applyFont="1" applyBorder="1" applyAlignment="1">
      <alignment/>
    </xf>
    <xf numFmtId="38" fontId="6" fillId="0" borderId="8" xfId="15" applyNumberFormat="1" applyFont="1" applyBorder="1" applyAlignment="1">
      <alignment/>
    </xf>
    <xf numFmtId="38" fontId="6" fillId="0" borderId="0" xfId="15" applyNumberFormat="1" applyFont="1" applyBorder="1" applyAlignment="1">
      <alignment/>
    </xf>
    <xf numFmtId="39" fontId="11" fillId="0" borderId="0" xfId="0" applyFont="1" applyAlignment="1" quotePrefix="1">
      <alignment/>
    </xf>
    <xf numFmtId="0" fontId="16" fillId="0" borderId="0" xfId="22" applyFont="1" applyAlignment="1">
      <alignment horizontal="center"/>
      <protection/>
    </xf>
    <xf numFmtId="0" fontId="11" fillId="0" borderId="0" xfId="22" applyFont="1" applyFill="1" applyAlignment="1">
      <alignment horizontal="center"/>
      <protection/>
    </xf>
    <xf numFmtId="0" fontId="11" fillId="0" borderId="0" xfId="22" applyFont="1" applyBorder="1" applyAlignment="1" quotePrefix="1">
      <alignment horizontal="center"/>
      <protection/>
    </xf>
    <xf numFmtId="0" fontId="11" fillId="0" borderId="0" xfId="22" applyFont="1" applyAlignment="1" quotePrefix="1">
      <alignment horizontal="center"/>
      <protection/>
    </xf>
    <xf numFmtId="39" fontId="6" fillId="0" borderId="0" xfId="0" applyFont="1" applyAlignment="1">
      <alignment horizontal="left"/>
    </xf>
    <xf numFmtId="0" fontId="0" fillId="0" borderId="0" xfId="22" applyBorder="1">
      <alignment/>
      <protection/>
    </xf>
    <xf numFmtId="39" fontId="21" fillId="0" borderId="0" xfId="0" applyFont="1" applyFill="1" applyBorder="1" applyAlignment="1">
      <alignment/>
    </xf>
    <xf numFmtId="39" fontId="11" fillId="0" borderId="0" xfId="0" applyFont="1" applyBorder="1" applyAlignment="1">
      <alignment/>
    </xf>
    <xf numFmtId="39" fontId="11" fillId="0" borderId="0" xfId="0" applyFont="1" applyFill="1" applyBorder="1" applyAlignment="1">
      <alignment/>
    </xf>
    <xf numFmtId="38" fontId="11" fillId="0" borderId="1" xfId="15" applyNumberFormat="1" applyFont="1" applyBorder="1" applyAlignment="1">
      <alignment/>
    </xf>
    <xf numFmtId="38" fontId="6" fillId="0" borderId="9" xfId="15" applyNumberFormat="1" applyFont="1" applyBorder="1" applyAlignment="1">
      <alignment/>
    </xf>
    <xf numFmtId="38" fontId="6" fillId="0" borderId="2" xfId="15" applyNumberFormat="1" applyFont="1" applyBorder="1" applyAlignment="1">
      <alignment/>
    </xf>
    <xf numFmtId="0" fontId="11" fillId="0" borderId="0" xfId="22" applyFont="1" applyFill="1" applyBorder="1" applyAlignment="1">
      <alignment horizontal="right"/>
      <protection/>
    </xf>
    <xf numFmtId="168" fontId="11" fillId="0" borderId="0" xfId="15" applyNumberFormat="1" applyFont="1" applyFill="1" applyBorder="1" applyAlignment="1">
      <alignment/>
    </xf>
    <xf numFmtId="170" fontId="11" fillId="0" borderId="1" xfId="17" applyNumberFormat="1" applyFont="1" applyFill="1" applyBorder="1" applyAlignment="1">
      <alignment/>
    </xf>
    <xf numFmtId="170" fontId="13" fillId="0" borderId="2" xfId="17" applyNumberFormat="1" applyFont="1" applyFill="1" applyBorder="1" applyAlignment="1">
      <alignment/>
    </xf>
    <xf numFmtId="170" fontId="13" fillId="0" borderId="0" xfId="17" applyNumberFormat="1" applyFont="1" applyBorder="1" applyAlignment="1">
      <alignment horizontal="center"/>
    </xf>
    <xf numFmtId="0" fontId="11" fillId="0" borderId="0" xfId="22" applyFont="1" applyFill="1" applyAlignment="1">
      <alignment horizontal="left"/>
      <protection/>
    </xf>
    <xf numFmtId="170" fontId="7" fillId="0" borderId="1" xfId="22" applyNumberFormat="1" applyFont="1" applyBorder="1">
      <alignment/>
      <protection/>
    </xf>
    <xf numFmtId="39" fontId="7" fillId="0" borderId="0" xfId="0" applyFont="1" applyAlignment="1">
      <alignment horizontal="center"/>
    </xf>
    <xf numFmtId="39" fontId="7" fillId="0" borderId="0" xfId="0" applyFont="1" applyAlignment="1">
      <alignment/>
    </xf>
    <xf numFmtId="37" fontId="7" fillId="0" borderId="0" xfId="0" applyNumberFormat="1" applyFont="1" applyAlignment="1">
      <alignment/>
    </xf>
    <xf numFmtId="170" fontId="0" fillId="0" borderId="0" xfId="15" applyNumberFormat="1" applyBorder="1" applyAlignment="1">
      <alignment/>
    </xf>
    <xf numFmtId="170" fontId="11" fillId="0" borderId="2" xfId="15" applyNumberFormat="1" applyFont="1" applyBorder="1" applyAlignment="1">
      <alignment/>
    </xf>
    <xf numFmtId="0" fontId="19" fillId="0" borderId="0" xfId="22" applyFont="1" applyBorder="1">
      <alignment/>
      <protection/>
    </xf>
    <xf numFmtId="170" fontId="0" fillId="0" borderId="0" xfId="15" applyNumberFormat="1" applyFont="1" applyAlignment="1">
      <alignment/>
    </xf>
    <xf numFmtId="39" fontId="0" fillId="0" borderId="0" xfId="0" applyFont="1" applyAlignment="1">
      <alignment/>
    </xf>
    <xf numFmtId="0" fontId="9" fillId="0" borderId="0" xfId="22" applyFont="1" applyAlignment="1">
      <alignment horizontal="left"/>
      <protection/>
    </xf>
    <xf numFmtId="0" fontId="0" fillId="0" borderId="0" xfId="22" applyFont="1" applyAlignment="1">
      <alignment horizontal="center"/>
      <protection/>
    </xf>
    <xf numFmtId="0" fontId="7" fillId="0" borderId="0" xfId="22" applyFont="1" applyAlignment="1" quotePrefix="1">
      <alignment horizontal="left"/>
      <protection/>
    </xf>
    <xf numFmtId="170" fontId="7" fillId="0" borderId="0" xfId="22" applyNumberFormat="1" applyFont="1" applyBorder="1">
      <alignment/>
      <protection/>
    </xf>
    <xf numFmtId="0" fontId="20" fillId="0" borderId="0" xfId="22" applyFont="1" applyFill="1" applyAlignment="1">
      <alignment horizontal="left"/>
      <protection/>
    </xf>
    <xf numFmtId="0" fontId="12" fillId="0" borderId="0" xfId="22" applyFont="1" applyFill="1">
      <alignment/>
      <protection/>
    </xf>
    <xf numFmtId="0" fontId="0" fillId="0" borderId="0" xfId="22" applyFill="1">
      <alignment/>
      <protection/>
    </xf>
    <xf numFmtId="0" fontId="0" fillId="0" borderId="0" xfId="22" applyFont="1" applyFill="1">
      <alignment/>
      <protection/>
    </xf>
    <xf numFmtId="0" fontId="6" fillId="0" borderId="0" xfId="22" applyFont="1" applyFill="1" applyBorder="1" applyAlignment="1" quotePrefix="1">
      <alignment horizontal="left"/>
      <protection/>
    </xf>
    <xf numFmtId="15" fontId="6" fillId="0" borderId="0" xfId="22" applyNumberFormat="1" applyFont="1" applyFill="1" applyAlignment="1" quotePrefix="1">
      <alignment horizontal="left"/>
      <protection/>
    </xf>
    <xf numFmtId="15" fontId="16" fillId="0" borderId="0" xfId="22" applyNumberFormat="1" applyFont="1" applyFill="1" applyAlignment="1" quotePrefix="1">
      <alignment horizontal="left"/>
      <protection/>
    </xf>
    <xf numFmtId="0" fontId="6" fillId="0" borderId="0" xfId="22" applyFont="1" applyFill="1" applyBorder="1" applyAlignment="1">
      <alignment horizontal="left"/>
      <protection/>
    </xf>
    <xf numFmtId="170" fontId="6" fillId="0" borderId="0" xfId="17" applyNumberFormat="1" applyFont="1" applyFill="1" applyBorder="1" applyAlignment="1">
      <alignment horizontal="centerContinuous"/>
    </xf>
    <xf numFmtId="170" fontId="11" fillId="0" borderId="3" xfId="17" applyNumberFormat="1" applyFont="1" applyFill="1" applyBorder="1" applyAlignment="1">
      <alignment horizontal="center"/>
    </xf>
    <xf numFmtId="0" fontId="6" fillId="0" borderId="0" xfId="22" applyFont="1" applyFill="1" applyBorder="1">
      <alignment/>
      <protection/>
    </xf>
    <xf numFmtId="0" fontId="6" fillId="0" borderId="6" xfId="22" applyFont="1" applyFill="1" applyBorder="1" applyAlignment="1">
      <alignment horizontal="center"/>
      <protection/>
    </xf>
    <xf numFmtId="0" fontId="1" fillId="0" borderId="0" xfId="22" applyFont="1" applyFill="1" applyBorder="1">
      <alignment/>
      <protection/>
    </xf>
    <xf numFmtId="43" fontId="11" fillId="0" borderId="10" xfId="17" applyFont="1" applyFill="1" applyBorder="1" applyAlignment="1" quotePrefix="1">
      <alignment horizontal="center"/>
    </xf>
    <xf numFmtId="43" fontId="11" fillId="0" borderId="1" xfId="17" applyFont="1" applyFill="1" applyBorder="1" applyAlignment="1">
      <alignment/>
    </xf>
    <xf numFmtId="170" fontId="11" fillId="0" borderId="1" xfId="15" applyNumberFormat="1" applyFont="1" applyFill="1" applyBorder="1" applyAlignment="1">
      <alignment/>
    </xf>
    <xf numFmtId="170" fontId="11" fillId="0" borderId="0" xfId="22" applyNumberFormat="1" applyFont="1" applyFill="1" applyBorder="1">
      <alignment/>
      <protection/>
    </xf>
    <xf numFmtId="170" fontId="11" fillId="0" borderId="1" xfId="22" applyNumberFormat="1" applyFont="1" applyFill="1" applyBorder="1">
      <alignment/>
      <protection/>
    </xf>
    <xf numFmtId="170" fontId="11" fillId="0" borderId="0" xfId="15" applyNumberFormat="1" applyFont="1" applyFill="1" applyBorder="1" applyAlignment="1">
      <alignment/>
    </xf>
    <xf numFmtId="170" fontId="11" fillId="0" borderId="2" xfId="17" applyNumberFormat="1" applyFont="1" applyFill="1" applyBorder="1" applyAlignment="1">
      <alignment horizontal="center"/>
    </xf>
    <xf numFmtId="43" fontId="11" fillId="0" borderId="0" xfId="22" applyNumberFormat="1" applyFont="1" applyFill="1" applyBorder="1">
      <alignment/>
      <protection/>
    </xf>
    <xf numFmtId="43" fontId="11" fillId="0" borderId="0" xfId="15" applyNumberFormat="1" applyFont="1" applyFill="1" applyBorder="1" applyAlignment="1">
      <alignment horizontal="center"/>
    </xf>
    <xf numFmtId="43" fontId="11" fillId="0" borderId="0" xfId="17" applyNumberFormat="1" applyFont="1" applyFill="1" applyBorder="1" applyAlignment="1">
      <alignment/>
    </xf>
    <xf numFmtId="170" fontId="11" fillId="0" borderId="4" xfId="17" applyNumberFormat="1" applyFont="1" applyFill="1" applyBorder="1" applyAlignment="1">
      <alignment horizontal="center"/>
    </xf>
    <xf numFmtId="170" fontId="11" fillId="0" borderId="5" xfId="17" applyNumberFormat="1" applyFont="1" applyFill="1" applyBorder="1" applyAlignment="1">
      <alignment horizontal="center"/>
    </xf>
    <xf numFmtId="43" fontId="11" fillId="0" borderId="0" xfId="15" applyFont="1" applyAlignment="1">
      <alignment/>
    </xf>
    <xf numFmtId="0" fontId="23" fillId="0" borderId="0" xfId="22" applyFont="1" applyFill="1">
      <alignment/>
      <protection/>
    </xf>
    <xf numFmtId="0" fontId="16" fillId="0" borderId="0" xfId="22" applyFont="1" applyFill="1" applyAlignment="1">
      <alignment horizontal="center"/>
      <protection/>
    </xf>
    <xf numFmtId="0" fontId="11" fillId="0" borderId="11" xfId="22" applyFont="1" applyFill="1" applyBorder="1">
      <alignment/>
      <protection/>
    </xf>
    <xf numFmtId="0" fontId="11" fillId="0" borderId="11" xfId="22" applyFont="1" applyFill="1" applyBorder="1" applyAlignment="1">
      <alignment horizontal="center"/>
      <protection/>
    </xf>
    <xf numFmtId="170" fontId="11" fillId="0" borderId="11" xfId="17" applyNumberFormat="1" applyFont="1" applyFill="1" applyBorder="1" applyAlignment="1">
      <alignment horizontal="center"/>
    </xf>
    <xf numFmtId="0" fontId="6" fillId="0" borderId="11" xfId="22" applyFont="1" applyFill="1" applyBorder="1" applyAlignment="1">
      <alignment horizontal="center"/>
      <protection/>
    </xf>
    <xf numFmtId="43" fontId="11" fillId="0" borderId="12" xfId="17" applyFont="1" applyFill="1" applyBorder="1" applyAlignment="1" quotePrefix="1">
      <alignment horizontal="center"/>
    </xf>
    <xf numFmtId="170" fontId="11" fillId="0" borderId="1" xfId="17" applyNumberFormat="1" applyFont="1" applyFill="1" applyBorder="1" applyAlignment="1" quotePrefix="1">
      <alignment horizontal="center"/>
    </xf>
    <xf numFmtId="180" fontId="11" fillId="0" borderId="1" xfId="22" applyNumberFormat="1" applyFont="1" applyFill="1" applyBorder="1">
      <alignment/>
      <protection/>
    </xf>
    <xf numFmtId="180" fontId="11" fillId="0" borderId="0" xfId="22" applyNumberFormat="1" applyFont="1" applyFill="1" applyBorder="1">
      <alignment/>
      <protection/>
    </xf>
    <xf numFmtId="43" fontId="0" fillId="0" borderId="0" xfId="22" applyNumberFormat="1" applyFill="1">
      <alignment/>
      <protection/>
    </xf>
    <xf numFmtId="2" fontId="11" fillId="0" borderId="0" xfId="22" applyNumberFormat="1" applyFont="1" applyFill="1" applyBorder="1">
      <alignment/>
      <protection/>
    </xf>
    <xf numFmtId="39" fontId="11" fillId="0" borderId="1" xfId="0" applyFont="1" applyBorder="1" applyAlignment="1">
      <alignment/>
    </xf>
    <xf numFmtId="39" fontId="23" fillId="0" borderId="0" xfId="0" applyFont="1" applyAlignment="1">
      <alignment/>
    </xf>
    <xf numFmtId="0" fontId="9" fillId="0" borderId="0" xfId="22" applyFont="1" applyFill="1" applyAlignment="1">
      <alignment horizontal="center"/>
      <protection/>
    </xf>
    <xf numFmtId="39" fontId="21" fillId="0" borderId="0" xfId="0" applyFont="1" applyFill="1" applyAlignment="1">
      <alignment horizontal="center"/>
    </xf>
    <xf numFmtId="37" fontId="11" fillId="0" borderId="0" xfId="0" applyNumberFormat="1" applyFont="1" applyFill="1" applyAlignment="1">
      <alignment/>
    </xf>
    <xf numFmtId="37" fontId="11" fillId="0" borderId="1" xfId="0" applyNumberFormat="1" applyFont="1" applyFill="1" applyBorder="1" applyAlignment="1">
      <alignment/>
    </xf>
    <xf numFmtId="37" fontId="11" fillId="0" borderId="0" xfId="0" applyNumberFormat="1" applyFont="1" applyFill="1" applyBorder="1" applyAlignment="1">
      <alignment/>
    </xf>
    <xf numFmtId="37" fontId="22" fillId="0" borderId="0" xfId="0" applyNumberFormat="1" applyFont="1" applyFill="1" applyAlignment="1">
      <alignment/>
    </xf>
    <xf numFmtId="43" fontId="11" fillId="0" borderId="1" xfId="15" applyFont="1" applyFill="1" applyBorder="1" applyAlignment="1">
      <alignment/>
    </xf>
    <xf numFmtId="38" fontId="6" fillId="0" borderId="0" xfId="15" applyNumberFormat="1" applyFont="1" applyFill="1" applyBorder="1" applyAlignment="1">
      <alignment/>
    </xf>
    <xf numFmtId="170" fontId="7" fillId="0" borderId="0" xfId="15" applyNumberFormat="1" applyFont="1" applyAlignment="1">
      <alignment horizontal="right"/>
    </xf>
    <xf numFmtId="170" fontId="7" fillId="0" borderId="0" xfId="15" applyNumberFormat="1" applyFont="1" applyAlignment="1">
      <alignment horizontal="center"/>
    </xf>
    <xf numFmtId="43" fontId="7" fillId="0" borderId="0" xfId="15" applyFont="1" applyAlignment="1">
      <alignment/>
    </xf>
    <xf numFmtId="37" fontId="11" fillId="0" borderId="0" xfId="0" applyNumberFormat="1" applyFont="1" applyAlignment="1" quotePrefix="1">
      <alignment horizontal="center"/>
    </xf>
    <xf numFmtId="37" fontId="11" fillId="0" borderId="0" xfId="0" applyNumberFormat="1" applyFont="1" applyAlignment="1" quotePrefix="1">
      <alignment horizontal="right"/>
    </xf>
    <xf numFmtId="37" fontId="6" fillId="0" borderId="0" xfId="0" applyNumberFormat="1" applyFont="1" applyAlignment="1">
      <alignment horizontal="right"/>
    </xf>
    <xf numFmtId="37" fontId="6" fillId="0" borderId="0" xfId="0" applyNumberFormat="1" applyFont="1" applyAlignment="1" quotePrefix="1">
      <alignment horizontal="right"/>
    </xf>
    <xf numFmtId="37" fontId="11" fillId="0" borderId="0" xfId="0" applyNumberFormat="1" applyFont="1" applyAlignment="1">
      <alignment horizontal="right"/>
    </xf>
    <xf numFmtId="37" fontId="11" fillId="0" borderId="0" xfId="0" applyNumberFormat="1" applyFont="1" applyAlignment="1">
      <alignment horizontal="center"/>
    </xf>
    <xf numFmtId="43" fontId="11" fillId="0" borderId="0" xfId="15" applyFont="1" applyAlignment="1" quotePrefix="1">
      <alignment horizontal="right"/>
    </xf>
    <xf numFmtId="43" fontId="11" fillId="0" borderId="0" xfId="15" applyFont="1" applyAlignment="1">
      <alignment horizontal="right"/>
    </xf>
    <xf numFmtId="170" fontId="11" fillId="0" borderId="0" xfId="15" applyNumberFormat="1" applyFont="1" applyAlignment="1" quotePrefix="1">
      <alignment horizontal="right"/>
    </xf>
    <xf numFmtId="39" fontId="0" fillId="0" borderId="0" xfId="0" applyFont="1" applyAlignment="1">
      <alignment/>
    </xf>
    <xf numFmtId="43" fontId="11" fillId="0" borderId="1" xfId="15" applyFont="1" applyBorder="1" applyAlignment="1" quotePrefix="1">
      <alignment horizontal="right"/>
    </xf>
    <xf numFmtId="43" fontId="11" fillId="0" borderId="1" xfId="15" applyFont="1" applyBorder="1" applyAlignment="1">
      <alignment horizontal="right"/>
    </xf>
    <xf numFmtId="170" fontId="11" fillId="0" borderId="1" xfId="15" applyNumberFormat="1" applyFont="1" applyBorder="1" applyAlignment="1" quotePrefix="1">
      <alignment horizontal="right"/>
    </xf>
    <xf numFmtId="37" fontId="11" fillId="0" borderId="1" xfId="0" applyNumberFormat="1" applyFont="1" applyBorder="1" applyAlignment="1" quotePrefix="1">
      <alignment horizontal="right"/>
    </xf>
    <xf numFmtId="164" fontId="24" fillId="0" borderId="0" xfId="18" applyFont="1" applyAlignment="1">
      <alignment/>
    </xf>
    <xf numFmtId="39" fontId="15" fillId="0" borderId="0" xfId="0" applyFont="1" applyAlignment="1">
      <alignment/>
    </xf>
    <xf numFmtId="39" fontId="9" fillId="0" borderId="0" xfId="0" applyFont="1" applyAlignment="1">
      <alignment/>
    </xf>
    <xf numFmtId="164" fontId="7" fillId="0" borderId="0" xfId="18" applyFont="1" applyAlignment="1">
      <alignment/>
    </xf>
    <xf numFmtId="164" fontId="9" fillId="0" borderId="0" xfId="18" applyFont="1" applyAlignment="1">
      <alignment/>
    </xf>
    <xf numFmtId="164" fontId="7" fillId="0" borderId="0" xfId="18" applyNumberFormat="1" applyFont="1" applyAlignment="1">
      <alignment/>
    </xf>
    <xf numFmtId="168" fontId="7" fillId="0" borderId="0" xfId="18" applyNumberFormat="1" applyFont="1" applyAlignment="1">
      <alignment/>
    </xf>
    <xf numFmtId="168" fontId="7" fillId="0" borderId="7" xfId="18" applyNumberFormat="1" applyFont="1" applyBorder="1" applyAlignment="1">
      <alignment/>
    </xf>
    <xf numFmtId="164" fontId="9" fillId="0" borderId="0" xfId="18" applyFont="1" applyAlignment="1">
      <alignment horizontal="center"/>
    </xf>
    <xf numFmtId="170" fontId="7" fillId="0" borderId="0" xfId="18" applyNumberFormat="1" applyFont="1" applyAlignment="1">
      <alignment/>
    </xf>
    <xf numFmtId="170" fontId="7" fillId="0" borderId="7" xfId="18" applyNumberFormat="1" applyFont="1" applyBorder="1" applyAlignment="1">
      <alignment/>
    </xf>
    <xf numFmtId="164" fontId="7" fillId="0" borderId="1" xfId="18" applyFont="1" applyBorder="1" applyAlignment="1">
      <alignment/>
    </xf>
    <xf numFmtId="43" fontId="11" fillId="0" borderId="1" xfId="15" applyFont="1" applyBorder="1" applyAlignment="1">
      <alignment/>
    </xf>
    <xf numFmtId="0" fontId="24" fillId="0" borderId="0" xfId="22" applyFont="1">
      <alignment/>
      <protection/>
    </xf>
    <xf numFmtId="39" fontId="20" fillId="0" borderId="0" xfId="0" applyFont="1" applyAlignment="1">
      <alignment/>
    </xf>
    <xf numFmtId="39" fontId="25" fillId="0" borderId="0" xfId="0" applyFont="1" applyAlignment="1">
      <alignment/>
    </xf>
    <xf numFmtId="170" fontId="7" fillId="0" borderId="0" xfId="15" applyNumberFormat="1" applyFont="1" applyAlignment="1">
      <alignment/>
    </xf>
    <xf numFmtId="2" fontId="7" fillId="0" borderId="0" xfId="22" applyNumberFormat="1" applyFont="1">
      <alignment/>
      <protection/>
    </xf>
    <xf numFmtId="43" fontId="11" fillId="0" borderId="0" xfId="15" applyFont="1" applyFill="1" applyBorder="1" applyAlignment="1">
      <alignment/>
    </xf>
    <xf numFmtId="39" fontId="7" fillId="0" borderId="0" xfId="0" applyFont="1" applyAlignment="1">
      <alignment horizontal="center"/>
    </xf>
    <xf numFmtId="39" fontId="9" fillId="0" borderId="0" xfId="0" applyFont="1" applyAlignment="1">
      <alignment horizontal="center"/>
    </xf>
    <xf numFmtId="0" fontId="7" fillId="0" borderId="0" xfId="22" applyFont="1" applyFill="1" applyAlignment="1">
      <alignment horizontal="left"/>
      <protection/>
    </xf>
    <xf numFmtId="0" fontId="9" fillId="0" borderId="0" xfId="22" applyFont="1" applyAlignment="1">
      <alignment horizontal="center"/>
      <protection/>
    </xf>
    <xf numFmtId="38" fontId="21" fillId="0" borderId="0" xfId="0" applyNumberFormat="1" applyFont="1" applyFill="1" applyAlignment="1">
      <alignment horizontal="center"/>
    </xf>
    <xf numFmtId="0" fontId="6" fillId="0" borderId="13" xfId="22" applyFont="1" applyFill="1" applyBorder="1" applyAlignment="1">
      <alignment horizontal="center"/>
      <protection/>
    </xf>
    <xf numFmtId="0" fontId="0" fillId="0" borderId="14" xfId="22" applyFill="1" applyBorder="1" applyAlignment="1">
      <alignment horizontal="center"/>
      <protection/>
    </xf>
    <xf numFmtId="0" fontId="0" fillId="0" borderId="15" xfId="22" applyFill="1" applyBorder="1" applyAlignment="1">
      <alignment horizontal="center"/>
      <protection/>
    </xf>
  </cellXfs>
  <cellStyles count="10">
    <cellStyle name="Normal" xfId="0"/>
    <cellStyle name="Comma" xfId="15"/>
    <cellStyle name="Comma [0]" xfId="16"/>
    <cellStyle name="Comma_June 2001" xfId="17"/>
    <cellStyle name="Comma_Segmental information" xfId="18"/>
    <cellStyle name="Currency" xfId="19"/>
    <cellStyle name="Currency [0]" xfId="20"/>
    <cellStyle name="Hyperlink" xfId="21"/>
    <cellStyle name="Normal_June 200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13</xdr:row>
      <xdr:rowOff>66675</xdr:rowOff>
    </xdr:to>
    <xdr:sp>
      <xdr:nvSpPr>
        <xdr:cNvPr id="1" name="TextBox 1"/>
        <xdr:cNvSpPr txBox="1">
          <a:spLocks noChangeArrowheads="1"/>
        </xdr:cNvSpPr>
      </xdr:nvSpPr>
      <xdr:spPr>
        <a:xfrm>
          <a:off x="285750" y="1009650"/>
          <a:ext cx="5314950" cy="1190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Kuala Lumpur Stock Exchange, and should be read in conjunction with the annual audited financial statements for the year ended 31 December 2002.
The same accounting policies and methods of computation are followed in the quarterly financial statements as compared with the annual financial statement for the year ended 31 December 2002.</a:t>
          </a:r>
        </a:p>
      </xdr:txBody>
    </xdr:sp>
    <xdr:clientData/>
  </xdr:twoCellAnchor>
  <xdr:twoCellAnchor>
    <xdr:from>
      <xdr:col>1</xdr:col>
      <xdr:colOff>9525</xdr:colOff>
      <xdr:row>17</xdr:row>
      <xdr:rowOff>9525</xdr:rowOff>
    </xdr:from>
    <xdr:to>
      <xdr:col>7</xdr:col>
      <xdr:colOff>828675</xdr:colOff>
      <xdr:row>19</xdr:row>
      <xdr:rowOff>104775</xdr:rowOff>
    </xdr:to>
    <xdr:sp>
      <xdr:nvSpPr>
        <xdr:cNvPr id="2" name="TextBox 2"/>
        <xdr:cNvSpPr txBox="1">
          <a:spLocks noChangeArrowheads="1"/>
        </xdr:cNvSpPr>
      </xdr:nvSpPr>
      <xdr:spPr>
        <a:xfrm>
          <a:off x="285750" y="2800350"/>
          <a:ext cx="529590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audit  report of the preceding annual financial statements of the Group and the Company were reported without any qualification.</a:t>
          </a:r>
        </a:p>
      </xdr:txBody>
    </xdr:sp>
    <xdr:clientData/>
  </xdr:twoCellAnchor>
  <xdr:twoCellAnchor>
    <xdr:from>
      <xdr:col>0</xdr:col>
      <xdr:colOff>266700</xdr:colOff>
      <xdr:row>136</xdr:row>
      <xdr:rowOff>114300</xdr:rowOff>
    </xdr:from>
    <xdr:to>
      <xdr:col>7</xdr:col>
      <xdr:colOff>819150</xdr:colOff>
      <xdr:row>139</xdr:row>
      <xdr:rowOff>0</xdr:rowOff>
    </xdr:to>
    <xdr:sp>
      <xdr:nvSpPr>
        <xdr:cNvPr id="3" name="TextBox 3"/>
        <xdr:cNvSpPr txBox="1">
          <a:spLocks noChangeArrowheads="1"/>
        </xdr:cNvSpPr>
      </xdr:nvSpPr>
      <xdr:spPr>
        <a:xfrm>
          <a:off x="266700" y="22183725"/>
          <a:ext cx="5305425"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 company.</a:t>
          </a:r>
        </a:p>
      </xdr:txBody>
    </xdr:sp>
    <xdr:clientData/>
  </xdr:twoCellAnchor>
  <xdr:twoCellAnchor>
    <xdr:from>
      <xdr:col>0</xdr:col>
      <xdr:colOff>266700</xdr:colOff>
      <xdr:row>146</xdr:row>
      <xdr:rowOff>0</xdr:rowOff>
    </xdr:from>
    <xdr:to>
      <xdr:col>7</xdr:col>
      <xdr:colOff>0</xdr:colOff>
      <xdr:row>146</xdr:row>
      <xdr:rowOff>0</xdr:rowOff>
    </xdr:to>
    <xdr:sp>
      <xdr:nvSpPr>
        <xdr:cNvPr id="4" name="TextBox 4"/>
        <xdr:cNvSpPr txBox="1">
          <a:spLocks noChangeArrowheads="1"/>
        </xdr:cNvSpPr>
      </xdr:nvSpPr>
      <xdr:spPr>
        <a:xfrm>
          <a:off x="266700" y="23688675"/>
          <a:ext cx="44862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146</xdr:row>
      <xdr:rowOff>0</xdr:rowOff>
    </xdr:from>
    <xdr:to>
      <xdr:col>6</xdr:col>
      <xdr:colOff>847725</xdr:colOff>
      <xdr:row>146</xdr:row>
      <xdr:rowOff>0</xdr:rowOff>
    </xdr:to>
    <xdr:sp>
      <xdr:nvSpPr>
        <xdr:cNvPr id="5" name="TextBox 5"/>
        <xdr:cNvSpPr txBox="1">
          <a:spLocks noChangeArrowheads="1"/>
        </xdr:cNvSpPr>
      </xdr:nvSpPr>
      <xdr:spPr>
        <a:xfrm>
          <a:off x="285750" y="23688675"/>
          <a:ext cx="44672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266700</xdr:colOff>
      <xdr:row>148</xdr:row>
      <xdr:rowOff>114300</xdr:rowOff>
    </xdr:from>
    <xdr:to>
      <xdr:col>7</xdr:col>
      <xdr:colOff>838200</xdr:colOff>
      <xdr:row>150</xdr:row>
      <xdr:rowOff>114300</xdr:rowOff>
    </xdr:to>
    <xdr:sp>
      <xdr:nvSpPr>
        <xdr:cNvPr id="6" name="TextBox 6"/>
        <xdr:cNvSpPr txBox="1">
          <a:spLocks noChangeArrowheads="1"/>
        </xdr:cNvSpPr>
      </xdr:nvSpPr>
      <xdr:spPr>
        <a:xfrm>
          <a:off x="266700" y="24126825"/>
          <a:ext cx="532447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purchases or disposals of quoted securities for the current quarter and financial period to date.</a:t>
          </a:r>
        </a:p>
      </xdr:txBody>
    </xdr:sp>
    <xdr:clientData/>
  </xdr:twoCellAnchor>
  <xdr:twoCellAnchor>
    <xdr:from>
      <xdr:col>0</xdr:col>
      <xdr:colOff>257175</xdr:colOff>
      <xdr:row>152</xdr:row>
      <xdr:rowOff>0</xdr:rowOff>
    </xdr:from>
    <xdr:to>
      <xdr:col>7</xdr:col>
      <xdr:colOff>0</xdr:colOff>
      <xdr:row>152</xdr:row>
      <xdr:rowOff>0</xdr:rowOff>
    </xdr:to>
    <xdr:sp>
      <xdr:nvSpPr>
        <xdr:cNvPr id="7" name="TextBox 7"/>
        <xdr:cNvSpPr txBox="1">
          <a:spLocks noChangeArrowheads="1"/>
        </xdr:cNvSpPr>
      </xdr:nvSpPr>
      <xdr:spPr>
        <a:xfrm>
          <a:off x="257175" y="24660225"/>
          <a:ext cx="44958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212</xdr:row>
      <xdr:rowOff>0</xdr:rowOff>
    </xdr:from>
    <xdr:to>
      <xdr:col>8</xdr:col>
      <xdr:colOff>0</xdr:colOff>
      <xdr:row>212</xdr:row>
      <xdr:rowOff>0</xdr:rowOff>
    </xdr:to>
    <xdr:sp>
      <xdr:nvSpPr>
        <xdr:cNvPr id="8" name="TextBox 8"/>
        <xdr:cNvSpPr txBox="1">
          <a:spLocks noChangeArrowheads="1"/>
        </xdr:cNvSpPr>
      </xdr:nvSpPr>
      <xdr:spPr>
        <a:xfrm>
          <a:off x="285750" y="34394775"/>
          <a:ext cx="53149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0</xdr:colOff>
      <xdr:row>195</xdr:row>
      <xdr:rowOff>9525</xdr:rowOff>
    </xdr:from>
    <xdr:to>
      <xdr:col>7</xdr:col>
      <xdr:colOff>838200</xdr:colOff>
      <xdr:row>197</xdr:row>
      <xdr:rowOff>28575</xdr:rowOff>
    </xdr:to>
    <xdr:sp>
      <xdr:nvSpPr>
        <xdr:cNvPr id="9" name="TextBox 9"/>
        <xdr:cNvSpPr txBox="1">
          <a:spLocks noChangeArrowheads="1"/>
        </xdr:cNvSpPr>
      </xdr:nvSpPr>
      <xdr:spPr>
        <a:xfrm>
          <a:off x="276225" y="31632525"/>
          <a:ext cx="5314950" cy="342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borrowings (all denominated in Malaysian currency) as at 30 June 2003 are as follows:-</a:t>
          </a:r>
        </a:p>
      </xdr:txBody>
    </xdr:sp>
    <xdr:clientData/>
  </xdr:twoCellAnchor>
  <xdr:twoCellAnchor>
    <xdr:from>
      <xdr:col>1</xdr:col>
      <xdr:colOff>0</xdr:colOff>
      <xdr:row>214</xdr:row>
      <xdr:rowOff>133350</xdr:rowOff>
    </xdr:from>
    <xdr:to>
      <xdr:col>7</xdr:col>
      <xdr:colOff>819150</xdr:colOff>
      <xdr:row>216</xdr:row>
      <xdr:rowOff>66675</xdr:rowOff>
    </xdr:to>
    <xdr:sp>
      <xdr:nvSpPr>
        <xdr:cNvPr id="10" name="TextBox 10"/>
        <xdr:cNvSpPr txBox="1">
          <a:spLocks noChangeArrowheads="1"/>
        </xdr:cNvSpPr>
      </xdr:nvSpPr>
      <xdr:spPr>
        <a:xfrm>
          <a:off x="276225" y="34851975"/>
          <a:ext cx="5295900"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contingent liabilities as at date of this quarterly report.</a:t>
          </a:r>
        </a:p>
      </xdr:txBody>
    </xdr:sp>
    <xdr:clientData/>
  </xdr:twoCellAnchor>
  <xdr:twoCellAnchor>
    <xdr:from>
      <xdr:col>1</xdr:col>
      <xdr:colOff>0</xdr:colOff>
      <xdr:row>220</xdr:row>
      <xdr:rowOff>0</xdr:rowOff>
    </xdr:from>
    <xdr:to>
      <xdr:col>7</xdr:col>
      <xdr:colOff>838200</xdr:colOff>
      <xdr:row>222</xdr:row>
      <xdr:rowOff>76200</xdr:rowOff>
    </xdr:to>
    <xdr:sp>
      <xdr:nvSpPr>
        <xdr:cNvPr id="11" name="TextBox 11"/>
        <xdr:cNvSpPr txBox="1">
          <a:spLocks noChangeArrowheads="1"/>
        </xdr:cNvSpPr>
      </xdr:nvSpPr>
      <xdr:spPr>
        <a:xfrm>
          <a:off x="276225" y="35690175"/>
          <a:ext cx="5314950"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0</xdr:colOff>
      <xdr:row>225</xdr:row>
      <xdr:rowOff>9525</xdr:rowOff>
    </xdr:from>
    <xdr:to>
      <xdr:col>8</xdr:col>
      <xdr:colOff>0</xdr:colOff>
      <xdr:row>226</xdr:row>
      <xdr:rowOff>114300</xdr:rowOff>
    </xdr:to>
    <xdr:sp>
      <xdr:nvSpPr>
        <xdr:cNvPr id="12" name="TextBox 12"/>
        <xdr:cNvSpPr txBox="1">
          <a:spLocks noChangeArrowheads="1"/>
        </xdr:cNvSpPr>
      </xdr:nvSpPr>
      <xdr:spPr>
        <a:xfrm>
          <a:off x="276225" y="36509325"/>
          <a:ext cx="5324475"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227</xdr:row>
      <xdr:rowOff>0</xdr:rowOff>
    </xdr:from>
    <xdr:to>
      <xdr:col>7</xdr:col>
      <xdr:colOff>0</xdr:colOff>
      <xdr:row>227</xdr:row>
      <xdr:rowOff>0</xdr:rowOff>
    </xdr:to>
    <xdr:sp>
      <xdr:nvSpPr>
        <xdr:cNvPr id="13" name="TextBox 13"/>
        <xdr:cNvSpPr txBox="1">
          <a:spLocks noChangeArrowheads="1"/>
        </xdr:cNvSpPr>
      </xdr:nvSpPr>
      <xdr:spPr>
        <a:xfrm>
          <a:off x="276225" y="368236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227</xdr:row>
      <xdr:rowOff>0</xdr:rowOff>
    </xdr:from>
    <xdr:to>
      <xdr:col>7</xdr:col>
      <xdr:colOff>28575</xdr:colOff>
      <xdr:row>227</xdr:row>
      <xdr:rowOff>0</xdr:rowOff>
    </xdr:to>
    <xdr:sp>
      <xdr:nvSpPr>
        <xdr:cNvPr id="14" name="TextBox 14"/>
        <xdr:cNvSpPr txBox="1">
          <a:spLocks noChangeArrowheads="1"/>
        </xdr:cNvSpPr>
      </xdr:nvSpPr>
      <xdr:spPr>
        <a:xfrm>
          <a:off x="276225" y="36823650"/>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227</xdr:row>
      <xdr:rowOff>0</xdr:rowOff>
    </xdr:from>
    <xdr:to>
      <xdr:col>6</xdr:col>
      <xdr:colOff>847725</xdr:colOff>
      <xdr:row>227</xdr:row>
      <xdr:rowOff>0</xdr:rowOff>
    </xdr:to>
    <xdr:sp>
      <xdr:nvSpPr>
        <xdr:cNvPr id="15" name="TextBox 15"/>
        <xdr:cNvSpPr txBox="1">
          <a:spLocks noChangeArrowheads="1"/>
        </xdr:cNvSpPr>
      </xdr:nvSpPr>
      <xdr:spPr>
        <a:xfrm>
          <a:off x="276225" y="368236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227</xdr:row>
      <xdr:rowOff>0</xdr:rowOff>
    </xdr:from>
    <xdr:to>
      <xdr:col>7</xdr:col>
      <xdr:colOff>0</xdr:colOff>
      <xdr:row>227</xdr:row>
      <xdr:rowOff>0</xdr:rowOff>
    </xdr:to>
    <xdr:sp>
      <xdr:nvSpPr>
        <xdr:cNvPr id="16" name="TextBox 16"/>
        <xdr:cNvSpPr txBox="1">
          <a:spLocks noChangeArrowheads="1"/>
        </xdr:cNvSpPr>
      </xdr:nvSpPr>
      <xdr:spPr>
        <a:xfrm>
          <a:off x="276225" y="368236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0</xdr:col>
      <xdr:colOff>266700</xdr:colOff>
      <xdr:row>143</xdr:row>
      <xdr:rowOff>9525</xdr:rowOff>
    </xdr:from>
    <xdr:to>
      <xdr:col>7</xdr:col>
      <xdr:colOff>819150</xdr:colOff>
      <xdr:row>145</xdr:row>
      <xdr:rowOff>38100</xdr:rowOff>
    </xdr:to>
    <xdr:sp>
      <xdr:nvSpPr>
        <xdr:cNvPr id="17" name="TextBox 17"/>
        <xdr:cNvSpPr txBox="1">
          <a:spLocks noChangeArrowheads="1"/>
        </xdr:cNvSpPr>
      </xdr:nvSpPr>
      <xdr:spPr>
        <a:xfrm>
          <a:off x="266700" y="23212425"/>
          <a:ext cx="530542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sale of unquoted investments or properties for the current quarter and financial period to date.</a:t>
          </a:r>
        </a:p>
      </xdr:txBody>
    </xdr:sp>
    <xdr:clientData/>
  </xdr:twoCellAnchor>
  <xdr:twoCellAnchor>
    <xdr:from>
      <xdr:col>1</xdr:col>
      <xdr:colOff>0</xdr:colOff>
      <xdr:row>227</xdr:row>
      <xdr:rowOff>0</xdr:rowOff>
    </xdr:from>
    <xdr:to>
      <xdr:col>7</xdr:col>
      <xdr:colOff>28575</xdr:colOff>
      <xdr:row>227</xdr:row>
      <xdr:rowOff>0</xdr:rowOff>
    </xdr:to>
    <xdr:sp>
      <xdr:nvSpPr>
        <xdr:cNvPr id="18" name="TextBox 18"/>
        <xdr:cNvSpPr txBox="1">
          <a:spLocks noChangeArrowheads="1"/>
        </xdr:cNvSpPr>
      </xdr:nvSpPr>
      <xdr:spPr>
        <a:xfrm>
          <a:off x="276225" y="36823650"/>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xdr:col>
      <xdr:colOff>0</xdr:colOff>
      <xdr:row>227</xdr:row>
      <xdr:rowOff>0</xdr:rowOff>
    </xdr:from>
    <xdr:to>
      <xdr:col>6</xdr:col>
      <xdr:colOff>847725</xdr:colOff>
      <xdr:row>227</xdr:row>
      <xdr:rowOff>0</xdr:rowOff>
    </xdr:to>
    <xdr:sp>
      <xdr:nvSpPr>
        <xdr:cNvPr id="19" name="TextBox 19"/>
        <xdr:cNvSpPr txBox="1">
          <a:spLocks noChangeArrowheads="1"/>
        </xdr:cNvSpPr>
      </xdr:nvSpPr>
      <xdr:spPr>
        <a:xfrm>
          <a:off x="276225" y="368236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33</xdr:row>
      <xdr:rowOff>0</xdr:rowOff>
    </xdr:from>
    <xdr:to>
      <xdr:col>7</xdr:col>
      <xdr:colOff>828675</xdr:colOff>
      <xdr:row>35</xdr:row>
      <xdr:rowOff>9525</xdr:rowOff>
    </xdr:to>
    <xdr:sp>
      <xdr:nvSpPr>
        <xdr:cNvPr id="20" name="TextBox 20"/>
        <xdr:cNvSpPr txBox="1">
          <a:spLocks noChangeArrowheads="1"/>
        </xdr:cNvSpPr>
      </xdr:nvSpPr>
      <xdr:spPr>
        <a:xfrm>
          <a:off x="276225" y="5381625"/>
          <a:ext cx="5305425" cy="333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material changes in the estimates used for the preparation of interim financial report.</a:t>
          </a:r>
        </a:p>
      </xdr:txBody>
    </xdr:sp>
    <xdr:clientData/>
  </xdr:twoCellAnchor>
  <xdr:twoCellAnchor>
    <xdr:from>
      <xdr:col>2</xdr:col>
      <xdr:colOff>28575</xdr:colOff>
      <xdr:row>156</xdr:row>
      <xdr:rowOff>9525</xdr:rowOff>
    </xdr:from>
    <xdr:to>
      <xdr:col>7</xdr:col>
      <xdr:colOff>828675</xdr:colOff>
      <xdr:row>160</xdr:row>
      <xdr:rowOff>76200</xdr:rowOff>
    </xdr:to>
    <xdr:sp>
      <xdr:nvSpPr>
        <xdr:cNvPr id="21" name="TextBox 21"/>
        <xdr:cNvSpPr txBox="1">
          <a:spLocks noChangeArrowheads="1"/>
        </xdr:cNvSpPr>
      </xdr:nvSpPr>
      <xdr:spPr>
        <a:xfrm>
          <a:off x="504825" y="25317450"/>
          <a:ext cx="5076825" cy="714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161</xdr:row>
      <xdr:rowOff>9525</xdr:rowOff>
    </xdr:from>
    <xdr:to>
      <xdr:col>8</xdr:col>
      <xdr:colOff>0</xdr:colOff>
      <xdr:row>164</xdr:row>
      <xdr:rowOff>104775</xdr:rowOff>
    </xdr:to>
    <xdr:sp>
      <xdr:nvSpPr>
        <xdr:cNvPr id="22" name="TextBox 22"/>
        <xdr:cNvSpPr txBox="1">
          <a:spLocks noChangeArrowheads="1"/>
        </xdr:cNvSpPr>
      </xdr:nvSpPr>
      <xdr:spPr>
        <a:xfrm>
          <a:off x="504825" y="26127075"/>
          <a:ext cx="5095875" cy="5810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165</xdr:row>
      <xdr:rowOff>9525</xdr:rowOff>
    </xdr:from>
    <xdr:to>
      <xdr:col>7</xdr:col>
      <xdr:colOff>838200</xdr:colOff>
      <xdr:row>169</xdr:row>
      <xdr:rowOff>66675</xdr:rowOff>
    </xdr:to>
    <xdr:sp>
      <xdr:nvSpPr>
        <xdr:cNvPr id="23" name="TextBox 23"/>
        <xdr:cNvSpPr txBox="1">
          <a:spLocks noChangeArrowheads="1"/>
        </xdr:cNvSpPr>
      </xdr:nvSpPr>
      <xdr:spPr>
        <a:xfrm>
          <a:off x="504825" y="26774775"/>
          <a:ext cx="5086350" cy="704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9525</xdr:colOff>
      <xdr:row>172</xdr:row>
      <xdr:rowOff>142875</xdr:rowOff>
    </xdr:from>
    <xdr:to>
      <xdr:col>7</xdr:col>
      <xdr:colOff>828675</xdr:colOff>
      <xdr:row>191</xdr:row>
      <xdr:rowOff>57150</xdr:rowOff>
    </xdr:to>
    <xdr:sp>
      <xdr:nvSpPr>
        <xdr:cNvPr id="24" name="TextBox 24"/>
        <xdr:cNvSpPr txBox="1">
          <a:spLocks noChangeArrowheads="1"/>
        </xdr:cNvSpPr>
      </xdr:nvSpPr>
      <xdr:spPr>
        <a:xfrm>
          <a:off x="285750" y="28041600"/>
          <a:ext cx="5295900" cy="2990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K&amp;N Kenanga Berhad as advisor for  the above  proposals. 
The Securities Commision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Increase.The new shares pursuant to the Proposed Bonus Issue were alloted on 28 February 2003 and were listed and quoted on the KLSE on 13 March 2003.
Pursuant to a letter dated 29 May 2003, the KLSE has approved the Proposed Transfer. On 11 June 2003, Degem has successfully made its debut on the Main Board of the Kuala Lumpur Stock Exchange.
</a:t>
          </a:r>
        </a:p>
      </xdr:txBody>
    </xdr:sp>
    <xdr:clientData/>
  </xdr:twoCellAnchor>
  <xdr:twoCellAnchor>
    <xdr:from>
      <xdr:col>1</xdr:col>
      <xdr:colOff>0</xdr:colOff>
      <xdr:row>23</xdr:row>
      <xdr:rowOff>28575</xdr:rowOff>
    </xdr:from>
    <xdr:to>
      <xdr:col>7</xdr:col>
      <xdr:colOff>819150</xdr:colOff>
      <xdr:row>25</xdr:row>
      <xdr:rowOff>0</xdr:rowOff>
    </xdr:to>
    <xdr:sp>
      <xdr:nvSpPr>
        <xdr:cNvPr id="25" name="TextBox 25"/>
        <xdr:cNvSpPr txBox="1">
          <a:spLocks noChangeArrowheads="1"/>
        </xdr:cNvSpPr>
      </xdr:nvSpPr>
      <xdr:spPr>
        <a:xfrm>
          <a:off x="276225" y="3790950"/>
          <a:ext cx="529590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Generally, festive seasons do have a favourable effect on the operations of the Group.</a:t>
          </a:r>
        </a:p>
      </xdr:txBody>
    </xdr:sp>
    <xdr:clientData/>
  </xdr:twoCellAnchor>
  <xdr:twoCellAnchor>
    <xdr:from>
      <xdr:col>1</xdr:col>
      <xdr:colOff>0</xdr:colOff>
      <xdr:row>28</xdr:row>
      <xdr:rowOff>28575</xdr:rowOff>
    </xdr:from>
    <xdr:to>
      <xdr:col>7</xdr:col>
      <xdr:colOff>828675</xdr:colOff>
      <xdr:row>30</xdr:row>
      <xdr:rowOff>0</xdr:rowOff>
    </xdr:to>
    <xdr:sp>
      <xdr:nvSpPr>
        <xdr:cNvPr id="26" name="TextBox 26"/>
        <xdr:cNvSpPr txBox="1">
          <a:spLocks noChangeArrowheads="1"/>
        </xdr:cNvSpPr>
      </xdr:nvSpPr>
      <xdr:spPr>
        <a:xfrm>
          <a:off x="276225" y="4600575"/>
          <a:ext cx="530542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extraordinary items for the current interim period and financial period to date.</a:t>
          </a:r>
        </a:p>
      </xdr:txBody>
    </xdr:sp>
    <xdr:clientData/>
  </xdr:twoCellAnchor>
  <xdr:twoCellAnchor>
    <xdr:from>
      <xdr:col>1</xdr:col>
      <xdr:colOff>0</xdr:colOff>
      <xdr:row>37</xdr:row>
      <xdr:rowOff>142875</xdr:rowOff>
    </xdr:from>
    <xdr:to>
      <xdr:col>7</xdr:col>
      <xdr:colOff>828675</xdr:colOff>
      <xdr:row>42</xdr:row>
      <xdr:rowOff>57150</xdr:rowOff>
    </xdr:to>
    <xdr:sp>
      <xdr:nvSpPr>
        <xdr:cNvPr id="27" name="TextBox 27"/>
        <xdr:cNvSpPr txBox="1">
          <a:spLocks noChangeArrowheads="1"/>
        </xdr:cNvSpPr>
      </xdr:nvSpPr>
      <xdr:spPr>
        <a:xfrm>
          <a:off x="276225" y="6172200"/>
          <a:ext cx="5305425" cy="723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year ended 31 December 2002, the Board of Directors have recommended a first and final dividend of 5% less tax at 28 % amounting to RM2,268,000 which was subsequently approved by shareholders at the Annual General Meeting held on 17 June 2003. The dividend will be payable on 3 September 2003 to depositors registered in the Records of Depositors on 11 August 2003.
</a:t>
          </a:r>
        </a:p>
      </xdr:txBody>
    </xdr:sp>
    <xdr:clientData/>
  </xdr:twoCellAnchor>
  <xdr:twoCellAnchor>
    <xdr:from>
      <xdr:col>1</xdr:col>
      <xdr:colOff>9525</xdr:colOff>
      <xdr:row>61</xdr:row>
      <xdr:rowOff>0</xdr:rowOff>
    </xdr:from>
    <xdr:to>
      <xdr:col>7</xdr:col>
      <xdr:colOff>828675</xdr:colOff>
      <xdr:row>62</xdr:row>
      <xdr:rowOff>104775</xdr:rowOff>
    </xdr:to>
    <xdr:sp>
      <xdr:nvSpPr>
        <xdr:cNvPr id="28" name="TextBox 28"/>
        <xdr:cNvSpPr txBox="1">
          <a:spLocks noChangeArrowheads="1"/>
        </xdr:cNvSpPr>
      </xdr:nvSpPr>
      <xdr:spPr>
        <a:xfrm>
          <a:off x="285750" y="9915525"/>
          <a:ext cx="5295900" cy="2667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0</xdr:col>
      <xdr:colOff>257175</xdr:colOff>
      <xdr:row>66</xdr:row>
      <xdr:rowOff>66675</xdr:rowOff>
    </xdr:from>
    <xdr:to>
      <xdr:col>7</xdr:col>
      <xdr:colOff>838200</xdr:colOff>
      <xdr:row>68</xdr:row>
      <xdr:rowOff>123825</xdr:rowOff>
    </xdr:to>
    <xdr:sp>
      <xdr:nvSpPr>
        <xdr:cNvPr id="29" name="TextBox 29"/>
        <xdr:cNvSpPr txBox="1">
          <a:spLocks noChangeArrowheads="1"/>
        </xdr:cNvSpPr>
      </xdr:nvSpPr>
      <xdr:spPr>
        <a:xfrm>
          <a:off x="257175" y="10791825"/>
          <a:ext cx="5334000" cy="3810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period to date.</a:t>
          </a:r>
        </a:p>
      </xdr:txBody>
    </xdr:sp>
    <xdr:clientData/>
  </xdr:twoCellAnchor>
  <xdr:twoCellAnchor>
    <xdr:from>
      <xdr:col>1</xdr:col>
      <xdr:colOff>0</xdr:colOff>
      <xdr:row>71</xdr:row>
      <xdr:rowOff>133350</xdr:rowOff>
    </xdr:from>
    <xdr:to>
      <xdr:col>7</xdr:col>
      <xdr:colOff>819150</xdr:colOff>
      <xdr:row>73</xdr:row>
      <xdr:rowOff>66675</xdr:rowOff>
    </xdr:to>
    <xdr:sp>
      <xdr:nvSpPr>
        <xdr:cNvPr id="30" name="TextBox 30"/>
        <xdr:cNvSpPr txBox="1">
          <a:spLocks noChangeArrowheads="1"/>
        </xdr:cNvSpPr>
      </xdr:nvSpPr>
      <xdr:spPr>
        <a:xfrm>
          <a:off x="276225" y="11668125"/>
          <a:ext cx="5295900" cy="257175"/>
        </a:xfrm>
        <a:prstGeom prst="rect">
          <a:avLst/>
        </a:prstGeom>
        <a:solidFill>
          <a:srgbClr val="FFFFFF"/>
        </a:solidFill>
        <a:ln w="9525" cmpd="sng">
          <a:noFill/>
        </a:ln>
      </xdr:spPr>
      <xdr:txBody>
        <a:bodyPr vertOverflow="clip" wrap="square"/>
        <a:p>
          <a:pPr algn="just">
            <a:defRPr/>
          </a:pPr>
          <a:r>
            <a:rPr lang="en-US" cap="none" sz="1000" b="0" i="0" u="none" baseline="0"/>
            <a:t>There were no contingent liabilities as at date of this quarterly report.</a:t>
          </a:r>
        </a:p>
      </xdr:txBody>
    </xdr:sp>
    <xdr:clientData/>
  </xdr:twoCellAnchor>
  <xdr:twoCellAnchor>
    <xdr:from>
      <xdr:col>1</xdr:col>
      <xdr:colOff>0</xdr:colOff>
      <xdr:row>77</xdr:row>
      <xdr:rowOff>9525</xdr:rowOff>
    </xdr:from>
    <xdr:to>
      <xdr:col>7</xdr:col>
      <xdr:colOff>828675</xdr:colOff>
      <xdr:row>80</xdr:row>
      <xdr:rowOff>38100</xdr:rowOff>
    </xdr:to>
    <xdr:sp>
      <xdr:nvSpPr>
        <xdr:cNvPr id="31" name="TextBox 31"/>
        <xdr:cNvSpPr txBox="1">
          <a:spLocks noChangeArrowheads="1"/>
        </xdr:cNvSpPr>
      </xdr:nvSpPr>
      <xdr:spPr>
        <a:xfrm>
          <a:off x="276225" y="12515850"/>
          <a:ext cx="5305425" cy="51435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June 2003, the Group registered a revenue of RM48.9 million as compared to RM48.0 million in corresponding period in preceding year. Profit Before Tax increased by RM1.1 million to RM8.5 million.</a:t>
          </a:r>
        </a:p>
      </xdr:txBody>
    </xdr:sp>
    <xdr:clientData/>
  </xdr:twoCellAnchor>
  <xdr:twoCellAnchor>
    <xdr:from>
      <xdr:col>1</xdr:col>
      <xdr:colOff>0</xdr:colOff>
      <xdr:row>84</xdr:row>
      <xdr:rowOff>9525</xdr:rowOff>
    </xdr:from>
    <xdr:to>
      <xdr:col>7</xdr:col>
      <xdr:colOff>828675</xdr:colOff>
      <xdr:row>88</xdr:row>
      <xdr:rowOff>95250</xdr:rowOff>
    </xdr:to>
    <xdr:sp>
      <xdr:nvSpPr>
        <xdr:cNvPr id="32" name="TextBox 32"/>
        <xdr:cNvSpPr txBox="1">
          <a:spLocks noChangeArrowheads="1"/>
        </xdr:cNvSpPr>
      </xdr:nvSpPr>
      <xdr:spPr>
        <a:xfrm>
          <a:off x="276225" y="13649325"/>
          <a:ext cx="5305425" cy="7334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rPr>
            <a:t>In the second quarter of year 2003, the Group registered a revenue of RM26.7 million and PBT of RM4.2 million.  In the preceding year corresponding quarter, the Group registered a turnover of RM27.8 million  and PBT of RM3.7 million. The slight decrease in turnover in the current quarter was  mainly due to the outbreak of war and SARS. However, PBT for the period increased by RM500,000. </a:t>
          </a:r>
        </a:p>
      </xdr:txBody>
    </xdr:sp>
    <xdr:clientData/>
  </xdr:twoCellAnchor>
  <xdr:twoCellAnchor>
    <xdr:from>
      <xdr:col>1</xdr:col>
      <xdr:colOff>0</xdr:colOff>
      <xdr:row>92</xdr:row>
      <xdr:rowOff>9525</xdr:rowOff>
    </xdr:from>
    <xdr:to>
      <xdr:col>8</xdr:col>
      <xdr:colOff>0</xdr:colOff>
      <xdr:row>96</xdr:row>
      <xdr:rowOff>104775</xdr:rowOff>
    </xdr:to>
    <xdr:sp>
      <xdr:nvSpPr>
        <xdr:cNvPr id="33" name="TextBox 33"/>
        <xdr:cNvSpPr txBox="1">
          <a:spLocks noChangeArrowheads="1"/>
        </xdr:cNvSpPr>
      </xdr:nvSpPr>
      <xdr:spPr>
        <a:xfrm>
          <a:off x="276225" y="14944725"/>
          <a:ext cx="5324475" cy="742950"/>
        </a:xfrm>
        <a:prstGeom prst="rect">
          <a:avLst/>
        </a:prstGeom>
        <a:solidFill>
          <a:srgbClr val="FFFFFF"/>
        </a:solidFill>
        <a:ln w="9525" cmpd="sng">
          <a:noFill/>
        </a:ln>
      </xdr:spPr>
      <xdr:txBody>
        <a:bodyPr vertOverflow="clip" wrap="square"/>
        <a:p>
          <a:pPr algn="just">
            <a:defRPr/>
          </a:pPr>
          <a:r>
            <a:rPr lang="en-US" cap="none" sz="1000" b="0" i="0" u="none" baseline="0"/>
            <a:t>Arising from the Stimulus Package introduced by the Malaysian Government in June and the expected forecast for the GDP growth of 4.5% announced by Malaysia Institute of Economic Research (MIER) for year 2003, the Group's performance is expected to be in tandem with the positive Malaysia economy outlook.  </a:t>
          </a:r>
        </a:p>
      </xdr:txBody>
    </xdr:sp>
    <xdr:clientData/>
  </xdr:twoCellAnchor>
  <xdr:twoCellAnchor>
    <xdr:from>
      <xdr:col>1</xdr:col>
      <xdr:colOff>0</xdr:colOff>
      <xdr:row>100</xdr:row>
      <xdr:rowOff>9525</xdr:rowOff>
    </xdr:from>
    <xdr:to>
      <xdr:col>7</xdr:col>
      <xdr:colOff>828675</xdr:colOff>
      <xdr:row>101</xdr:row>
      <xdr:rowOff>152400</xdr:rowOff>
    </xdr:to>
    <xdr:sp>
      <xdr:nvSpPr>
        <xdr:cNvPr id="34" name="TextBox 34"/>
        <xdr:cNvSpPr txBox="1">
          <a:spLocks noChangeArrowheads="1"/>
        </xdr:cNvSpPr>
      </xdr:nvSpPr>
      <xdr:spPr>
        <a:xfrm>
          <a:off x="276225" y="16240125"/>
          <a:ext cx="5305425" cy="304800"/>
        </a:xfrm>
        <a:prstGeom prst="rect">
          <a:avLst/>
        </a:prstGeom>
        <a:solidFill>
          <a:srgbClr val="FFFFFF"/>
        </a:solidFill>
        <a:ln w="9525" cmpd="sng">
          <a:noFill/>
        </a:ln>
      </xdr:spPr>
      <xdr:txBody>
        <a:bodyPr vertOverflow="clip" wrap="square"/>
        <a:p>
          <a:pPr algn="just">
            <a:defRPr/>
          </a:pPr>
          <a:r>
            <a:rPr lang="en-US" cap="none" sz="1000" b="0" i="0" u="none" baseline="0"/>
            <a:t>The Group has not provided any profit forecast or profit guarantee in a public document.</a:t>
          </a:r>
        </a:p>
      </xdr:txBody>
    </xdr:sp>
    <xdr:clientData/>
  </xdr:twoCellAnchor>
  <xdr:twoCellAnchor>
    <xdr:from>
      <xdr:col>1</xdr:col>
      <xdr:colOff>0</xdr:colOff>
      <xdr:row>231</xdr:row>
      <xdr:rowOff>9525</xdr:rowOff>
    </xdr:from>
    <xdr:to>
      <xdr:col>8</xdr:col>
      <xdr:colOff>0</xdr:colOff>
      <xdr:row>233</xdr:row>
      <xdr:rowOff>152400</xdr:rowOff>
    </xdr:to>
    <xdr:sp>
      <xdr:nvSpPr>
        <xdr:cNvPr id="35" name="TextBox 35"/>
        <xdr:cNvSpPr txBox="1">
          <a:spLocks noChangeArrowheads="1"/>
        </xdr:cNvSpPr>
      </xdr:nvSpPr>
      <xdr:spPr>
        <a:xfrm>
          <a:off x="276225" y="37480875"/>
          <a:ext cx="5324475" cy="466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Basic earnings per share is calculated by dividing the profit attributable to shareholders by the weighted average number of ordinary shares in issue during the financial period after taking into consideration the Bonus Issue.</a:t>
          </a:r>
        </a:p>
      </xdr:txBody>
    </xdr:sp>
    <xdr:clientData/>
  </xdr:twoCellAnchor>
  <xdr:twoCellAnchor>
    <xdr:from>
      <xdr:col>1</xdr:col>
      <xdr:colOff>9525</xdr:colOff>
      <xdr:row>242</xdr:row>
      <xdr:rowOff>0</xdr:rowOff>
    </xdr:from>
    <xdr:to>
      <xdr:col>3</xdr:col>
      <xdr:colOff>1619250</xdr:colOff>
      <xdr:row>246</xdr:row>
      <xdr:rowOff>133350</xdr:rowOff>
    </xdr:to>
    <xdr:sp>
      <xdr:nvSpPr>
        <xdr:cNvPr id="36" name="TextBox 36"/>
        <xdr:cNvSpPr txBox="1">
          <a:spLocks noChangeArrowheads="1"/>
        </xdr:cNvSpPr>
      </xdr:nvSpPr>
      <xdr:spPr>
        <a:xfrm>
          <a:off x="285750" y="39252525"/>
          <a:ext cx="1905000" cy="781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Profit attributable to shareholders 
Adjusted weighted average number of ordinary shares in issue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69</xdr:row>
      <xdr:rowOff>19050</xdr:rowOff>
    </xdr:from>
    <xdr:to>
      <xdr:col>10</xdr:col>
      <xdr:colOff>266700</xdr:colOff>
      <xdr:row>71</xdr:row>
      <xdr:rowOff>47625</xdr:rowOff>
    </xdr:to>
    <xdr:sp>
      <xdr:nvSpPr>
        <xdr:cNvPr id="1" name="TextBox 1"/>
        <xdr:cNvSpPr txBox="1">
          <a:spLocks noChangeArrowheads="1"/>
        </xdr:cNvSpPr>
      </xdr:nvSpPr>
      <xdr:spPr>
        <a:xfrm>
          <a:off x="123825" y="13182600"/>
          <a:ext cx="6248400"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33</xdr:row>
      <xdr:rowOff>28575</xdr:rowOff>
    </xdr:from>
    <xdr:to>
      <xdr:col>8</xdr:col>
      <xdr:colOff>914400</xdr:colOff>
      <xdr:row>38</xdr:row>
      <xdr:rowOff>161925</xdr:rowOff>
    </xdr:to>
    <xdr:sp>
      <xdr:nvSpPr>
        <xdr:cNvPr id="1" name="TextBox 1"/>
        <xdr:cNvSpPr txBox="1">
          <a:spLocks noChangeArrowheads="1"/>
        </xdr:cNvSpPr>
      </xdr:nvSpPr>
      <xdr:spPr>
        <a:xfrm>
          <a:off x="123825" y="5829300"/>
          <a:ext cx="6781800"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19050</xdr:rowOff>
    </xdr:from>
    <xdr:to>
      <xdr:col>4</xdr:col>
      <xdr:colOff>1038225</xdr:colOff>
      <xdr:row>63</xdr:row>
      <xdr:rowOff>123825</xdr:rowOff>
    </xdr:to>
    <xdr:sp>
      <xdr:nvSpPr>
        <xdr:cNvPr id="1" name="TextBox 1"/>
        <xdr:cNvSpPr txBox="1">
          <a:spLocks noChangeArrowheads="1"/>
        </xdr:cNvSpPr>
      </xdr:nvSpPr>
      <xdr:spPr>
        <a:xfrm>
          <a:off x="9525" y="11668125"/>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8</xdr:col>
      <xdr:colOff>104775</xdr:colOff>
      <xdr:row>47</xdr:row>
      <xdr:rowOff>9525</xdr:rowOff>
    </xdr:to>
    <xdr:sp>
      <xdr:nvSpPr>
        <xdr:cNvPr id="1" name="TextBox 1"/>
        <xdr:cNvSpPr txBox="1">
          <a:spLocks noChangeArrowheads="1"/>
        </xdr:cNvSpPr>
      </xdr:nvSpPr>
      <xdr:spPr>
        <a:xfrm>
          <a:off x="0" y="8582025"/>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workbookViewId="0" topLeftCell="A1">
      <selection activeCell="B22" sqref="B22"/>
    </sheetView>
  </sheetViews>
  <sheetFormatPr defaultColWidth="9.140625" defaultRowHeight="12.75"/>
  <cols>
    <col min="1" max="1" width="3.8515625" style="174" customWidth="1"/>
    <col min="2" max="2" width="21.421875" style="174" customWidth="1"/>
    <col min="3" max="3" width="12.8515625" style="174" bestFit="1" customWidth="1"/>
    <col min="4" max="14" width="12.00390625" style="174" bestFit="1" customWidth="1"/>
    <col min="15" max="19" width="11.28125" style="174" customWidth="1"/>
    <col min="20" max="16384" width="9.140625" style="174" customWidth="1"/>
  </cols>
  <sheetData>
    <row r="1" spans="2:14" ht="18.75">
      <c r="B1" s="264" t="s">
        <v>191</v>
      </c>
      <c r="N1" s="252" t="s">
        <v>190</v>
      </c>
    </row>
    <row r="2" spans="2:14" ht="18.75">
      <c r="B2" s="264"/>
      <c r="N2" s="252"/>
    </row>
    <row r="3" ht="12.75">
      <c r="B3" s="252" t="str">
        <f>'Qtr-Cashflow'!B3</f>
        <v>QUARTERLY REPORT ON CONSOLIDATED RESULTS</v>
      </c>
    </row>
    <row r="4" ht="12.75">
      <c r="B4" s="252" t="str">
        <f>'Qtr-Cashflow'!B4</f>
        <v>FOR THE SECOND FINANCIAL QUARTER ENDED 30 JUNE 2003</v>
      </c>
    </row>
    <row r="8" ht="12.75">
      <c r="B8" s="265" t="s">
        <v>186</v>
      </c>
    </row>
    <row r="9" spans="3:14" ht="12.75">
      <c r="C9" s="269"/>
      <c r="D9" s="269"/>
      <c r="E9" s="269"/>
      <c r="F9" s="269"/>
      <c r="G9" s="269"/>
      <c r="H9" s="269"/>
      <c r="I9" s="269"/>
      <c r="J9" s="269"/>
      <c r="K9" s="269"/>
      <c r="L9" s="269"/>
      <c r="M9" s="269"/>
      <c r="N9" s="269"/>
    </row>
    <row r="10" spans="2:14" s="173" customFormat="1" ht="12.75">
      <c r="B10" s="252" t="s">
        <v>178</v>
      </c>
      <c r="C10" s="270" t="s">
        <v>172</v>
      </c>
      <c r="D10" s="270"/>
      <c r="E10" s="270" t="s">
        <v>173</v>
      </c>
      <c r="F10" s="270"/>
      <c r="G10" s="270" t="s">
        <v>174</v>
      </c>
      <c r="H10" s="270"/>
      <c r="I10" s="270" t="s">
        <v>175</v>
      </c>
      <c r="J10" s="270"/>
      <c r="K10" s="270" t="s">
        <v>176</v>
      </c>
      <c r="L10" s="270"/>
      <c r="M10" s="270" t="s">
        <v>177</v>
      </c>
      <c r="N10" s="270"/>
    </row>
    <row r="11" spans="3:14" ht="12.75">
      <c r="C11" s="173" t="s">
        <v>196</v>
      </c>
      <c r="D11" s="173" t="s">
        <v>197</v>
      </c>
      <c r="E11" s="173" t="str">
        <f>C11</f>
        <v>30.06.03</v>
      </c>
      <c r="F11" s="173" t="str">
        <f>D11</f>
        <v>30.06.02</v>
      </c>
      <c r="G11" s="173" t="str">
        <f>C11</f>
        <v>30.06.03</v>
      </c>
      <c r="H11" s="173" t="str">
        <f>D11</f>
        <v>30.06.02</v>
      </c>
      <c r="I11" s="173" t="str">
        <f>C11</f>
        <v>30.06.03</v>
      </c>
      <c r="J11" s="173" t="str">
        <f>D11</f>
        <v>30.06.02</v>
      </c>
      <c r="K11" s="173" t="str">
        <f>C11</f>
        <v>30.06.03</v>
      </c>
      <c r="L11" s="173" t="str">
        <f>D11</f>
        <v>30.06.02</v>
      </c>
      <c r="M11" s="173" t="str">
        <f>C11</f>
        <v>30.06.03</v>
      </c>
      <c r="N11" s="173" t="str">
        <f>D11</f>
        <v>30.06.02</v>
      </c>
    </row>
    <row r="12" spans="3:14" s="253" customFormat="1" ht="12.75">
      <c r="C12" s="258" t="s">
        <v>184</v>
      </c>
      <c r="D12" s="258" t="s">
        <v>184</v>
      </c>
      <c r="E12" s="258" t="s">
        <v>184</v>
      </c>
      <c r="F12" s="258" t="s">
        <v>184</v>
      </c>
      <c r="G12" s="258" t="s">
        <v>184</v>
      </c>
      <c r="H12" s="258" t="s">
        <v>184</v>
      </c>
      <c r="I12" s="258" t="s">
        <v>184</v>
      </c>
      <c r="J12" s="258" t="s">
        <v>184</v>
      </c>
      <c r="K12" s="258" t="s">
        <v>184</v>
      </c>
      <c r="L12" s="258" t="s">
        <v>184</v>
      </c>
      <c r="M12" s="258" t="s">
        <v>184</v>
      </c>
      <c r="N12" s="258" t="s">
        <v>184</v>
      </c>
    </row>
    <row r="13" s="253" customFormat="1" ht="12.75">
      <c r="B13" s="254" t="s">
        <v>45</v>
      </c>
    </row>
    <row r="14" spans="2:14" s="253" customFormat="1" ht="12.75">
      <c r="B14" s="253" t="s">
        <v>179</v>
      </c>
      <c r="C14" s="256">
        <v>47426</v>
      </c>
      <c r="D14" s="256">
        <v>47918</v>
      </c>
      <c r="E14" s="256">
        <v>1398</v>
      </c>
      <c r="F14" s="256">
        <v>54</v>
      </c>
      <c r="G14" s="255">
        <v>0</v>
      </c>
      <c r="H14" s="255">
        <v>0</v>
      </c>
      <c r="I14" s="256">
        <v>44</v>
      </c>
      <c r="J14" s="256">
        <v>42</v>
      </c>
      <c r="K14" s="255">
        <v>0</v>
      </c>
      <c r="L14" s="255">
        <v>0</v>
      </c>
      <c r="M14" s="256">
        <f>C14+E14+G14+I14-K14</f>
        <v>48868</v>
      </c>
      <c r="N14" s="256">
        <f>D14+F14+H14+J14-L14</f>
        <v>48014</v>
      </c>
    </row>
    <row r="15" spans="2:14" s="253" customFormat="1" ht="12.75">
      <c r="B15" s="253" t="s">
        <v>180</v>
      </c>
      <c r="C15" s="256">
        <v>5363</v>
      </c>
      <c r="D15" s="256">
        <v>16055</v>
      </c>
      <c r="E15" s="256">
        <v>38263</v>
      </c>
      <c r="F15" s="256">
        <v>23072</v>
      </c>
      <c r="G15" s="256">
        <v>820</v>
      </c>
      <c r="H15" s="256">
        <v>235</v>
      </c>
      <c r="I15" s="256">
        <v>576</v>
      </c>
      <c r="J15" s="256">
        <v>486</v>
      </c>
      <c r="K15" s="259">
        <v>-45022</v>
      </c>
      <c r="L15" s="259">
        <v>-39848</v>
      </c>
      <c r="M15" s="235">
        <f>C15+E15+G15+I15+K15</f>
        <v>0</v>
      </c>
      <c r="N15" s="261">
        <f>D15+F15+H15+J15+L15</f>
        <v>0</v>
      </c>
    </row>
    <row r="16" spans="2:14" s="253" customFormat="1" ht="12.75">
      <c r="B16" s="250" t="s">
        <v>181</v>
      </c>
      <c r="C16" s="257">
        <f>SUM(C14:C15)</f>
        <v>52789</v>
      </c>
      <c r="D16" s="257">
        <f aca="true" t="shared" si="0" ref="D16:N16">SUM(D14:D15)</f>
        <v>63973</v>
      </c>
      <c r="E16" s="257">
        <f t="shared" si="0"/>
        <v>39661</v>
      </c>
      <c r="F16" s="257">
        <f t="shared" si="0"/>
        <v>23126</v>
      </c>
      <c r="G16" s="257">
        <f t="shared" si="0"/>
        <v>820</v>
      </c>
      <c r="H16" s="257">
        <f t="shared" si="0"/>
        <v>235</v>
      </c>
      <c r="I16" s="257">
        <f t="shared" si="0"/>
        <v>620</v>
      </c>
      <c r="J16" s="257">
        <f t="shared" si="0"/>
        <v>528</v>
      </c>
      <c r="K16" s="260">
        <f t="shared" si="0"/>
        <v>-45022</v>
      </c>
      <c r="L16" s="260">
        <f t="shared" si="0"/>
        <v>-39848</v>
      </c>
      <c r="M16" s="257">
        <f t="shared" si="0"/>
        <v>48868</v>
      </c>
      <c r="N16" s="257">
        <f t="shared" si="0"/>
        <v>48014</v>
      </c>
    </row>
    <row r="17" spans="6:7" s="253" customFormat="1" ht="12.75">
      <c r="F17" s="256"/>
      <c r="G17" s="256"/>
    </row>
    <row r="18" s="253" customFormat="1" ht="12.75">
      <c r="B18" s="254" t="s">
        <v>182</v>
      </c>
    </row>
    <row r="19" spans="2:14" s="253" customFormat="1" ht="12.75">
      <c r="B19" s="253" t="s">
        <v>192</v>
      </c>
      <c r="C19" s="256">
        <v>4499</v>
      </c>
      <c r="D19" s="256">
        <v>4842</v>
      </c>
      <c r="E19" s="256">
        <v>5656.955980000009</v>
      </c>
      <c r="F19" s="256">
        <v>2762.4340200000015</v>
      </c>
      <c r="G19" s="259">
        <v>128.21482999999995</v>
      </c>
      <c r="H19" s="259">
        <v>-8.408429999999935</v>
      </c>
      <c r="I19" s="256">
        <v>224.00749</v>
      </c>
      <c r="J19" s="256">
        <v>224.03759999999994</v>
      </c>
      <c r="K19" s="259">
        <v>-1991.9999999999945</v>
      </c>
      <c r="L19" s="259">
        <v>-379.99963629573904</v>
      </c>
      <c r="M19" s="256">
        <v>8516.466600000016</v>
      </c>
      <c r="N19" s="256">
        <v>7440.035530704264</v>
      </c>
    </row>
    <row r="20" s="253" customFormat="1" ht="12.75">
      <c r="C20" s="256"/>
    </row>
    <row r="21" spans="2:14" s="253" customFormat="1" ht="12.75">
      <c r="B21" s="254" t="s">
        <v>183</v>
      </c>
      <c r="C21" s="256">
        <v>106497</v>
      </c>
      <c r="D21" s="256">
        <v>95371</v>
      </c>
      <c r="E21" s="256">
        <v>12328.438500000002</v>
      </c>
      <c r="F21" s="256">
        <v>8442.73874</v>
      </c>
      <c r="G21" s="256">
        <v>395.04525</v>
      </c>
      <c r="H21" s="256">
        <v>200.09434</v>
      </c>
      <c r="I21" s="256">
        <v>12186.615234</v>
      </c>
      <c r="J21" s="256">
        <v>12174.466809999998</v>
      </c>
      <c r="K21" s="175">
        <v>-7946.693344826191</v>
      </c>
      <c r="L21" s="175">
        <v>-4007.7756100000115</v>
      </c>
      <c r="M21" s="256">
        <v>123460.0935303738</v>
      </c>
      <c r="N21" s="256">
        <v>112180.41345999998</v>
      </c>
    </row>
    <row r="22" spans="2:14" s="253" customFormat="1" ht="12.75">
      <c r="B22" s="254"/>
      <c r="C22" s="256"/>
      <c r="D22" s="256"/>
      <c r="E22" s="256"/>
      <c r="F22" s="256"/>
      <c r="G22" s="256"/>
      <c r="H22" s="256"/>
      <c r="I22" s="256"/>
      <c r="J22" s="256"/>
      <c r="K22" s="175"/>
      <c r="L22" s="175"/>
      <c r="M22" s="256"/>
      <c r="N22" s="256"/>
    </row>
    <row r="23" spans="2:14" s="253" customFormat="1" ht="12.75">
      <c r="B23" s="254"/>
      <c r="C23" s="256"/>
      <c r="D23" s="256"/>
      <c r="E23" s="256"/>
      <c r="F23" s="256"/>
      <c r="G23" s="256"/>
      <c r="H23" s="256"/>
      <c r="I23" s="256"/>
      <c r="J23" s="256"/>
      <c r="K23" s="175"/>
      <c r="L23" s="175"/>
      <c r="M23" s="256"/>
      <c r="N23" s="256"/>
    </row>
    <row r="25" spans="2:10" ht="12.75">
      <c r="B25" s="251"/>
      <c r="C25" s="251"/>
      <c r="D25" s="251"/>
      <c r="E25" s="251"/>
      <c r="F25" s="251"/>
      <c r="G25" s="251"/>
      <c r="H25" s="251"/>
      <c r="I25" s="251"/>
      <c r="J25" s="251"/>
    </row>
    <row r="26" spans="2:10" ht="12.75">
      <c r="B26" s="251"/>
      <c r="C26" s="251"/>
      <c r="D26" s="251"/>
      <c r="E26" s="251"/>
      <c r="F26" s="251"/>
      <c r="G26" s="251"/>
      <c r="H26" s="251"/>
      <c r="I26" s="251"/>
      <c r="J26" s="251"/>
    </row>
    <row r="27" spans="2:10" ht="12.75">
      <c r="B27" s="251"/>
      <c r="C27" s="251"/>
      <c r="D27" s="251"/>
      <c r="E27" s="251"/>
      <c r="F27" s="251"/>
      <c r="G27" s="251"/>
      <c r="H27" s="251"/>
      <c r="I27" s="251"/>
      <c r="J27" s="251"/>
    </row>
    <row r="28" spans="2:10" ht="12.75">
      <c r="B28" s="251"/>
      <c r="C28" s="251"/>
      <c r="D28" s="251"/>
      <c r="E28" s="251"/>
      <c r="F28" s="251"/>
      <c r="G28" s="251"/>
      <c r="H28" s="251"/>
      <c r="I28" s="251"/>
      <c r="J28" s="251"/>
    </row>
    <row r="29" spans="2:10" ht="12.75">
      <c r="B29" s="251"/>
      <c r="C29" s="251"/>
      <c r="D29" s="251"/>
      <c r="E29" s="251"/>
      <c r="F29" s="251"/>
      <c r="G29" s="251"/>
      <c r="H29" s="251"/>
      <c r="I29" s="251"/>
      <c r="J29" s="251"/>
    </row>
    <row r="30" spans="2:10" ht="12.75">
      <c r="B30" s="251"/>
      <c r="C30" s="251"/>
      <c r="D30" s="251"/>
      <c r="E30" s="251"/>
      <c r="F30" s="251"/>
      <c r="G30" s="251"/>
      <c r="H30" s="251"/>
      <c r="I30" s="251"/>
      <c r="J30" s="251"/>
    </row>
    <row r="31" spans="2:10" ht="12.75">
      <c r="B31" s="251"/>
      <c r="C31" s="251"/>
      <c r="D31" s="251"/>
      <c r="E31" s="251"/>
      <c r="F31" s="251"/>
      <c r="G31" s="251"/>
      <c r="H31" s="251"/>
      <c r="I31" s="251"/>
      <c r="J31" s="251"/>
    </row>
  </sheetData>
  <mergeCells count="12">
    <mergeCell ref="G10:H10"/>
    <mergeCell ref="I10:J10"/>
    <mergeCell ref="G9:H9"/>
    <mergeCell ref="I9:J9"/>
    <mergeCell ref="C9:D9"/>
    <mergeCell ref="E9:F9"/>
    <mergeCell ref="C10:D10"/>
    <mergeCell ref="E10:F10"/>
    <mergeCell ref="K9:L9"/>
    <mergeCell ref="M9:N9"/>
    <mergeCell ref="K10:L10"/>
    <mergeCell ref="M10:N10"/>
  </mergeCells>
  <printOptions/>
  <pageMargins left="0.75" right="0.75" top="1" bottom="1" header="0.5" footer="0.5"/>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J280"/>
  <sheetViews>
    <sheetView tabSelected="1" zoomScale="90" zoomScaleNormal="90" workbookViewId="0" topLeftCell="A249">
      <selection activeCell="D254" sqref="D254"/>
    </sheetView>
  </sheetViews>
  <sheetFormatPr defaultColWidth="9.140625" defaultRowHeight="12.75"/>
  <cols>
    <col min="1" max="1" width="4.140625" style="12" customWidth="1"/>
    <col min="2" max="2" width="3.00390625" style="12" customWidth="1"/>
    <col min="3" max="3" width="1.421875" style="12" customWidth="1"/>
    <col min="4" max="4" width="24.57421875" style="12" customWidth="1"/>
    <col min="5" max="8" width="12.7109375" style="12" customWidth="1"/>
    <col min="9" max="16384" width="9.140625" style="8" customWidth="1"/>
  </cols>
  <sheetData>
    <row r="1" spans="1:8" ht="12.75">
      <c r="A1" s="271"/>
      <c r="B1" s="271"/>
      <c r="C1" s="271"/>
      <c r="D1" s="271"/>
      <c r="E1" s="271"/>
      <c r="F1" s="271"/>
      <c r="G1" s="271"/>
      <c r="H1" s="271"/>
    </row>
    <row r="2" spans="1:8" ht="12.75">
      <c r="A2" s="121" t="s">
        <v>86</v>
      </c>
      <c r="B2" s="121"/>
      <c r="C2" s="121"/>
      <c r="D2" s="121"/>
      <c r="E2" s="121"/>
      <c r="F2" s="121"/>
      <c r="G2" s="121"/>
      <c r="H2" s="121"/>
    </row>
    <row r="3" spans="1:8" ht="15">
      <c r="A3" s="9"/>
      <c r="B3" s="9"/>
      <c r="C3" s="9"/>
      <c r="D3" s="9"/>
      <c r="E3" s="9"/>
      <c r="F3" s="9"/>
      <c r="G3" s="9"/>
      <c r="H3" s="9"/>
    </row>
    <row r="5" spans="1:3" ht="12.75">
      <c r="A5" s="10" t="s">
        <v>7</v>
      </c>
      <c r="B5" s="11" t="s">
        <v>106</v>
      </c>
      <c r="C5" s="11"/>
    </row>
    <row r="6" spans="1:3" ht="12.75">
      <c r="A6" s="10"/>
      <c r="B6" s="11"/>
      <c r="C6" s="11"/>
    </row>
    <row r="7" spans="1:3" ht="12.75">
      <c r="A7" s="10"/>
      <c r="B7" s="11"/>
      <c r="C7" s="11"/>
    </row>
    <row r="8" spans="1:3" ht="12.75">
      <c r="A8" s="10"/>
      <c r="B8" s="11"/>
      <c r="C8" s="11"/>
    </row>
    <row r="9" spans="1:3" ht="12.75">
      <c r="A9" s="10"/>
      <c r="B9" s="11"/>
      <c r="C9" s="11"/>
    </row>
    <row r="10" spans="1:3" ht="12.75">
      <c r="A10" s="10"/>
      <c r="B10" s="11"/>
      <c r="C10" s="11"/>
    </row>
    <row r="11" spans="1:3" ht="12.75">
      <c r="A11" s="10"/>
      <c r="B11" s="11"/>
      <c r="C11" s="11"/>
    </row>
    <row r="12" spans="1:3" ht="12.75">
      <c r="A12" s="10"/>
      <c r="B12" s="11"/>
      <c r="C12" s="11"/>
    </row>
    <row r="13" spans="1:3" ht="12.75">
      <c r="A13" s="10"/>
      <c r="B13" s="11"/>
      <c r="C13" s="11"/>
    </row>
    <row r="14" spans="1:3" ht="12.75">
      <c r="A14" s="10"/>
      <c r="B14" s="11"/>
      <c r="C14" s="11"/>
    </row>
    <row r="15" spans="1:3" ht="12.75">
      <c r="A15" s="10"/>
      <c r="B15" s="11"/>
      <c r="C15" s="11"/>
    </row>
    <row r="16" spans="1:3" ht="13.5" customHeight="1">
      <c r="A16" s="10" t="s">
        <v>8</v>
      </c>
      <c r="B16" s="11" t="s">
        <v>148</v>
      </c>
      <c r="C16" s="11"/>
    </row>
    <row r="17" spans="1:3" ht="12.75">
      <c r="A17" s="10"/>
      <c r="B17" s="11"/>
      <c r="C17" s="11"/>
    </row>
    <row r="18" spans="1:3" ht="12.75">
      <c r="A18" s="10"/>
      <c r="B18" s="11"/>
      <c r="C18" s="11"/>
    </row>
    <row r="19" spans="1:3" ht="12.75">
      <c r="A19" s="10"/>
      <c r="B19" s="11"/>
      <c r="C19" s="11"/>
    </row>
    <row r="20" spans="1:3" ht="12.75">
      <c r="A20" s="10"/>
      <c r="B20" s="11"/>
      <c r="C20" s="11"/>
    </row>
    <row r="21" spans="1:3" ht="12.75">
      <c r="A21" s="10"/>
      <c r="B21" s="11"/>
      <c r="C21" s="11"/>
    </row>
    <row r="22" spans="1:5" ht="12.75">
      <c r="A22" s="10" t="s">
        <v>9</v>
      </c>
      <c r="B22" s="11" t="s">
        <v>36</v>
      </c>
      <c r="C22" s="11"/>
      <c r="E22" s="8"/>
    </row>
    <row r="23" spans="1:3" ht="12.75">
      <c r="A23" s="10"/>
      <c r="B23" s="11"/>
      <c r="C23" s="11"/>
    </row>
    <row r="24" spans="1:3" ht="12.75">
      <c r="A24" s="10"/>
      <c r="B24" s="11"/>
      <c r="C24" s="11"/>
    </row>
    <row r="25" spans="1:3" ht="12.75">
      <c r="A25" s="10"/>
      <c r="B25" s="11"/>
      <c r="C25" s="11"/>
    </row>
    <row r="26" spans="1:3" ht="12.75">
      <c r="A26" s="10"/>
      <c r="B26" s="11"/>
      <c r="C26" s="11"/>
    </row>
    <row r="27" spans="1:3" ht="12.75">
      <c r="A27" s="10" t="s">
        <v>10</v>
      </c>
      <c r="B27" s="11" t="s">
        <v>141</v>
      </c>
      <c r="C27" s="11"/>
    </row>
    <row r="28" spans="1:3" ht="12.75">
      <c r="A28" s="10"/>
      <c r="B28" s="11"/>
      <c r="C28" s="11"/>
    </row>
    <row r="29" spans="1:3" ht="12.75">
      <c r="A29" s="10"/>
      <c r="B29" s="11"/>
      <c r="C29" s="11"/>
    </row>
    <row r="30" spans="1:3" ht="12.75">
      <c r="A30" s="10"/>
      <c r="B30" s="11"/>
      <c r="C30" s="11"/>
    </row>
    <row r="31" spans="1:3" ht="12.75">
      <c r="A31" s="10"/>
      <c r="C31" s="11"/>
    </row>
    <row r="32" spans="1:3" ht="12.75">
      <c r="A32" s="27" t="s">
        <v>12</v>
      </c>
      <c r="B32" s="11" t="s">
        <v>107</v>
      </c>
      <c r="C32" s="11"/>
    </row>
    <row r="33" spans="1:3" ht="12.75">
      <c r="A33" s="10"/>
      <c r="B33" s="11"/>
      <c r="C33" s="11"/>
    </row>
    <row r="34" spans="1:3" ht="12.75">
      <c r="A34" s="10"/>
      <c r="B34" s="11"/>
      <c r="C34" s="11"/>
    </row>
    <row r="35" spans="1:3" ht="12.75">
      <c r="A35" s="10"/>
      <c r="B35" s="11"/>
      <c r="C35" s="11"/>
    </row>
    <row r="36" spans="1:3" ht="12.75">
      <c r="A36" s="10"/>
      <c r="B36" s="11"/>
      <c r="C36" s="11"/>
    </row>
    <row r="37" spans="1:5" ht="12.75">
      <c r="A37" s="27" t="s">
        <v>13</v>
      </c>
      <c r="B37" s="11" t="s">
        <v>38</v>
      </c>
      <c r="C37" s="11"/>
      <c r="E37" s="102"/>
    </row>
    <row r="38" spans="1:3" ht="12.75">
      <c r="A38" s="10"/>
      <c r="B38" s="11"/>
      <c r="C38" s="11"/>
    </row>
    <row r="39" spans="1:3" ht="12.75">
      <c r="A39" s="10"/>
      <c r="B39" s="11"/>
      <c r="C39" s="11"/>
    </row>
    <row r="40" spans="1:3" ht="12.75">
      <c r="A40" s="10"/>
      <c r="B40" s="11"/>
      <c r="C40" s="11"/>
    </row>
    <row r="41" spans="1:3" ht="12.75">
      <c r="A41" s="10"/>
      <c r="B41" s="11"/>
      <c r="C41" s="11"/>
    </row>
    <row r="42" spans="1:3" ht="12.75">
      <c r="A42" s="10"/>
      <c r="B42" s="11"/>
      <c r="C42" s="11"/>
    </row>
    <row r="43" spans="1:3" ht="12.75">
      <c r="A43" s="10"/>
      <c r="B43" s="11"/>
      <c r="C43" s="11"/>
    </row>
    <row r="44" ht="12.75">
      <c r="A44" s="13"/>
    </row>
    <row r="45" spans="1:7" ht="12.75">
      <c r="A45" s="10" t="s">
        <v>15</v>
      </c>
      <c r="B45" s="129" t="s">
        <v>186</v>
      </c>
      <c r="C45" s="11"/>
      <c r="E45" s="26"/>
      <c r="F45" s="26"/>
      <c r="G45" s="26"/>
    </row>
    <row r="46" spans="1:7" ht="12.75">
      <c r="A46" s="27"/>
      <c r="B46" s="11"/>
      <c r="C46" s="11"/>
      <c r="E46" s="26"/>
      <c r="F46" s="26"/>
      <c r="G46" s="26"/>
    </row>
    <row r="47" spans="1:8" s="30" customFormat="1" ht="12.75">
      <c r="A47" s="12"/>
      <c r="B47" s="263" t="s">
        <v>187</v>
      </c>
      <c r="C47" s="12"/>
      <c r="D47" s="12"/>
      <c r="E47" s="26"/>
      <c r="F47" s="26"/>
      <c r="G47" s="26"/>
      <c r="H47" s="12"/>
    </row>
    <row r="48" spans="1:8" s="30" customFormat="1" ht="12.75">
      <c r="A48" s="12"/>
      <c r="B48" s="12"/>
      <c r="C48" s="12"/>
      <c r="D48" s="12"/>
      <c r="E48" s="26"/>
      <c r="F48" s="26"/>
      <c r="G48" s="26"/>
      <c r="H48" s="12"/>
    </row>
    <row r="49" spans="5:7" ht="12.75">
      <c r="E49" s="26"/>
      <c r="F49" s="26"/>
      <c r="G49" s="26"/>
    </row>
    <row r="50" spans="1:3" ht="12.75">
      <c r="A50" s="27" t="s">
        <v>17</v>
      </c>
      <c r="B50" s="11" t="s">
        <v>80</v>
      </c>
      <c r="C50" s="11"/>
    </row>
    <row r="51" spans="1:3" ht="12.75">
      <c r="A51" s="10"/>
      <c r="B51" s="11"/>
      <c r="C51" s="11"/>
    </row>
    <row r="52" spans="1:3" ht="12.75">
      <c r="A52" s="10"/>
      <c r="B52" s="12" t="s">
        <v>79</v>
      </c>
      <c r="C52" s="11"/>
    </row>
    <row r="53" spans="1:3" ht="12.75">
      <c r="A53" s="10"/>
      <c r="B53" s="11"/>
      <c r="C53" s="11"/>
    </row>
    <row r="54" spans="1:3" ht="12.75">
      <c r="A54" s="10"/>
      <c r="B54" s="11"/>
      <c r="C54" s="11"/>
    </row>
    <row r="55" spans="1:3" ht="12.75">
      <c r="A55" s="10"/>
      <c r="B55" s="11"/>
      <c r="C55" s="11"/>
    </row>
    <row r="56" spans="1:3" ht="12.75">
      <c r="A56" s="10"/>
      <c r="B56" s="11"/>
      <c r="C56" s="11"/>
    </row>
    <row r="57" spans="1:3" ht="12.75">
      <c r="A57" s="10"/>
      <c r="B57" s="11"/>
      <c r="C57" s="11"/>
    </row>
    <row r="58" spans="1:3" ht="12.75">
      <c r="A58" s="10"/>
      <c r="B58" s="11"/>
      <c r="C58" s="11"/>
    </row>
    <row r="59" spans="1:3" ht="12.75">
      <c r="A59" s="10"/>
      <c r="B59" s="11"/>
      <c r="C59" s="11"/>
    </row>
    <row r="60" spans="1:4" ht="12.75">
      <c r="A60" s="10" t="s">
        <v>19</v>
      </c>
      <c r="B60" s="11" t="s">
        <v>149</v>
      </c>
      <c r="C60" s="8"/>
      <c r="D60" s="11"/>
    </row>
    <row r="61" spans="1:4" ht="12.75">
      <c r="A61" s="10"/>
      <c r="B61" s="11"/>
      <c r="C61" s="8"/>
      <c r="D61" s="11"/>
    </row>
    <row r="62" spans="1:4" ht="12.75">
      <c r="A62" s="10"/>
      <c r="B62" s="11"/>
      <c r="C62" s="8"/>
      <c r="D62" s="11"/>
    </row>
    <row r="63" spans="1:4" ht="12.75">
      <c r="A63" s="10"/>
      <c r="B63" s="11"/>
      <c r="C63" s="8"/>
      <c r="D63" s="11"/>
    </row>
    <row r="64" spans="1:4" ht="12.75">
      <c r="A64" s="10"/>
      <c r="B64" s="11"/>
      <c r="C64" s="8"/>
      <c r="D64" s="11"/>
    </row>
    <row r="65" spans="1:3" ht="12.75">
      <c r="A65" s="128" t="s">
        <v>20</v>
      </c>
      <c r="B65" s="11" t="s">
        <v>16</v>
      </c>
      <c r="C65" s="11"/>
    </row>
    <row r="66" spans="1:3" ht="12.75">
      <c r="A66" s="10"/>
      <c r="B66" s="11"/>
      <c r="C66" s="11"/>
    </row>
    <row r="67" spans="1:3" ht="12.75">
      <c r="A67" s="10"/>
      <c r="C67" s="11"/>
    </row>
    <row r="68" spans="1:3" ht="12.75">
      <c r="A68" s="10"/>
      <c r="B68" s="11"/>
      <c r="C68" s="11"/>
    </row>
    <row r="69" spans="1:3" ht="12.75">
      <c r="A69" s="10"/>
      <c r="B69" s="11"/>
      <c r="C69" s="11"/>
    </row>
    <row r="70" spans="1:4" ht="12.75">
      <c r="A70" s="10"/>
      <c r="B70" s="11"/>
      <c r="C70" s="8"/>
      <c r="D70" s="11"/>
    </row>
    <row r="71" spans="1:3" ht="12.75">
      <c r="A71" s="10" t="s">
        <v>25</v>
      </c>
      <c r="B71" s="11" t="s">
        <v>26</v>
      </c>
      <c r="C71" s="11"/>
    </row>
    <row r="72" spans="1:3" ht="12.75">
      <c r="A72" s="10"/>
      <c r="B72" s="11"/>
      <c r="C72" s="11"/>
    </row>
    <row r="73" spans="1:3" ht="12.75">
      <c r="A73" s="10"/>
      <c r="B73" s="11"/>
      <c r="C73" s="11"/>
    </row>
    <row r="74" ht="12.75">
      <c r="A74" s="10"/>
    </row>
    <row r="75" spans="1:8" ht="12.75">
      <c r="A75" s="10"/>
      <c r="B75" s="10"/>
      <c r="C75" s="29"/>
      <c r="D75" s="29"/>
      <c r="E75" s="19"/>
      <c r="F75" s="19"/>
      <c r="G75" s="19"/>
      <c r="H75" s="19"/>
    </row>
    <row r="76" spans="1:3" ht="12.75">
      <c r="A76" s="10" t="s">
        <v>27</v>
      </c>
      <c r="B76" s="11" t="s">
        <v>33</v>
      </c>
      <c r="C76" s="11"/>
    </row>
    <row r="77" spans="2:3" ht="12.75">
      <c r="B77" s="11"/>
      <c r="C77" s="11"/>
    </row>
    <row r="78" spans="2:3" ht="12.75">
      <c r="B78" s="11"/>
      <c r="C78" s="11"/>
    </row>
    <row r="79" spans="2:9" ht="12.75">
      <c r="B79" s="11"/>
      <c r="C79" s="11"/>
      <c r="I79" s="30"/>
    </row>
    <row r="80" spans="2:3" ht="12.75">
      <c r="B80" s="11"/>
      <c r="C80" s="11"/>
    </row>
    <row r="81" spans="2:3" ht="12.75">
      <c r="B81" s="11"/>
      <c r="C81" s="11"/>
    </row>
    <row r="82" spans="2:3" ht="12.75">
      <c r="B82" s="11"/>
      <c r="C82" s="11"/>
    </row>
    <row r="83" spans="1:3" ht="12.75">
      <c r="A83" s="10" t="s">
        <v>28</v>
      </c>
      <c r="B83" s="11" t="s">
        <v>82</v>
      </c>
      <c r="C83" s="11"/>
    </row>
    <row r="84" spans="2:3" ht="12.75">
      <c r="B84" s="11"/>
      <c r="C84" s="11"/>
    </row>
    <row r="85" spans="1:3" ht="12.75">
      <c r="A85" s="10"/>
      <c r="B85" s="11"/>
      <c r="C85" s="11"/>
    </row>
    <row r="86" spans="1:3" ht="12.75">
      <c r="A86" s="10"/>
      <c r="B86" s="11"/>
      <c r="C86" s="11"/>
    </row>
    <row r="87" spans="2:3" ht="12.75">
      <c r="B87" s="11"/>
      <c r="C87" s="11"/>
    </row>
    <row r="88" spans="1:3" ht="12.75">
      <c r="A88" s="28"/>
      <c r="B88" s="11"/>
      <c r="C88" s="11"/>
    </row>
    <row r="89" spans="2:3" ht="12.75">
      <c r="B89" s="11"/>
      <c r="C89" s="11"/>
    </row>
    <row r="90" spans="2:3" ht="12.75">
      <c r="B90" s="11"/>
      <c r="C90" s="11"/>
    </row>
    <row r="91" spans="1:3" ht="12.75">
      <c r="A91" s="27" t="s">
        <v>30</v>
      </c>
      <c r="B91" s="11" t="s">
        <v>188</v>
      </c>
      <c r="C91" s="11"/>
    </row>
    <row r="92" spans="2:3" ht="12.75">
      <c r="B92" s="11"/>
      <c r="C92" s="11"/>
    </row>
    <row r="93" spans="2:3" ht="12.75">
      <c r="B93" s="11"/>
      <c r="C93" s="11"/>
    </row>
    <row r="94" spans="2:3" ht="12.75">
      <c r="B94" s="11"/>
      <c r="C94" s="11"/>
    </row>
    <row r="95" spans="2:3" ht="12.75">
      <c r="B95" s="11"/>
      <c r="C95" s="11"/>
    </row>
    <row r="96" spans="2:3" ht="12.75">
      <c r="B96" s="11"/>
      <c r="C96" s="11"/>
    </row>
    <row r="97" spans="2:3" ht="12.75">
      <c r="B97" s="11"/>
      <c r="C97" s="11"/>
    </row>
    <row r="98" spans="2:3" ht="12.75">
      <c r="B98" s="11"/>
      <c r="C98" s="11"/>
    </row>
    <row r="99" spans="1:8" ht="12.75">
      <c r="A99" s="10" t="s">
        <v>31</v>
      </c>
      <c r="B99" s="181" t="s">
        <v>150</v>
      </c>
      <c r="C99" s="29"/>
      <c r="D99" s="29"/>
      <c r="E99" s="19"/>
      <c r="F99" s="19"/>
      <c r="G99" s="19"/>
      <c r="H99" s="19"/>
    </row>
    <row r="100" spans="1:8" ht="12.75">
      <c r="A100" s="10"/>
      <c r="B100" s="10"/>
      <c r="C100" s="29"/>
      <c r="D100" s="29"/>
      <c r="E100" s="19"/>
      <c r="F100" s="19"/>
      <c r="G100" s="19"/>
      <c r="H100" s="19"/>
    </row>
    <row r="101" spans="1:8" ht="12.75">
      <c r="A101" s="10"/>
      <c r="B101" s="10"/>
      <c r="C101" s="29"/>
      <c r="D101" s="29"/>
      <c r="E101" s="19"/>
      <c r="F101" s="19"/>
      <c r="G101" s="19"/>
      <c r="H101" s="19"/>
    </row>
    <row r="102" spans="1:8" ht="12.75">
      <c r="A102" s="10"/>
      <c r="B102" s="10"/>
      <c r="C102" s="29"/>
      <c r="D102" s="29"/>
      <c r="E102" s="19"/>
      <c r="F102" s="19"/>
      <c r="G102" s="19"/>
      <c r="H102" s="19"/>
    </row>
    <row r="103" ht="12.75">
      <c r="A103" s="13"/>
    </row>
    <row r="109" ht="12.75">
      <c r="A109" s="13"/>
    </row>
    <row r="110" ht="12.75">
      <c r="A110" s="13"/>
    </row>
    <row r="111" ht="12.75">
      <c r="A111" s="13"/>
    </row>
    <row r="112" ht="12.75">
      <c r="A112" s="13"/>
    </row>
    <row r="113" ht="12.75">
      <c r="A113" s="13"/>
    </row>
    <row r="114" ht="12.75">
      <c r="A114" s="13"/>
    </row>
    <row r="115" ht="12.75">
      <c r="A115" s="13"/>
    </row>
    <row r="116" ht="12.75">
      <c r="A116" s="13"/>
    </row>
    <row r="117" ht="12.75">
      <c r="A117" s="13"/>
    </row>
    <row r="118" spans="1:3" ht="12.75">
      <c r="A118" s="10" t="s">
        <v>32</v>
      </c>
      <c r="B118" s="11" t="s">
        <v>3</v>
      </c>
      <c r="C118" s="11"/>
    </row>
    <row r="119" spans="1:8" ht="12.75">
      <c r="A119" s="10"/>
      <c r="B119" s="11"/>
      <c r="C119" s="11"/>
      <c r="E119" s="272" t="s">
        <v>151</v>
      </c>
      <c r="F119" s="272"/>
      <c r="G119" s="272" t="s">
        <v>152</v>
      </c>
      <c r="H119" s="272"/>
    </row>
    <row r="120" spans="1:8" ht="12.75">
      <c r="A120" s="10"/>
      <c r="B120" s="11"/>
      <c r="C120" s="11"/>
      <c r="E120" s="26" t="s">
        <v>11</v>
      </c>
      <c r="F120" s="26" t="s">
        <v>154</v>
      </c>
      <c r="G120" s="26" t="s">
        <v>11</v>
      </c>
      <c r="H120" s="26" t="s">
        <v>154</v>
      </c>
    </row>
    <row r="121" spans="1:8" ht="12.75">
      <c r="A121" s="10"/>
      <c r="B121" s="11"/>
      <c r="C121" s="11"/>
      <c r="E121" s="26" t="s">
        <v>153</v>
      </c>
      <c r="F121" s="26" t="s">
        <v>153</v>
      </c>
      <c r="G121" s="26" t="s">
        <v>153</v>
      </c>
      <c r="H121" s="26" t="s">
        <v>153</v>
      </c>
    </row>
    <row r="122" spans="1:8" ht="12.75">
      <c r="A122" s="10"/>
      <c r="B122" s="11"/>
      <c r="C122" s="11"/>
      <c r="E122" s="26" t="s">
        <v>138</v>
      </c>
      <c r="F122" s="26" t="s">
        <v>138</v>
      </c>
      <c r="G122" s="26" t="s">
        <v>155</v>
      </c>
      <c r="H122" s="12" t="s">
        <v>156</v>
      </c>
    </row>
    <row r="123" spans="2:8" s="12" customFormat="1" ht="12.75">
      <c r="B123" s="11"/>
      <c r="C123" s="11"/>
      <c r="E123" s="26" t="s">
        <v>194</v>
      </c>
      <c r="F123" s="26" t="s">
        <v>195</v>
      </c>
      <c r="G123" s="26" t="s">
        <v>194</v>
      </c>
      <c r="H123" s="26" t="s">
        <v>195</v>
      </c>
    </row>
    <row r="124" spans="1:10" ht="12.75">
      <c r="A124" s="8"/>
      <c r="B124" s="11"/>
      <c r="C124" s="11"/>
      <c r="E124" s="182"/>
      <c r="F124" s="182"/>
      <c r="G124" s="182"/>
      <c r="H124" s="182"/>
      <c r="J124" s="30"/>
    </row>
    <row r="125" spans="1:8" ht="12.75">
      <c r="A125" s="10"/>
      <c r="B125" s="11"/>
      <c r="C125" s="11"/>
      <c r="E125" s="14" t="s">
        <v>23</v>
      </c>
      <c r="F125" s="14" t="s">
        <v>23</v>
      </c>
      <c r="G125" s="14" t="s">
        <v>23</v>
      </c>
      <c r="H125" s="14" t="s">
        <v>23</v>
      </c>
    </row>
    <row r="126" spans="1:8" ht="12.75">
      <c r="A126" s="10"/>
      <c r="B126" s="11"/>
      <c r="C126" s="12" t="s">
        <v>159</v>
      </c>
      <c r="E126" s="14"/>
      <c r="F126" s="14"/>
      <c r="G126" s="14"/>
      <c r="H126" s="14"/>
    </row>
    <row r="127" spans="1:8" s="30" customFormat="1" ht="12.75">
      <c r="A127" s="183"/>
      <c r="B127" s="12"/>
      <c r="C127" s="15" t="s">
        <v>157</v>
      </c>
      <c r="D127" s="12"/>
      <c r="E127" s="234">
        <v>1054</v>
      </c>
      <c r="F127" s="233">
        <v>1109</v>
      </c>
      <c r="G127" s="234">
        <v>1971</v>
      </c>
      <c r="H127" s="234">
        <v>1733</v>
      </c>
    </row>
    <row r="128" spans="1:8" s="30" customFormat="1" ht="12.75">
      <c r="A128" s="183"/>
      <c r="B128" s="12"/>
      <c r="C128" s="15" t="s">
        <v>158</v>
      </c>
      <c r="D128" s="12"/>
      <c r="E128" s="26"/>
      <c r="F128" s="26"/>
      <c r="G128" s="26"/>
      <c r="H128" s="26"/>
    </row>
    <row r="129" spans="1:4" ht="12.75">
      <c r="A129" s="10"/>
      <c r="B129" s="11"/>
      <c r="D129" s="8"/>
    </row>
    <row r="130" spans="1:6" ht="12.75">
      <c r="A130" s="10"/>
      <c r="B130" s="11"/>
      <c r="C130" s="12" t="s">
        <v>101</v>
      </c>
      <c r="D130" s="8"/>
      <c r="E130" s="16"/>
      <c r="F130" s="16"/>
    </row>
    <row r="131" spans="1:8" ht="12.75">
      <c r="A131" s="10"/>
      <c r="B131" s="11"/>
      <c r="C131" s="15" t="s">
        <v>157</v>
      </c>
      <c r="D131" s="8"/>
      <c r="E131" s="16">
        <v>0</v>
      </c>
      <c r="F131" s="16">
        <v>0</v>
      </c>
      <c r="G131" s="235">
        <v>0</v>
      </c>
      <c r="H131" s="235">
        <v>0</v>
      </c>
    </row>
    <row r="132" spans="1:8" ht="12.75">
      <c r="A132" s="10"/>
      <c r="B132" s="11"/>
      <c r="C132" s="15" t="s">
        <v>158</v>
      </c>
      <c r="D132" s="8"/>
      <c r="E132" s="16">
        <v>0</v>
      </c>
      <c r="F132" s="16">
        <v>0</v>
      </c>
      <c r="G132" s="235">
        <v>0</v>
      </c>
      <c r="H132" s="235">
        <v>0</v>
      </c>
    </row>
    <row r="133" spans="1:8" ht="12.75">
      <c r="A133" s="10"/>
      <c r="B133" s="11"/>
      <c r="D133" s="8"/>
      <c r="E133" s="17"/>
      <c r="F133" s="17"/>
      <c r="G133" s="17"/>
      <c r="H133" s="17"/>
    </row>
    <row r="134" spans="1:6" ht="12.75">
      <c r="A134" s="10"/>
      <c r="B134" s="11"/>
      <c r="C134" s="11"/>
      <c r="D134" s="15"/>
      <c r="E134" s="16"/>
      <c r="F134" s="16"/>
    </row>
    <row r="135" spans="1:8" ht="13.5" thickBot="1">
      <c r="A135" s="10"/>
      <c r="B135" s="11"/>
      <c r="C135" s="11"/>
      <c r="E135" s="18">
        <f>SUM(E127:E133)</f>
        <v>1054</v>
      </c>
      <c r="F135" s="18">
        <f>SUM(F127:F133)</f>
        <v>1109</v>
      </c>
      <c r="G135" s="18">
        <f>SUM(G127:G133)</f>
        <v>1971</v>
      </c>
      <c r="H135" s="18">
        <f>SUM(H127:H133)</f>
        <v>1733</v>
      </c>
    </row>
    <row r="136" spans="1:3" ht="12.75">
      <c r="A136" s="10"/>
      <c r="B136" s="11"/>
      <c r="C136" s="11"/>
    </row>
    <row r="137" spans="1:3" ht="12.75">
      <c r="A137" s="10"/>
      <c r="B137" s="11"/>
      <c r="C137" s="11"/>
    </row>
    <row r="138" spans="1:3" ht="12.75">
      <c r="A138" s="10"/>
      <c r="B138" s="11"/>
      <c r="C138" s="11"/>
    </row>
    <row r="139" spans="1:3" ht="12.75">
      <c r="A139" s="10"/>
      <c r="B139" s="11"/>
      <c r="C139" s="11"/>
    </row>
    <row r="140" spans="1:3" ht="12.75">
      <c r="A140" s="10"/>
      <c r="B140" s="11"/>
      <c r="C140" s="11"/>
    </row>
    <row r="141" spans="1:3" ht="12.75">
      <c r="A141" s="10"/>
      <c r="B141" s="11"/>
      <c r="C141" s="11"/>
    </row>
    <row r="142" spans="1:3" ht="12.75">
      <c r="A142" s="10" t="s">
        <v>34</v>
      </c>
      <c r="B142" s="11" t="s">
        <v>160</v>
      </c>
      <c r="C142" s="11"/>
    </row>
    <row r="143" spans="1:3" ht="12.75">
      <c r="A143" s="8"/>
      <c r="B143" s="11"/>
      <c r="C143" s="11"/>
    </row>
    <row r="144" spans="1:3" ht="12.75">
      <c r="A144" s="8"/>
      <c r="B144" s="11"/>
      <c r="C144" s="11"/>
    </row>
    <row r="145" spans="1:3" ht="12.75">
      <c r="A145" s="8"/>
      <c r="B145" s="11"/>
      <c r="C145" s="11"/>
    </row>
    <row r="146" spans="1:3" ht="12.75">
      <c r="A146" s="8"/>
      <c r="B146" s="11"/>
      <c r="C146" s="11"/>
    </row>
    <row r="148" spans="1:3" ht="12.75">
      <c r="A148" s="10" t="s">
        <v>35</v>
      </c>
      <c r="B148" s="11" t="s">
        <v>14</v>
      </c>
      <c r="C148" s="11"/>
    </row>
    <row r="149" spans="1:3" ht="12.75">
      <c r="A149" s="10"/>
      <c r="B149" s="11"/>
      <c r="C149" s="11"/>
    </row>
    <row r="150" spans="1:3" ht="12.75">
      <c r="A150" s="10"/>
      <c r="B150" s="11"/>
      <c r="C150" s="11"/>
    </row>
    <row r="151" spans="1:3" ht="12.75">
      <c r="A151" s="10"/>
      <c r="B151" s="11"/>
      <c r="C151" s="11"/>
    </row>
    <row r="152" spans="1:3" ht="12.75">
      <c r="A152" s="10"/>
      <c r="B152" s="11"/>
      <c r="C152" s="11"/>
    </row>
    <row r="153" spans="1:8" s="131" customFormat="1" ht="12.75">
      <c r="A153" s="10" t="s">
        <v>37</v>
      </c>
      <c r="B153" s="129" t="s">
        <v>18</v>
      </c>
      <c r="C153" s="129"/>
      <c r="D153" s="130"/>
      <c r="E153" s="130"/>
      <c r="F153" s="130"/>
      <c r="G153" s="130"/>
      <c r="H153" s="130"/>
    </row>
    <row r="154" spans="1:8" s="131" customFormat="1" ht="12.75">
      <c r="A154" s="128"/>
      <c r="B154" s="129"/>
      <c r="C154" s="129"/>
      <c r="D154" s="130"/>
      <c r="E154" s="130"/>
      <c r="F154" s="130"/>
      <c r="G154" s="130"/>
      <c r="H154" s="130"/>
    </row>
    <row r="155" spans="1:8" s="131" customFormat="1" ht="12.75">
      <c r="A155" s="128"/>
      <c r="B155" s="130" t="s">
        <v>109</v>
      </c>
      <c r="C155" s="129"/>
      <c r="D155" s="130"/>
      <c r="E155" s="130"/>
      <c r="F155" s="130"/>
      <c r="G155" s="130"/>
      <c r="H155" s="130"/>
    </row>
    <row r="156" spans="1:8" s="131" customFormat="1" ht="12.75">
      <c r="A156" s="132"/>
      <c r="B156" s="130"/>
      <c r="C156" s="130"/>
      <c r="D156" s="130"/>
      <c r="E156" s="130"/>
      <c r="F156" s="130"/>
      <c r="G156" s="130"/>
      <c r="H156" s="130"/>
    </row>
    <row r="157" spans="1:8" s="131" customFormat="1" ht="12.75">
      <c r="A157" s="132"/>
      <c r="B157" s="130" t="s">
        <v>110</v>
      </c>
      <c r="C157" s="130"/>
      <c r="D157" s="130"/>
      <c r="E157" s="130"/>
      <c r="F157" s="130"/>
      <c r="G157" s="130"/>
      <c r="H157" s="130"/>
    </row>
    <row r="158" spans="1:8" s="131" customFormat="1" ht="12.75">
      <c r="A158" s="132"/>
      <c r="B158" s="130"/>
      <c r="C158" s="130"/>
      <c r="D158" s="130"/>
      <c r="E158" s="130"/>
      <c r="F158" s="130"/>
      <c r="G158" s="130"/>
      <c r="H158" s="130"/>
    </row>
    <row r="159" spans="1:8" s="131" customFormat="1" ht="12.75">
      <c r="A159" s="132"/>
      <c r="B159" s="130"/>
      <c r="C159" s="130"/>
      <c r="D159" s="130"/>
      <c r="E159" s="130"/>
      <c r="F159" s="130"/>
      <c r="G159" s="130"/>
      <c r="H159" s="130"/>
    </row>
    <row r="160" spans="1:8" s="131" customFormat="1" ht="12.75">
      <c r="A160" s="132"/>
      <c r="B160" s="130"/>
      <c r="C160" s="130"/>
      <c r="D160" s="130"/>
      <c r="E160" s="130"/>
      <c r="F160" s="130"/>
      <c r="G160" s="130"/>
      <c r="H160" s="130"/>
    </row>
    <row r="161" spans="1:8" s="131" customFormat="1" ht="12.75">
      <c r="A161" s="132"/>
      <c r="B161" s="130"/>
      <c r="C161" s="130"/>
      <c r="D161" s="130"/>
      <c r="E161" s="130"/>
      <c r="F161" s="130"/>
      <c r="G161" s="130"/>
      <c r="H161" s="130"/>
    </row>
    <row r="162" spans="1:8" s="131" customFormat="1" ht="12.75">
      <c r="A162" s="132"/>
      <c r="B162" s="130" t="s">
        <v>111</v>
      </c>
      <c r="C162" s="130"/>
      <c r="D162" s="130"/>
      <c r="E162" s="130"/>
      <c r="F162" s="130"/>
      <c r="G162" s="130"/>
      <c r="H162" s="130"/>
    </row>
    <row r="163" spans="1:8" s="131" customFormat="1" ht="12.75">
      <c r="A163" s="132"/>
      <c r="B163" s="130"/>
      <c r="C163" s="130"/>
      <c r="D163" s="130"/>
      <c r="E163" s="130"/>
      <c r="F163" s="130"/>
      <c r="G163" s="130"/>
      <c r="H163" s="130"/>
    </row>
    <row r="164" spans="1:8" s="131" customFormat="1" ht="12.75">
      <c r="A164" s="132"/>
      <c r="B164" s="130"/>
      <c r="C164" s="130"/>
      <c r="D164" s="130"/>
      <c r="E164" s="130"/>
      <c r="F164" s="130"/>
      <c r="G164" s="130"/>
      <c r="H164" s="130"/>
    </row>
    <row r="165" spans="1:8" s="131" customFormat="1" ht="12.75">
      <c r="A165" s="132"/>
      <c r="B165" s="130"/>
      <c r="C165" s="130"/>
      <c r="D165" s="130"/>
      <c r="E165" s="130"/>
      <c r="F165" s="130"/>
      <c r="G165" s="130"/>
      <c r="H165" s="130"/>
    </row>
    <row r="166" spans="1:8" s="131" customFormat="1" ht="12.75">
      <c r="A166" s="132"/>
      <c r="B166" s="130" t="s">
        <v>112</v>
      </c>
      <c r="C166" s="130"/>
      <c r="D166" s="130"/>
      <c r="E166" s="130"/>
      <c r="F166" s="130"/>
      <c r="G166" s="130"/>
      <c r="H166" s="130"/>
    </row>
    <row r="167" spans="1:8" s="131" customFormat="1" ht="12.75">
      <c r="A167" s="132"/>
      <c r="B167" s="130"/>
      <c r="C167" s="130"/>
      <c r="D167" s="130"/>
      <c r="E167" s="130"/>
      <c r="F167" s="130"/>
      <c r="G167" s="130"/>
      <c r="H167" s="130"/>
    </row>
    <row r="168" spans="1:8" s="131" customFormat="1" ht="12.75">
      <c r="A168" s="132"/>
      <c r="B168" s="130"/>
      <c r="C168" s="130"/>
      <c r="D168" s="130"/>
      <c r="E168" s="130"/>
      <c r="F168" s="130"/>
      <c r="G168" s="130"/>
      <c r="H168" s="130"/>
    </row>
    <row r="169" spans="1:8" s="131" customFormat="1" ht="12.75">
      <c r="A169" s="128"/>
      <c r="B169" s="129"/>
      <c r="C169" s="129"/>
      <c r="D169" s="130"/>
      <c r="E169" s="130"/>
      <c r="F169" s="130"/>
      <c r="G169" s="130"/>
      <c r="H169" s="130"/>
    </row>
    <row r="170" spans="1:8" s="131" customFormat="1" ht="12.75">
      <c r="A170" s="128"/>
      <c r="B170" s="129"/>
      <c r="C170" s="129"/>
      <c r="D170" s="130"/>
      <c r="E170" s="130"/>
      <c r="F170" s="130"/>
      <c r="G170" s="130"/>
      <c r="H170" s="130"/>
    </row>
    <row r="171" spans="1:8" s="131" customFormat="1" ht="12.75">
      <c r="A171" s="128"/>
      <c r="B171" s="129"/>
      <c r="C171" s="129"/>
      <c r="D171" s="130"/>
      <c r="E171" s="130"/>
      <c r="F171" s="130"/>
      <c r="G171" s="130"/>
      <c r="H171" s="130"/>
    </row>
    <row r="172" spans="1:8" s="131" customFormat="1" ht="12.75">
      <c r="A172" s="128"/>
      <c r="B172" s="129"/>
      <c r="C172" s="129"/>
      <c r="D172" s="130"/>
      <c r="E172" s="130"/>
      <c r="F172" s="130"/>
      <c r="G172" s="130"/>
      <c r="H172" s="130"/>
    </row>
    <row r="173" spans="1:8" s="131" customFormat="1" ht="12.75">
      <c r="A173" s="128"/>
      <c r="B173" s="129"/>
      <c r="C173" s="129"/>
      <c r="D173" s="130"/>
      <c r="E173" s="130"/>
      <c r="F173" s="130"/>
      <c r="G173" s="130"/>
      <c r="H173" s="130"/>
    </row>
    <row r="174" spans="1:8" s="131" customFormat="1" ht="12.75">
      <c r="A174" s="128"/>
      <c r="B174" s="129"/>
      <c r="C174" s="129"/>
      <c r="D174" s="130"/>
      <c r="E174" s="130"/>
      <c r="F174" s="130"/>
      <c r="G174" s="130"/>
      <c r="H174" s="130"/>
    </row>
    <row r="175" spans="1:8" s="131" customFormat="1" ht="12.75">
      <c r="A175" s="128"/>
      <c r="B175" s="129"/>
      <c r="C175" s="129"/>
      <c r="D175" s="130"/>
      <c r="E175" s="130"/>
      <c r="F175" s="130"/>
      <c r="G175" s="130"/>
      <c r="H175" s="130"/>
    </row>
    <row r="176" spans="1:8" s="131" customFormat="1" ht="12.75">
      <c r="A176" s="128"/>
      <c r="B176" s="129"/>
      <c r="C176" s="129"/>
      <c r="D176" s="130"/>
      <c r="E176" s="130"/>
      <c r="F176" s="130"/>
      <c r="G176" s="130"/>
      <c r="H176" s="130"/>
    </row>
    <row r="177" spans="1:8" s="131" customFormat="1" ht="12.75">
      <c r="A177" s="128"/>
      <c r="B177" s="129"/>
      <c r="C177" s="129"/>
      <c r="D177" s="130"/>
      <c r="E177" s="130"/>
      <c r="F177" s="130"/>
      <c r="G177" s="130"/>
      <c r="H177" s="130"/>
    </row>
    <row r="178" spans="1:8" s="131" customFormat="1" ht="12.75">
      <c r="A178" s="128"/>
      <c r="B178" s="129"/>
      <c r="C178" s="129"/>
      <c r="D178" s="130"/>
      <c r="E178" s="130"/>
      <c r="F178" s="130"/>
      <c r="G178" s="130"/>
      <c r="H178" s="130"/>
    </row>
    <row r="179" spans="1:8" s="131" customFormat="1" ht="12.75">
      <c r="A179" s="128"/>
      <c r="B179" s="129"/>
      <c r="C179" s="129"/>
      <c r="D179" s="130"/>
      <c r="E179" s="130"/>
      <c r="F179" s="130"/>
      <c r="G179" s="130"/>
      <c r="H179" s="130"/>
    </row>
    <row r="180" spans="1:8" s="131" customFormat="1" ht="12.75">
      <c r="A180" s="128"/>
      <c r="B180" s="129"/>
      <c r="C180" s="129"/>
      <c r="D180" s="130"/>
      <c r="E180" s="130"/>
      <c r="F180" s="130"/>
      <c r="G180" s="130"/>
      <c r="H180" s="130"/>
    </row>
    <row r="181" spans="1:8" s="131" customFormat="1" ht="12.75">
      <c r="A181" s="128"/>
      <c r="B181" s="129"/>
      <c r="C181" s="129"/>
      <c r="D181" s="130"/>
      <c r="E181" s="130"/>
      <c r="F181" s="130"/>
      <c r="G181" s="130"/>
      <c r="H181" s="130"/>
    </row>
    <row r="182" spans="1:8" s="131" customFormat="1" ht="12.75">
      <c r="A182" s="128"/>
      <c r="B182" s="129"/>
      <c r="C182" s="129"/>
      <c r="D182" s="130"/>
      <c r="E182" s="130"/>
      <c r="F182" s="130"/>
      <c r="G182" s="130"/>
      <c r="H182" s="130"/>
    </row>
    <row r="183" spans="1:8" s="131" customFormat="1" ht="12.75">
      <c r="A183" s="128"/>
      <c r="B183" s="129"/>
      <c r="C183" s="129"/>
      <c r="D183" s="130"/>
      <c r="E183" s="130"/>
      <c r="F183" s="130"/>
      <c r="G183" s="130"/>
      <c r="H183" s="130"/>
    </row>
    <row r="184" spans="1:8" s="131" customFormat="1" ht="12.75">
      <c r="A184" s="128"/>
      <c r="B184" s="129"/>
      <c r="C184" s="129"/>
      <c r="D184" s="130"/>
      <c r="E184" s="130"/>
      <c r="F184" s="130"/>
      <c r="G184" s="130"/>
      <c r="H184" s="130"/>
    </row>
    <row r="185" spans="1:8" s="131" customFormat="1" ht="12.75">
      <c r="A185" s="128"/>
      <c r="B185" s="129"/>
      <c r="C185" s="129"/>
      <c r="D185" s="130"/>
      <c r="E185" s="130"/>
      <c r="F185" s="130"/>
      <c r="G185" s="130"/>
      <c r="H185" s="130"/>
    </row>
    <row r="186" spans="1:8" s="131" customFormat="1" ht="12.75">
      <c r="A186" s="128"/>
      <c r="B186" s="129"/>
      <c r="C186" s="129"/>
      <c r="D186" s="130"/>
      <c r="E186" s="130"/>
      <c r="F186" s="130"/>
      <c r="G186" s="130"/>
      <c r="H186" s="130"/>
    </row>
    <row r="187" spans="1:8" s="131" customFormat="1" ht="12.75">
      <c r="A187" s="128"/>
      <c r="B187" s="129"/>
      <c r="C187" s="129"/>
      <c r="D187" s="130"/>
      <c r="E187" s="130"/>
      <c r="F187" s="130"/>
      <c r="G187" s="130"/>
      <c r="H187" s="130"/>
    </row>
    <row r="188" spans="1:8" s="131" customFormat="1" ht="12.75">
      <c r="A188" s="128"/>
      <c r="B188" s="129"/>
      <c r="C188" s="129"/>
      <c r="D188" s="130"/>
      <c r="E188" s="130"/>
      <c r="F188" s="130"/>
      <c r="G188" s="130"/>
      <c r="H188" s="130"/>
    </row>
    <row r="189" spans="1:8" s="131" customFormat="1" ht="12.75">
      <c r="A189" s="128"/>
      <c r="B189" s="129"/>
      <c r="C189" s="129"/>
      <c r="D189" s="130"/>
      <c r="E189" s="130"/>
      <c r="F189" s="130"/>
      <c r="G189" s="130"/>
      <c r="H189" s="130"/>
    </row>
    <row r="190" spans="1:8" s="131" customFormat="1" ht="12.75">
      <c r="A190" s="128"/>
      <c r="B190" s="129"/>
      <c r="C190" s="129"/>
      <c r="D190" s="130"/>
      <c r="E190" s="130"/>
      <c r="F190" s="130"/>
      <c r="G190" s="130"/>
      <c r="H190" s="130"/>
    </row>
    <row r="191" spans="1:8" s="131" customFormat="1" ht="12.75">
      <c r="A191" s="128"/>
      <c r="B191" s="129"/>
      <c r="C191" s="129"/>
      <c r="D191" s="130"/>
      <c r="E191" s="130"/>
      <c r="F191" s="130"/>
      <c r="G191" s="130"/>
      <c r="H191" s="130"/>
    </row>
    <row r="192" spans="1:8" s="131" customFormat="1" ht="12.75">
      <c r="A192" s="128"/>
      <c r="B192" s="129"/>
      <c r="C192" s="129"/>
      <c r="D192" s="130"/>
      <c r="E192" s="130"/>
      <c r="F192" s="130"/>
      <c r="G192" s="130"/>
      <c r="H192" s="130"/>
    </row>
    <row r="193" spans="2:3" ht="12.75">
      <c r="B193" s="11"/>
      <c r="C193" s="11"/>
    </row>
    <row r="194" spans="1:3" ht="12.75">
      <c r="A194" s="10" t="s">
        <v>161</v>
      </c>
      <c r="B194" s="11" t="s">
        <v>108</v>
      </c>
      <c r="C194" s="11"/>
    </row>
    <row r="195" spans="1:3" ht="12.75">
      <c r="A195" s="10"/>
      <c r="B195" s="11"/>
      <c r="C195" s="11"/>
    </row>
    <row r="196" spans="1:3" ht="12.75">
      <c r="A196" s="10"/>
      <c r="C196" s="11"/>
    </row>
    <row r="197" spans="1:3" ht="12.75">
      <c r="A197" s="10"/>
      <c r="B197" s="11"/>
      <c r="C197" s="11"/>
    </row>
    <row r="198" spans="1:3" ht="12.75">
      <c r="A198" s="10"/>
      <c r="B198" s="11"/>
      <c r="C198" s="11"/>
    </row>
    <row r="199" spans="1:7" ht="12.75">
      <c r="A199" s="13"/>
      <c r="B199" s="13"/>
      <c r="C199" s="23"/>
      <c r="D199" s="21"/>
      <c r="E199" s="21"/>
      <c r="F199" s="8"/>
      <c r="G199" s="22" t="s">
        <v>22</v>
      </c>
    </row>
    <row r="200" spans="1:7" ht="12.75">
      <c r="A200" s="13"/>
      <c r="B200" s="13"/>
      <c r="C200" s="23"/>
      <c r="D200" s="21"/>
      <c r="E200" s="21"/>
      <c r="F200" s="8"/>
      <c r="G200" s="98" t="s">
        <v>23</v>
      </c>
    </row>
    <row r="201" spans="1:7" ht="13.5">
      <c r="A201" s="13"/>
      <c r="B201" s="13"/>
      <c r="C201" s="20" t="s">
        <v>21</v>
      </c>
      <c r="D201" s="21"/>
      <c r="E201" s="21"/>
      <c r="F201" s="8"/>
      <c r="G201" s="22"/>
    </row>
    <row r="202" spans="1:7" ht="12.75">
      <c r="A202" s="13"/>
      <c r="B202" s="13"/>
      <c r="D202" s="21" t="s">
        <v>142</v>
      </c>
      <c r="E202" s="24"/>
      <c r="F202" s="8"/>
      <c r="G202" s="24">
        <v>2391</v>
      </c>
    </row>
    <row r="203" spans="1:7" ht="12.75">
      <c r="A203" s="13"/>
      <c r="B203" s="13"/>
      <c r="D203" s="178" t="s">
        <v>144</v>
      </c>
      <c r="E203" s="24"/>
      <c r="F203" s="8"/>
      <c r="G203" s="24">
        <v>263</v>
      </c>
    </row>
    <row r="204" spans="1:7" ht="12.75">
      <c r="A204" s="13"/>
      <c r="B204" s="13"/>
      <c r="D204" s="21" t="s">
        <v>143</v>
      </c>
      <c r="E204" s="24"/>
      <c r="F204" s="8"/>
      <c r="G204" s="17">
        <v>514</v>
      </c>
    </row>
    <row r="205" spans="1:7" ht="12.75">
      <c r="A205" s="13"/>
      <c r="B205" s="13"/>
      <c r="C205" s="23"/>
      <c r="D205" s="21"/>
      <c r="E205" s="24"/>
      <c r="F205" s="8"/>
      <c r="G205" s="24">
        <f>SUM(G202:G204)</f>
        <v>3168</v>
      </c>
    </row>
    <row r="206" spans="1:7" ht="12.75">
      <c r="A206" s="13"/>
      <c r="B206" s="13"/>
      <c r="C206" s="21"/>
      <c r="D206" s="21"/>
      <c r="E206" s="21"/>
      <c r="F206" s="8"/>
      <c r="G206" s="21"/>
    </row>
    <row r="207" spans="2:7" ht="13.5">
      <c r="B207" s="13"/>
      <c r="C207" s="20" t="s">
        <v>24</v>
      </c>
      <c r="D207" s="21"/>
      <c r="E207" s="22"/>
      <c r="F207" s="8"/>
      <c r="G207" s="22"/>
    </row>
    <row r="208" spans="2:7" ht="12.75">
      <c r="B208" s="13"/>
      <c r="D208" s="178" t="s">
        <v>144</v>
      </c>
      <c r="E208" s="22"/>
      <c r="F208" s="8"/>
      <c r="G208" s="24">
        <v>686</v>
      </c>
    </row>
    <row r="209" spans="1:7" ht="12.75">
      <c r="A209" s="13"/>
      <c r="B209" s="13"/>
      <c r="D209" s="21" t="s">
        <v>145</v>
      </c>
      <c r="E209" s="24"/>
      <c r="F209" s="8"/>
      <c r="G209" s="17">
        <v>6811</v>
      </c>
    </row>
    <row r="210" spans="1:7" ht="12.75">
      <c r="A210" s="13"/>
      <c r="B210" s="13"/>
      <c r="C210" s="23"/>
      <c r="D210" s="21"/>
      <c r="E210" s="24"/>
      <c r="F210" s="8"/>
      <c r="G210" s="24"/>
    </row>
    <row r="211" spans="1:7" ht="12.75">
      <c r="A211" s="13"/>
      <c r="B211" s="13"/>
      <c r="C211" s="13"/>
      <c r="E211" s="12" t="s">
        <v>6</v>
      </c>
      <c r="F211" s="8"/>
      <c r="G211" s="172">
        <f>SUM(G205:G209)</f>
        <v>10665</v>
      </c>
    </row>
    <row r="212" spans="1:6" ht="12.75">
      <c r="A212" s="13"/>
      <c r="B212" s="13"/>
      <c r="C212" s="13"/>
      <c r="F212" s="184"/>
    </row>
    <row r="213" spans="1:6" ht="12.75">
      <c r="A213" s="13"/>
      <c r="B213" s="13"/>
      <c r="C213" s="13"/>
      <c r="E213" s="11"/>
      <c r="F213" s="25"/>
    </row>
    <row r="214" spans="1:3" ht="12.75">
      <c r="A214" s="10" t="s">
        <v>83</v>
      </c>
      <c r="B214" s="11" t="s">
        <v>26</v>
      </c>
      <c r="C214" s="11"/>
    </row>
    <row r="215" spans="1:3" ht="12.75">
      <c r="A215" s="10"/>
      <c r="B215" s="11"/>
      <c r="C215" s="11"/>
    </row>
    <row r="216" spans="1:3" ht="12.75">
      <c r="A216" s="10"/>
      <c r="B216" s="11"/>
      <c r="C216" s="11"/>
    </row>
    <row r="217" ht="12.75">
      <c r="A217" s="10"/>
    </row>
    <row r="218" ht="12.75">
      <c r="A218" s="10"/>
    </row>
    <row r="219" spans="1:3" ht="12.75">
      <c r="A219" s="27" t="s">
        <v>84</v>
      </c>
      <c r="B219" s="11" t="s">
        <v>81</v>
      </c>
      <c r="C219" s="11"/>
    </row>
    <row r="220" spans="1:3" ht="12.75">
      <c r="A220" s="10"/>
      <c r="B220" s="11"/>
      <c r="C220" s="11"/>
    </row>
    <row r="221" spans="1:3" ht="12.75">
      <c r="A221" s="10"/>
      <c r="B221" s="11"/>
      <c r="C221" s="11"/>
    </row>
    <row r="222" spans="1:3" ht="12.75">
      <c r="A222" s="10"/>
      <c r="B222" s="11"/>
      <c r="C222" s="11"/>
    </row>
    <row r="223" ht="12.75">
      <c r="A223" s="10"/>
    </row>
    <row r="224" spans="1:3" ht="12.75">
      <c r="A224" s="27" t="s">
        <v>189</v>
      </c>
      <c r="B224" s="11" t="s">
        <v>29</v>
      </c>
      <c r="C224" s="11"/>
    </row>
    <row r="225" spans="2:3" ht="12.75">
      <c r="B225" s="11"/>
      <c r="C225" s="11"/>
    </row>
    <row r="226" spans="2:3" ht="12.75">
      <c r="B226" s="11"/>
      <c r="C226" s="11"/>
    </row>
    <row r="227" spans="2:3" ht="12.75">
      <c r="B227" s="11"/>
      <c r="C227" s="11"/>
    </row>
    <row r="228" spans="1:8" s="30" customFormat="1" ht="12.75">
      <c r="A228" s="13"/>
      <c r="B228" s="12"/>
      <c r="C228" s="12"/>
      <c r="D228" s="12"/>
      <c r="E228" s="12"/>
      <c r="F228" s="12"/>
      <c r="G228" s="12"/>
      <c r="H228" s="12"/>
    </row>
    <row r="229" spans="1:6" ht="12.75">
      <c r="A229" s="11"/>
      <c r="B229" s="13"/>
      <c r="E229" s="97"/>
      <c r="F229" s="97"/>
    </row>
    <row r="230" spans="1:8" s="30" customFormat="1" ht="12.75">
      <c r="A230" s="10" t="s">
        <v>199</v>
      </c>
      <c r="B230" s="11" t="s">
        <v>200</v>
      </c>
      <c r="C230" s="12"/>
      <c r="D230" s="12"/>
      <c r="E230" s="12"/>
      <c r="F230" s="12"/>
      <c r="G230" s="12"/>
      <c r="H230" s="12"/>
    </row>
    <row r="231" spans="1:8" s="30" customFormat="1" ht="12.75">
      <c r="A231" s="10"/>
      <c r="B231" s="11"/>
      <c r="C231" s="12"/>
      <c r="D231" s="12"/>
      <c r="E231" s="12"/>
      <c r="F231" s="12"/>
      <c r="G231" s="12"/>
      <c r="H231" s="12"/>
    </row>
    <row r="232" spans="1:8" s="30" customFormat="1" ht="12.75">
      <c r="A232" s="13"/>
      <c r="B232" s="12"/>
      <c r="C232" s="12"/>
      <c r="D232" s="12"/>
      <c r="E232" s="12"/>
      <c r="F232" s="12"/>
      <c r="G232" s="12"/>
      <c r="H232" s="12"/>
    </row>
    <row r="233" spans="1:8" s="30" customFormat="1" ht="12.75">
      <c r="A233" s="13"/>
      <c r="B233" s="12"/>
      <c r="C233" s="12"/>
      <c r="D233" s="12"/>
      <c r="E233" s="12"/>
      <c r="F233" s="12"/>
      <c r="G233" s="12"/>
      <c r="H233" s="12"/>
    </row>
    <row r="234" spans="1:8" s="30" customFormat="1" ht="12.75">
      <c r="A234" s="13"/>
      <c r="B234" s="12"/>
      <c r="C234" s="12"/>
      <c r="D234" s="12"/>
      <c r="E234" s="12"/>
      <c r="F234" s="12"/>
      <c r="G234" s="12"/>
      <c r="H234" s="12"/>
    </row>
    <row r="235" spans="1:4" s="30" customFormat="1" ht="12.75">
      <c r="A235" s="13"/>
      <c r="B235" s="12"/>
      <c r="C235" s="12"/>
      <c r="D235" s="12"/>
    </row>
    <row r="236" spans="1:8" s="30" customFormat="1" ht="12.75">
      <c r="A236" s="13"/>
      <c r="B236" s="12"/>
      <c r="C236" s="12"/>
      <c r="D236" s="12"/>
      <c r="E236" s="272" t="s">
        <v>151</v>
      </c>
      <c r="F236" s="272"/>
      <c r="G236" s="272" t="s">
        <v>152</v>
      </c>
      <c r="H236" s="272"/>
    </row>
    <row r="237" spans="1:8" s="30" customFormat="1" ht="12.75">
      <c r="A237" s="13"/>
      <c r="B237" s="12"/>
      <c r="C237" s="12"/>
      <c r="D237" s="12"/>
      <c r="E237" s="26" t="s">
        <v>11</v>
      </c>
      <c r="F237" s="26" t="s">
        <v>154</v>
      </c>
      <c r="G237" s="26" t="s">
        <v>11</v>
      </c>
      <c r="H237" s="26" t="s">
        <v>154</v>
      </c>
    </row>
    <row r="238" spans="1:8" s="30" customFormat="1" ht="12.75">
      <c r="A238" s="13"/>
      <c r="B238" s="12"/>
      <c r="C238" s="12"/>
      <c r="D238" s="12"/>
      <c r="E238" s="26" t="s">
        <v>153</v>
      </c>
      <c r="F238" s="26" t="s">
        <v>153</v>
      </c>
      <c r="G238" s="26" t="s">
        <v>153</v>
      </c>
      <c r="H238" s="26" t="s">
        <v>153</v>
      </c>
    </row>
    <row r="239" spans="1:8" s="30" customFormat="1" ht="12.75">
      <c r="A239" s="13"/>
      <c r="B239" s="12"/>
      <c r="C239" s="12"/>
      <c r="D239" s="12"/>
      <c r="E239" s="26" t="s">
        <v>138</v>
      </c>
      <c r="F239" s="26" t="s">
        <v>138</v>
      </c>
      <c r="G239" s="26" t="s">
        <v>155</v>
      </c>
      <c r="H239" s="12" t="s">
        <v>156</v>
      </c>
    </row>
    <row r="240" spans="1:8" s="30" customFormat="1" ht="12.75">
      <c r="A240" s="13"/>
      <c r="B240" s="12"/>
      <c r="C240" s="12"/>
      <c r="D240" s="12"/>
      <c r="E240" s="26" t="s">
        <v>194</v>
      </c>
      <c r="F240" s="26" t="s">
        <v>195</v>
      </c>
      <c r="G240" s="26" t="s">
        <v>194</v>
      </c>
      <c r="H240" s="26" t="s">
        <v>195</v>
      </c>
    </row>
    <row r="241" spans="1:8" s="30" customFormat="1" ht="12.75">
      <c r="A241" s="13"/>
      <c r="B241" s="12"/>
      <c r="C241" s="12"/>
      <c r="D241" s="12"/>
      <c r="E241" s="14" t="s">
        <v>23</v>
      </c>
      <c r="F241" s="14" t="s">
        <v>23</v>
      </c>
      <c r="G241" s="14" t="s">
        <v>23</v>
      </c>
      <c r="H241" s="14" t="s">
        <v>23</v>
      </c>
    </row>
    <row r="242" spans="1:4" s="30" customFormat="1" ht="12.75">
      <c r="A242" s="13"/>
      <c r="B242" s="12"/>
      <c r="C242" s="12"/>
      <c r="D242" s="12"/>
    </row>
    <row r="243" spans="1:8" s="30" customFormat="1" ht="12.75">
      <c r="A243" s="13"/>
      <c r="B243" s="12"/>
      <c r="C243" s="12"/>
      <c r="D243" s="12"/>
      <c r="E243" s="234">
        <v>2788</v>
      </c>
      <c r="F243" s="234">
        <v>2404</v>
      </c>
      <c r="G243" s="234">
        <v>5592</v>
      </c>
      <c r="H243" s="234">
        <v>5133</v>
      </c>
    </row>
    <row r="244" spans="1:6" s="30" customFormat="1" ht="12.75">
      <c r="A244" s="13"/>
      <c r="B244" s="12"/>
      <c r="C244" s="12"/>
      <c r="D244" s="12"/>
      <c r="E244" s="234"/>
      <c r="F244" s="234"/>
    </row>
    <row r="245" spans="1:6" s="30" customFormat="1" ht="12.75">
      <c r="A245" s="13"/>
      <c r="B245" s="12"/>
      <c r="C245" s="12"/>
      <c r="D245" s="12"/>
      <c r="E245" s="234"/>
      <c r="F245" s="234"/>
    </row>
    <row r="246" spans="1:8" s="30" customFormat="1" ht="12.75">
      <c r="A246" s="13"/>
      <c r="B246" s="12"/>
      <c r="C246" s="12"/>
      <c r="D246" s="12"/>
      <c r="E246" s="234">
        <v>63000</v>
      </c>
      <c r="F246" s="234">
        <v>63000</v>
      </c>
      <c r="G246" s="234">
        <v>63000</v>
      </c>
      <c r="H246" s="234">
        <v>63000</v>
      </c>
    </row>
    <row r="247" spans="1:4" s="30" customFormat="1" ht="12.75">
      <c r="A247" s="13"/>
      <c r="B247" s="12"/>
      <c r="C247" s="12"/>
      <c r="D247" s="12"/>
    </row>
    <row r="248" spans="1:6" s="30" customFormat="1" ht="12.75">
      <c r="A248" s="13"/>
      <c r="B248" s="12"/>
      <c r="C248" s="12"/>
      <c r="D248" s="12"/>
      <c r="E248" s="266"/>
      <c r="F248" s="266"/>
    </row>
    <row r="249" spans="1:8" s="30" customFormat="1" ht="12.75">
      <c r="A249" s="13"/>
      <c r="B249" s="12" t="s">
        <v>201</v>
      </c>
      <c r="C249" s="12"/>
      <c r="E249" s="267">
        <f>E243/E246*100</f>
        <v>4.425396825396826</v>
      </c>
      <c r="F249" s="267">
        <f>F243/F246*100</f>
        <v>3.8158730158730156</v>
      </c>
      <c r="G249" s="267">
        <f>G243/G246*100</f>
        <v>8.876190476190477</v>
      </c>
      <c r="H249" s="267">
        <f>H243/H246*100</f>
        <v>8.147619047619049</v>
      </c>
    </row>
    <row r="250" spans="1:8" s="30" customFormat="1" ht="12.75">
      <c r="A250" s="13"/>
      <c r="B250" s="12"/>
      <c r="C250" s="12"/>
      <c r="D250" s="12"/>
      <c r="E250" s="12"/>
      <c r="F250" s="12"/>
      <c r="G250" s="267"/>
      <c r="H250" s="267"/>
    </row>
    <row r="251" spans="1:8" s="30" customFormat="1" ht="12.75">
      <c r="A251" s="13"/>
      <c r="B251" s="12"/>
      <c r="C251" s="12"/>
      <c r="D251" s="12"/>
      <c r="E251" s="12"/>
      <c r="F251" s="12"/>
      <c r="G251" s="267"/>
      <c r="H251" s="267"/>
    </row>
    <row r="252" spans="1:8" s="30" customFormat="1" ht="12.75">
      <c r="A252" s="13" t="s">
        <v>207</v>
      </c>
      <c r="B252" s="12"/>
      <c r="C252" s="12"/>
      <c r="D252" s="12"/>
      <c r="E252" s="12"/>
      <c r="F252" s="12"/>
      <c r="G252" s="267"/>
      <c r="H252" s="267"/>
    </row>
    <row r="253" spans="1:8" s="30" customFormat="1" ht="12.75">
      <c r="A253" s="13"/>
      <c r="B253" s="12"/>
      <c r="C253" s="12"/>
      <c r="D253" s="12"/>
      <c r="E253" s="12"/>
      <c r="F253" s="12"/>
      <c r="G253" s="267"/>
      <c r="H253" s="267"/>
    </row>
    <row r="254" spans="1:8" s="30" customFormat="1" ht="12.75">
      <c r="A254" s="13"/>
      <c r="B254" s="12"/>
      <c r="C254" s="12"/>
      <c r="D254" s="12"/>
      <c r="E254" s="12"/>
      <c r="F254" s="12"/>
      <c r="G254" s="267"/>
      <c r="H254" s="267"/>
    </row>
    <row r="255" spans="1:8" s="30" customFormat="1" ht="12.75">
      <c r="A255" s="12" t="s">
        <v>39</v>
      </c>
      <c r="B255" s="13"/>
      <c r="C255" s="13"/>
      <c r="D255" s="12"/>
      <c r="E255" s="12"/>
      <c r="F255" s="12"/>
      <c r="G255" s="12"/>
      <c r="H255" s="12"/>
    </row>
    <row r="256" spans="1:3" ht="12.75">
      <c r="A256" s="12" t="s">
        <v>40</v>
      </c>
      <c r="B256" s="13"/>
      <c r="C256" s="13"/>
    </row>
    <row r="257" spans="2:3" ht="12.75">
      <c r="B257" s="13"/>
      <c r="C257" s="13"/>
    </row>
    <row r="258" spans="1:3" ht="12.75">
      <c r="A258" s="12" t="s">
        <v>202</v>
      </c>
      <c r="B258" s="13"/>
      <c r="C258" s="13"/>
    </row>
    <row r="259" spans="1:3" ht="12.75">
      <c r="A259" s="13"/>
      <c r="B259" s="13"/>
      <c r="C259" s="13"/>
    </row>
    <row r="260" spans="1:3" ht="12.75">
      <c r="A260" s="13"/>
      <c r="B260" s="13"/>
      <c r="C260" s="13"/>
    </row>
    <row r="261" spans="1:3" ht="12.75">
      <c r="A261" s="13"/>
      <c r="B261" s="13"/>
      <c r="C261" s="13"/>
    </row>
    <row r="262" spans="1:3" ht="12.75">
      <c r="A262" s="13"/>
      <c r="B262" s="13"/>
      <c r="C262" s="13"/>
    </row>
    <row r="263" spans="1:3" ht="12.75">
      <c r="A263" s="13"/>
      <c r="B263" s="13"/>
      <c r="C263" s="13"/>
    </row>
    <row r="264" spans="1:3" ht="12.75">
      <c r="A264" s="13"/>
      <c r="B264" s="13"/>
      <c r="C264" s="13"/>
    </row>
    <row r="265" spans="1:3" ht="12.75">
      <c r="A265" s="13"/>
      <c r="B265" s="13"/>
      <c r="C265" s="13"/>
    </row>
    <row r="266" spans="1:3" ht="12.75">
      <c r="A266" s="13"/>
      <c r="B266" s="13"/>
      <c r="C266" s="13"/>
    </row>
    <row r="267" spans="1:3" ht="12.75">
      <c r="A267" s="13"/>
      <c r="B267" s="13"/>
      <c r="C267" s="13"/>
    </row>
    <row r="268" spans="1:3" ht="12.75">
      <c r="A268" s="13"/>
      <c r="B268" s="13"/>
      <c r="C268" s="13"/>
    </row>
    <row r="269" spans="1:3" ht="12.75">
      <c r="A269" s="13"/>
      <c r="B269" s="13"/>
      <c r="C269" s="13"/>
    </row>
    <row r="270" spans="1:3" ht="12.75">
      <c r="A270" s="13"/>
      <c r="B270" s="13"/>
      <c r="C270" s="13"/>
    </row>
    <row r="271" spans="1:3" ht="12.75">
      <c r="A271" s="13"/>
      <c r="B271" s="13"/>
      <c r="C271" s="13"/>
    </row>
    <row r="272" spans="1:3" ht="12.75">
      <c r="A272" s="13"/>
      <c r="B272" s="13"/>
      <c r="C272" s="13"/>
    </row>
    <row r="273" spans="1:3" ht="12.75">
      <c r="A273" s="13"/>
      <c r="B273" s="13"/>
      <c r="C273" s="13"/>
    </row>
    <row r="274" spans="1:3" ht="12.75">
      <c r="A274" s="13"/>
      <c r="B274" s="13"/>
      <c r="C274" s="13"/>
    </row>
    <row r="275" spans="1:3" ht="12.75">
      <c r="A275" s="13"/>
      <c r="B275" s="13"/>
      <c r="C275" s="13"/>
    </row>
    <row r="276" spans="1:3" ht="12.75">
      <c r="A276" s="13"/>
      <c r="B276" s="13"/>
      <c r="C276" s="13"/>
    </row>
    <row r="277" spans="1:3" ht="12.75">
      <c r="A277" s="13"/>
      <c r="B277" s="13"/>
      <c r="C277" s="13"/>
    </row>
    <row r="278" spans="1:3" ht="12.75">
      <c r="A278" s="13"/>
      <c r="B278" s="13"/>
      <c r="C278" s="13"/>
    </row>
    <row r="279" spans="1:3" ht="12.75">
      <c r="A279" s="13"/>
      <c r="B279" s="13"/>
      <c r="C279" s="13"/>
    </row>
    <row r="280" spans="1:3" ht="12.75">
      <c r="A280" s="13"/>
      <c r="B280" s="13"/>
      <c r="C280" s="13"/>
    </row>
  </sheetData>
  <mergeCells count="5">
    <mergeCell ref="A1:H1"/>
    <mergeCell ref="E119:F119"/>
    <mergeCell ref="G119:H119"/>
    <mergeCell ref="E236:F236"/>
    <mergeCell ref="G236:H236"/>
  </mergeCells>
  <printOptions/>
  <pageMargins left="0.73" right="0.75" top="1.17" bottom="0.58" header="0.35" footer="0.39"/>
  <pageSetup horizontalDpi="600" verticalDpi="600" orientation="portrait" paperSize="9" r:id="rId2"/>
  <headerFooter alignWithMargins="0">
    <oddHeader>&amp;L&amp;"Times New Roman,Bold"&amp;14DeGem Berhad&amp;10 (Company No 415726-T)&amp;"Times New Roman,Regular"&amp;8
&amp;"Times New Roman,Bold"&amp;10Quarterly Report On Consolidated Results 
For The Second Financial Quarter Ended 30 June 2003</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AC97"/>
  <sheetViews>
    <sheetView workbookViewId="0" topLeftCell="A1">
      <selection activeCell="A1" sqref="A1"/>
    </sheetView>
  </sheetViews>
  <sheetFormatPr defaultColWidth="9.140625" defaultRowHeight="12.75"/>
  <cols>
    <col min="1" max="1" width="1.8515625" style="0" customWidth="1"/>
    <col min="2" max="2" width="62.421875" style="0" customWidth="1"/>
    <col min="3" max="3" width="13.7109375" style="2" customWidth="1"/>
    <col min="4" max="4" width="7.28125" style="0" hidden="1" customWidth="1"/>
    <col min="5" max="5" width="5.57421875" style="0" hidden="1" customWidth="1"/>
    <col min="6" max="6" width="16.57421875" style="0" hidden="1" customWidth="1"/>
    <col min="7" max="7" width="0" style="0" hidden="1" customWidth="1"/>
    <col min="8" max="8" width="15.7109375" style="0" hidden="1" customWidth="1"/>
    <col min="9" max="9" width="1.421875" style="3" customWidth="1"/>
    <col min="10" max="10" width="12.140625" style="4" customWidth="1"/>
  </cols>
  <sheetData>
    <row r="1" spans="2:10" s="8" customFormat="1" ht="18.75">
      <c r="B1" s="133" t="s">
        <v>113</v>
      </c>
      <c r="I1" s="159"/>
      <c r="J1" s="187"/>
    </row>
    <row r="2" spans="2:10" s="8" customFormat="1" ht="15">
      <c r="B2" s="32"/>
      <c r="I2" s="159"/>
      <c r="J2" s="187"/>
    </row>
    <row r="3" spans="2:10" s="8" customFormat="1" ht="14.25">
      <c r="B3" s="31" t="s">
        <v>85</v>
      </c>
      <c r="I3" s="159"/>
      <c r="J3" s="187"/>
    </row>
    <row r="4" spans="2:10" s="8" customFormat="1" ht="14.25">
      <c r="B4" s="31" t="s">
        <v>193</v>
      </c>
      <c r="I4" s="159"/>
      <c r="J4" s="187"/>
    </row>
    <row r="5" spans="2:10" s="8" customFormat="1" ht="15">
      <c r="B5" s="122" t="s">
        <v>87</v>
      </c>
      <c r="I5" s="159"/>
      <c r="J5" s="187"/>
    </row>
    <row r="6" spans="2:10" s="8" customFormat="1" ht="15">
      <c r="B6" s="32"/>
      <c r="I6" s="159"/>
      <c r="J6" s="187"/>
    </row>
    <row r="7" spans="2:10" s="8" customFormat="1" ht="14.25">
      <c r="B7" s="31" t="s">
        <v>97</v>
      </c>
      <c r="C7" s="14" t="s">
        <v>194</v>
      </c>
      <c r="D7" s="14"/>
      <c r="E7" s="14"/>
      <c r="F7" s="14"/>
      <c r="G7" s="14"/>
      <c r="H7" s="14"/>
      <c r="I7" s="14"/>
      <c r="J7" s="225" t="s">
        <v>147</v>
      </c>
    </row>
    <row r="9" spans="3:29" s="6" customFormat="1" ht="14.25">
      <c r="C9" s="142" t="s">
        <v>23</v>
      </c>
      <c r="D9" s="143" t="s">
        <v>54</v>
      </c>
      <c r="E9" s="142" t="s">
        <v>6</v>
      </c>
      <c r="F9" s="273" t="s">
        <v>5</v>
      </c>
      <c r="G9" s="273"/>
      <c r="H9" s="142" t="s">
        <v>6</v>
      </c>
      <c r="I9" s="160"/>
      <c r="J9" s="226" t="s">
        <v>23</v>
      </c>
      <c r="K9" s="144"/>
      <c r="L9" s="144"/>
      <c r="M9" s="144"/>
      <c r="N9" s="5"/>
      <c r="O9" s="5"/>
      <c r="P9" s="5"/>
      <c r="Q9" s="5"/>
      <c r="R9" s="5"/>
      <c r="S9" s="5"/>
      <c r="T9" s="5"/>
      <c r="U9" s="5"/>
      <c r="V9" s="5"/>
      <c r="W9" s="5"/>
      <c r="X9" s="5"/>
      <c r="Y9" s="5"/>
      <c r="Z9" s="5"/>
      <c r="AA9" s="5"/>
      <c r="AB9" s="5"/>
      <c r="AC9" s="5"/>
    </row>
    <row r="10" spans="2:29" s="6" customFormat="1" ht="14.25">
      <c r="B10" s="141" t="s">
        <v>71</v>
      </c>
      <c r="C10" s="142"/>
      <c r="D10" s="143"/>
      <c r="E10" s="142"/>
      <c r="F10" s="142"/>
      <c r="G10" s="142"/>
      <c r="H10" s="142"/>
      <c r="I10" s="160"/>
      <c r="J10" s="144"/>
      <c r="K10" s="144"/>
      <c r="L10" s="144"/>
      <c r="M10" s="144"/>
      <c r="N10" s="5"/>
      <c r="O10" s="5"/>
      <c r="P10" s="5"/>
      <c r="Q10" s="5"/>
      <c r="R10" s="5"/>
      <c r="S10" s="5"/>
      <c r="T10" s="5"/>
      <c r="U10" s="5"/>
      <c r="V10" s="5"/>
      <c r="W10" s="5"/>
      <c r="X10" s="5"/>
      <c r="Y10" s="5"/>
      <c r="Z10" s="5"/>
      <c r="AA10" s="5"/>
      <c r="AB10" s="5"/>
      <c r="AC10" s="5"/>
    </row>
    <row r="11" spans="2:13" ht="15">
      <c r="B11" s="136"/>
      <c r="C11" s="145"/>
      <c r="D11" s="136"/>
      <c r="E11" s="136"/>
      <c r="F11" s="136"/>
      <c r="G11" s="136"/>
      <c r="H11" s="136"/>
      <c r="I11" s="161"/>
      <c r="J11" s="146"/>
      <c r="K11" s="136"/>
      <c r="L11" s="136"/>
      <c r="M11" s="136"/>
    </row>
    <row r="12" spans="2:13" s="4" customFormat="1" ht="15">
      <c r="B12" s="146" t="s">
        <v>94</v>
      </c>
      <c r="C12" s="147">
        <v>8516</v>
      </c>
      <c r="D12" s="146"/>
      <c r="E12" s="146"/>
      <c r="F12" s="146"/>
      <c r="G12" s="146"/>
      <c r="H12" s="146"/>
      <c r="I12" s="162"/>
      <c r="J12" s="227">
        <v>16909</v>
      </c>
      <c r="K12" s="146"/>
      <c r="L12" s="146"/>
      <c r="M12" s="146"/>
    </row>
    <row r="13" spans="2:13" ht="15">
      <c r="B13" s="136"/>
      <c r="C13" s="148"/>
      <c r="D13" s="136"/>
      <c r="E13" s="136"/>
      <c r="F13" s="136"/>
      <c r="G13" s="136"/>
      <c r="H13" s="136"/>
      <c r="I13" s="161"/>
      <c r="J13" s="146"/>
      <c r="K13" s="136"/>
      <c r="L13" s="136"/>
      <c r="M13" s="136"/>
    </row>
    <row r="14" spans="2:13" ht="15">
      <c r="B14" s="136" t="s">
        <v>60</v>
      </c>
      <c r="C14" s="148"/>
      <c r="D14" s="136"/>
      <c r="E14" s="136"/>
      <c r="F14" s="136"/>
      <c r="G14" s="136"/>
      <c r="H14" s="136"/>
      <c r="I14" s="161"/>
      <c r="J14" s="146"/>
      <c r="K14" s="136"/>
      <c r="L14" s="136"/>
      <c r="M14" s="136"/>
    </row>
    <row r="15" spans="2:13" ht="15">
      <c r="B15" s="136" t="s">
        <v>61</v>
      </c>
      <c r="C15" s="148">
        <v>692</v>
      </c>
      <c r="D15" s="136"/>
      <c r="E15" s="136"/>
      <c r="F15" s="136"/>
      <c r="G15" s="136"/>
      <c r="H15" s="136"/>
      <c r="I15" s="161"/>
      <c r="J15" s="227">
        <v>1375</v>
      </c>
      <c r="K15" s="136"/>
      <c r="L15" s="136"/>
      <c r="M15" s="136"/>
    </row>
    <row r="16" spans="2:13" ht="15">
      <c r="B16" s="136" t="s">
        <v>98</v>
      </c>
      <c r="C16" s="148">
        <v>465</v>
      </c>
      <c r="D16" s="136"/>
      <c r="E16" s="136"/>
      <c r="F16" s="136"/>
      <c r="G16" s="136"/>
      <c r="H16" s="136"/>
      <c r="I16" s="161"/>
      <c r="J16" s="227">
        <v>998</v>
      </c>
      <c r="K16" s="136"/>
      <c r="L16" s="136"/>
      <c r="M16" s="136"/>
    </row>
    <row r="17" spans="2:13" ht="15">
      <c r="B17" s="136" t="s">
        <v>62</v>
      </c>
      <c r="C17" s="148">
        <v>9</v>
      </c>
      <c r="D17" s="136"/>
      <c r="E17" s="136"/>
      <c r="F17" s="136"/>
      <c r="G17" s="136"/>
      <c r="H17" s="136"/>
      <c r="I17" s="161"/>
      <c r="J17" s="227">
        <v>352</v>
      </c>
      <c r="K17" s="136"/>
      <c r="L17" s="136"/>
      <c r="M17" s="136"/>
    </row>
    <row r="18" spans="2:13" ht="15">
      <c r="B18" s="136" t="s">
        <v>63</v>
      </c>
      <c r="C18" s="123">
        <v>2</v>
      </c>
      <c r="D18" s="136"/>
      <c r="E18" s="136"/>
      <c r="F18" s="136"/>
      <c r="G18" s="136"/>
      <c r="H18" s="136"/>
      <c r="I18" s="161"/>
      <c r="J18" s="227">
        <v>-256</v>
      </c>
      <c r="K18" s="136"/>
      <c r="L18" s="136"/>
      <c r="M18" s="136"/>
    </row>
    <row r="19" spans="2:13" ht="15">
      <c r="B19" s="136" t="s">
        <v>163</v>
      </c>
      <c r="C19" s="262">
        <v>0</v>
      </c>
      <c r="D19" s="136"/>
      <c r="E19" s="136"/>
      <c r="F19" s="136"/>
      <c r="G19" s="136"/>
      <c r="H19" s="136"/>
      <c r="I19" s="161"/>
      <c r="J19" s="228">
        <v>-470</v>
      </c>
      <c r="K19" s="136"/>
      <c r="L19" s="136"/>
      <c r="M19" s="136"/>
    </row>
    <row r="20" spans="2:13" ht="15">
      <c r="B20" s="136"/>
      <c r="C20" s="148"/>
      <c r="D20" s="136"/>
      <c r="E20" s="136"/>
      <c r="F20" s="136"/>
      <c r="G20" s="136"/>
      <c r="H20" s="136"/>
      <c r="I20" s="161"/>
      <c r="J20" s="227"/>
      <c r="K20" s="136"/>
      <c r="L20" s="136"/>
      <c r="M20" s="136"/>
    </row>
    <row r="21" spans="2:13" ht="15">
      <c r="B21" s="136" t="s">
        <v>64</v>
      </c>
      <c r="C21" s="148">
        <f>+SUM(C12:C19)</f>
        <v>9684</v>
      </c>
      <c r="D21" s="148">
        <v>0</v>
      </c>
      <c r="E21" s="148">
        <v>0</v>
      </c>
      <c r="F21" s="148">
        <v>0</v>
      </c>
      <c r="G21" s="148">
        <v>0</v>
      </c>
      <c r="H21" s="148">
        <v>0</v>
      </c>
      <c r="I21" s="150">
        <v>0</v>
      </c>
      <c r="J21" s="148">
        <f>+SUM(J12:J19)</f>
        <v>18908</v>
      </c>
      <c r="K21" s="136"/>
      <c r="L21" s="136"/>
      <c r="M21" s="136"/>
    </row>
    <row r="22" spans="2:13" ht="15">
      <c r="B22" s="136"/>
      <c r="C22" s="148"/>
      <c r="D22" s="136"/>
      <c r="E22" s="136"/>
      <c r="F22" s="136"/>
      <c r="G22" s="136"/>
      <c r="H22" s="136"/>
      <c r="I22" s="161"/>
      <c r="J22" s="227"/>
      <c r="K22" s="136"/>
      <c r="L22" s="136"/>
      <c r="M22" s="136"/>
    </row>
    <row r="23" spans="2:13" ht="15">
      <c r="B23" s="136" t="s">
        <v>65</v>
      </c>
      <c r="C23" s="148">
        <v>-8926</v>
      </c>
      <c r="D23" s="136"/>
      <c r="E23" s="136"/>
      <c r="F23" s="136"/>
      <c r="G23" s="136"/>
      <c r="H23" s="136"/>
      <c r="I23" s="161"/>
      <c r="J23" s="227">
        <v>-6386</v>
      </c>
      <c r="K23" s="136"/>
      <c r="L23" s="136"/>
      <c r="M23" s="136"/>
    </row>
    <row r="24" spans="2:13" ht="15">
      <c r="B24" s="136" t="s">
        <v>66</v>
      </c>
      <c r="C24" s="148">
        <v>-1101</v>
      </c>
      <c r="D24" s="136"/>
      <c r="E24" s="136"/>
      <c r="F24" s="136"/>
      <c r="G24" s="136"/>
      <c r="H24" s="136"/>
      <c r="I24" s="161"/>
      <c r="J24" s="227">
        <v>1019</v>
      </c>
      <c r="K24" s="136"/>
      <c r="L24" s="136"/>
      <c r="M24" s="136"/>
    </row>
    <row r="25" spans="2:13" ht="15">
      <c r="B25" s="136" t="s">
        <v>67</v>
      </c>
      <c r="C25" s="150">
        <v>3792</v>
      </c>
      <c r="D25" s="136"/>
      <c r="E25" s="136"/>
      <c r="F25" s="136"/>
      <c r="G25" s="136"/>
      <c r="H25" s="136"/>
      <c r="I25" s="161"/>
      <c r="J25" s="227">
        <v>-1561</v>
      </c>
      <c r="K25" s="136"/>
      <c r="L25" s="136"/>
      <c r="M25" s="136"/>
    </row>
    <row r="26" spans="2:13" ht="15">
      <c r="B26" s="136" t="s">
        <v>146</v>
      </c>
      <c r="C26" s="123">
        <v>1</v>
      </c>
      <c r="D26" s="161"/>
      <c r="E26" s="161"/>
      <c r="F26" s="161"/>
      <c r="G26" s="161"/>
      <c r="H26" s="161"/>
      <c r="I26" s="161"/>
      <c r="J26" s="229">
        <v>204</v>
      </c>
      <c r="K26" s="136"/>
      <c r="L26" s="136"/>
      <c r="M26" s="136"/>
    </row>
    <row r="27" spans="2:13" ht="15">
      <c r="B27" s="224" t="s">
        <v>162</v>
      </c>
      <c r="C27" s="127">
        <v>0</v>
      </c>
      <c r="D27" s="223"/>
      <c r="E27" s="223"/>
      <c r="F27" s="223"/>
      <c r="G27" s="223"/>
      <c r="H27" s="223"/>
      <c r="I27" s="223"/>
      <c r="J27" s="228">
        <v>-9</v>
      </c>
      <c r="K27" s="136"/>
      <c r="L27" s="136"/>
      <c r="M27" s="136"/>
    </row>
    <row r="28" spans="2:13" ht="15">
      <c r="B28" s="136"/>
      <c r="C28" s="148"/>
      <c r="D28" s="136"/>
      <c r="E28" s="136"/>
      <c r="F28" s="136"/>
      <c r="G28" s="136"/>
      <c r="H28" s="136"/>
      <c r="I28" s="161"/>
      <c r="J28" s="227"/>
      <c r="K28" s="136"/>
      <c r="L28" s="136"/>
      <c r="M28" s="136"/>
    </row>
    <row r="29" spans="2:13" ht="15">
      <c r="B29" s="136" t="s">
        <v>120</v>
      </c>
      <c r="C29" s="148">
        <f>+SUM(C21:C27)</f>
        <v>3450</v>
      </c>
      <c r="D29" s="148">
        <v>0</v>
      </c>
      <c r="E29" s="148">
        <v>0</v>
      </c>
      <c r="F29" s="148">
        <v>0</v>
      </c>
      <c r="G29" s="148">
        <v>0</v>
      </c>
      <c r="H29" s="148">
        <v>0</v>
      </c>
      <c r="I29" s="150">
        <v>0</v>
      </c>
      <c r="J29" s="148">
        <f>+SUM(J21:J27)</f>
        <v>12175</v>
      </c>
      <c r="K29" s="136"/>
      <c r="L29" s="136"/>
      <c r="M29" s="136"/>
    </row>
    <row r="30" spans="2:13" ht="15">
      <c r="B30" s="136"/>
      <c r="C30" s="148"/>
      <c r="D30" s="136"/>
      <c r="E30" s="136"/>
      <c r="F30" s="136"/>
      <c r="G30" s="136"/>
      <c r="H30" s="136"/>
      <c r="I30" s="161"/>
      <c r="J30" s="227"/>
      <c r="K30" s="136"/>
      <c r="L30" s="136"/>
      <c r="M30" s="136"/>
    </row>
    <row r="31" spans="2:13" ht="15">
      <c r="B31" s="136" t="s">
        <v>99</v>
      </c>
      <c r="C31" s="148">
        <v>-465</v>
      </c>
      <c r="D31" s="136"/>
      <c r="E31" s="136"/>
      <c r="F31" s="136"/>
      <c r="G31" s="136"/>
      <c r="H31" s="136"/>
      <c r="I31" s="161"/>
      <c r="J31" s="227">
        <v>-998</v>
      </c>
      <c r="K31" s="136"/>
      <c r="L31" s="136"/>
      <c r="M31" s="136"/>
    </row>
    <row r="32" spans="2:13" ht="15">
      <c r="B32" s="136" t="s">
        <v>78</v>
      </c>
      <c r="C32" s="148">
        <v>-2172</v>
      </c>
      <c r="D32" s="136"/>
      <c r="E32" s="136"/>
      <c r="F32" s="136"/>
      <c r="G32" s="136"/>
      <c r="H32" s="136"/>
      <c r="I32" s="161"/>
      <c r="J32" s="230">
        <v>-5770</v>
      </c>
      <c r="K32" s="136"/>
      <c r="L32" s="136"/>
      <c r="M32" s="136"/>
    </row>
    <row r="33" spans="2:13" s="4" customFormat="1" ht="15">
      <c r="B33" s="146" t="s">
        <v>100</v>
      </c>
      <c r="C33" s="231">
        <v>0</v>
      </c>
      <c r="D33" s="146"/>
      <c r="E33" s="146"/>
      <c r="F33" s="146"/>
      <c r="G33" s="146"/>
      <c r="H33" s="146"/>
      <c r="I33" s="162"/>
      <c r="J33" s="228">
        <v>-1512</v>
      </c>
      <c r="K33" s="146"/>
      <c r="L33" s="146"/>
      <c r="M33" s="146"/>
    </row>
    <row r="34" spans="2:13" ht="15">
      <c r="B34" s="136"/>
      <c r="C34" s="150"/>
      <c r="D34" s="136"/>
      <c r="E34" s="136"/>
      <c r="F34" s="136"/>
      <c r="G34" s="136"/>
      <c r="H34" s="136"/>
      <c r="I34" s="161"/>
      <c r="J34" s="227"/>
      <c r="K34" s="136"/>
      <c r="L34" s="136"/>
      <c r="M34" s="136"/>
    </row>
    <row r="35" spans="2:13" ht="15">
      <c r="B35" s="136" t="s">
        <v>119</v>
      </c>
      <c r="C35" s="163">
        <f>+SUM(C29:C33)</f>
        <v>813</v>
      </c>
      <c r="D35" s="149">
        <v>0</v>
      </c>
      <c r="E35" s="149">
        <v>0</v>
      </c>
      <c r="F35" s="149">
        <v>0</v>
      </c>
      <c r="G35" s="149">
        <v>0</v>
      </c>
      <c r="H35" s="149">
        <v>0</v>
      </c>
      <c r="I35" s="150">
        <v>0</v>
      </c>
      <c r="J35" s="163">
        <f>+SUM(J29:J33)</f>
        <v>3895</v>
      </c>
      <c r="K35" s="136"/>
      <c r="L35" s="136"/>
      <c r="M35" s="136"/>
    </row>
    <row r="36" spans="2:13" ht="15">
      <c r="B36" s="136"/>
      <c r="C36" s="148"/>
      <c r="D36" s="136"/>
      <c r="E36" s="136"/>
      <c r="F36" s="136"/>
      <c r="G36" s="136"/>
      <c r="H36" s="136"/>
      <c r="I36" s="161"/>
      <c r="J36" s="227"/>
      <c r="K36" s="136"/>
      <c r="L36" s="136"/>
      <c r="M36" s="136"/>
    </row>
    <row r="37" spans="2:13" ht="15">
      <c r="B37" s="141" t="s">
        <v>70</v>
      </c>
      <c r="C37" s="148"/>
      <c r="D37" s="136"/>
      <c r="E37" s="136"/>
      <c r="F37" s="136"/>
      <c r="G37" s="136"/>
      <c r="H37" s="136"/>
      <c r="I37" s="161"/>
      <c r="J37" s="227"/>
      <c r="K37" s="136"/>
      <c r="L37" s="136"/>
      <c r="M37" s="136"/>
    </row>
    <row r="38" spans="2:13" ht="15">
      <c r="B38" s="136"/>
      <c r="C38" s="148"/>
      <c r="D38" s="136"/>
      <c r="E38" s="136"/>
      <c r="F38" s="136"/>
      <c r="G38" s="136"/>
      <c r="H38" s="136"/>
      <c r="I38" s="161"/>
      <c r="J38" s="227"/>
      <c r="K38" s="136"/>
      <c r="L38" s="136"/>
      <c r="M38" s="136"/>
    </row>
    <row r="39" spans="2:13" ht="15">
      <c r="B39" s="136" t="s">
        <v>76</v>
      </c>
      <c r="C39" s="148">
        <v>-800</v>
      </c>
      <c r="D39" s="136"/>
      <c r="E39" s="136"/>
      <c r="F39" s="136"/>
      <c r="G39" s="136"/>
      <c r="H39" s="136"/>
      <c r="I39" s="161"/>
      <c r="J39" s="227">
        <v>-1218</v>
      </c>
      <c r="K39" s="136"/>
      <c r="L39" s="136"/>
      <c r="M39" s="136"/>
    </row>
    <row r="40" spans="2:13" ht="15.75" customHeight="1">
      <c r="B40" s="136" t="s">
        <v>75</v>
      </c>
      <c r="C40" s="123">
        <v>4</v>
      </c>
      <c r="D40" s="136"/>
      <c r="E40" s="136"/>
      <c r="F40" s="136"/>
      <c r="G40" s="136"/>
      <c r="H40" s="136"/>
      <c r="I40" s="161"/>
      <c r="J40" s="227">
        <v>290</v>
      </c>
      <c r="K40" s="136"/>
      <c r="L40" s="136"/>
      <c r="M40" s="136"/>
    </row>
    <row r="41" spans="2:13" ht="15.75" customHeight="1">
      <c r="B41" s="136" t="s">
        <v>171</v>
      </c>
      <c r="C41" s="150">
        <v>-107</v>
      </c>
      <c r="D41" s="161"/>
      <c r="E41" s="161"/>
      <c r="F41" s="161"/>
      <c r="G41" s="161"/>
      <c r="H41" s="161"/>
      <c r="I41" s="161"/>
      <c r="J41" s="268">
        <v>0</v>
      </c>
      <c r="K41" s="136"/>
      <c r="L41" s="136"/>
      <c r="M41" s="136"/>
    </row>
    <row r="42" spans="2:13" ht="15.75" customHeight="1">
      <c r="B42" s="224" t="s">
        <v>168</v>
      </c>
      <c r="C42" s="163">
        <v>52</v>
      </c>
      <c r="D42" s="223"/>
      <c r="E42" s="223"/>
      <c r="F42" s="223"/>
      <c r="G42" s="223"/>
      <c r="H42" s="223"/>
      <c r="I42" s="223"/>
      <c r="J42" s="228">
        <v>-57</v>
      </c>
      <c r="K42" s="136"/>
      <c r="L42" s="136"/>
      <c r="M42" s="136"/>
    </row>
    <row r="43" spans="2:13" ht="15">
      <c r="B43" s="136"/>
      <c r="C43" s="150"/>
      <c r="D43" s="136"/>
      <c r="E43" s="136"/>
      <c r="F43" s="136"/>
      <c r="G43" s="136"/>
      <c r="H43" s="136"/>
      <c r="I43" s="161"/>
      <c r="J43" s="227"/>
      <c r="K43" s="136"/>
      <c r="L43" s="136"/>
      <c r="M43" s="136"/>
    </row>
    <row r="44" spans="2:13" ht="15">
      <c r="B44" s="136"/>
      <c r="C44" s="163">
        <f>+SUM(C39:C42)</f>
        <v>-851</v>
      </c>
      <c r="D44" s="149">
        <v>0</v>
      </c>
      <c r="E44" s="149">
        <v>0</v>
      </c>
      <c r="F44" s="149">
        <v>0</v>
      </c>
      <c r="G44" s="149">
        <v>0</v>
      </c>
      <c r="H44" s="149">
        <v>0</v>
      </c>
      <c r="I44" s="150">
        <v>0</v>
      </c>
      <c r="J44" s="163">
        <f>+SUM(J39:J42)</f>
        <v>-985</v>
      </c>
      <c r="K44" s="136"/>
      <c r="L44" s="136"/>
      <c r="M44" s="136"/>
    </row>
    <row r="45" spans="2:13" ht="15">
      <c r="B45" s="141" t="s">
        <v>69</v>
      </c>
      <c r="C45" s="148"/>
      <c r="D45" s="136"/>
      <c r="E45" s="136"/>
      <c r="F45" s="136"/>
      <c r="G45" s="136"/>
      <c r="H45" s="136"/>
      <c r="I45" s="161"/>
      <c r="J45" s="227"/>
      <c r="K45" s="136"/>
      <c r="L45" s="136"/>
      <c r="M45" s="136"/>
    </row>
    <row r="46" spans="2:13" ht="15">
      <c r="B46" s="141"/>
      <c r="C46" s="148"/>
      <c r="D46" s="136"/>
      <c r="E46" s="136"/>
      <c r="F46" s="136"/>
      <c r="G46" s="136"/>
      <c r="H46" s="136"/>
      <c r="I46" s="161"/>
      <c r="J46" s="227"/>
      <c r="K46" s="136"/>
      <c r="L46" s="136"/>
      <c r="M46" s="136"/>
    </row>
    <row r="47" spans="2:13" ht="15">
      <c r="B47" s="136" t="s">
        <v>165</v>
      </c>
      <c r="C47" s="210">
        <v>0</v>
      </c>
      <c r="D47" s="136"/>
      <c r="E47" s="136"/>
      <c r="F47" s="136"/>
      <c r="G47" s="136"/>
      <c r="H47" s="136"/>
      <c r="I47" s="161"/>
      <c r="J47" s="112">
        <v>0</v>
      </c>
      <c r="K47" s="136"/>
      <c r="L47" s="136"/>
      <c r="M47" s="136"/>
    </row>
    <row r="48" spans="2:13" ht="15">
      <c r="B48" s="136" t="s">
        <v>166</v>
      </c>
      <c r="C48" s="139">
        <v>2115</v>
      </c>
      <c r="D48" s="136"/>
      <c r="E48" s="136"/>
      <c r="F48" s="136"/>
      <c r="G48" s="136"/>
      <c r="H48" s="136"/>
      <c r="I48" s="161"/>
      <c r="J48" s="112">
        <v>0</v>
      </c>
      <c r="K48" s="136"/>
      <c r="L48" s="136"/>
      <c r="M48" s="136"/>
    </row>
    <row r="49" spans="2:13" ht="15">
      <c r="B49" s="136" t="s">
        <v>122</v>
      </c>
      <c r="C49" s="148">
        <v>-116</v>
      </c>
      <c r="D49" s="136"/>
      <c r="E49" s="136"/>
      <c r="F49" s="136"/>
      <c r="G49" s="136"/>
      <c r="H49" s="136"/>
      <c r="I49" s="161"/>
      <c r="J49" s="227">
        <v>-253</v>
      </c>
      <c r="K49" s="136"/>
      <c r="L49" s="136"/>
      <c r="M49" s="136"/>
    </row>
    <row r="50" spans="2:13" ht="15">
      <c r="B50" s="136" t="s">
        <v>123</v>
      </c>
      <c r="C50" s="148">
        <v>-246</v>
      </c>
      <c r="D50" s="136"/>
      <c r="E50" s="136"/>
      <c r="F50" s="136"/>
      <c r="G50" s="136"/>
      <c r="H50" s="136"/>
      <c r="I50" s="161"/>
      <c r="J50" s="227">
        <v>-507</v>
      </c>
      <c r="K50" s="136"/>
      <c r="L50" s="136"/>
      <c r="M50" s="136"/>
    </row>
    <row r="51" spans="2:13" ht="15">
      <c r="B51" s="136" t="s">
        <v>77</v>
      </c>
      <c r="C51" s="163">
        <v>300</v>
      </c>
      <c r="D51" s="136"/>
      <c r="E51" s="136"/>
      <c r="F51" s="136"/>
      <c r="G51" s="136"/>
      <c r="H51" s="136"/>
      <c r="I51" s="161"/>
      <c r="J51" s="231">
        <v>0</v>
      </c>
      <c r="K51" s="136"/>
      <c r="L51" s="136"/>
      <c r="M51" s="136"/>
    </row>
    <row r="52" spans="2:13" ht="15">
      <c r="B52" s="136"/>
      <c r="C52" s="150"/>
      <c r="D52" s="136"/>
      <c r="E52" s="136"/>
      <c r="F52" s="136"/>
      <c r="G52" s="136"/>
      <c r="H52" s="136"/>
      <c r="I52" s="161"/>
      <c r="J52" s="227"/>
      <c r="K52" s="136"/>
      <c r="L52" s="136"/>
      <c r="M52" s="136"/>
    </row>
    <row r="53" spans="2:13" ht="15">
      <c r="B53" s="136"/>
      <c r="C53" s="163">
        <f>+SUM(C47:C51)</f>
        <v>2053</v>
      </c>
      <c r="D53" s="149">
        <v>0</v>
      </c>
      <c r="E53" s="149">
        <v>0</v>
      </c>
      <c r="F53" s="149">
        <v>0</v>
      </c>
      <c r="G53" s="149">
        <v>0</v>
      </c>
      <c r="H53" s="149">
        <v>0</v>
      </c>
      <c r="I53" s="150">
        <v>0</v>
      </c>
      <c r="J53" s="163">
        <f>+SUM(J47:J51)</f>
        <v>-760</v>
      </c>
      <c r="K53" s="136"/>
      <c r="L53" s="136"/>
      <c r="M53" s="136"/>
    </row>
    <row r="54" spans="2:13" ht="15">
      <c r="B54" s="136"/>
      <c r="C54" s="148"/>
      <c r="D54" s="136"/>
      <c r="E54" s="136"/>
      <c r="F54" s="136"/>
      <c r="G54" s="136"/>
      <c r="H54" s="136"/>
      <c r="I54" s="161"/>
      <c r="J54" s="227"/>
      <c r="K54" s="136"/>
      <c r="L54" s="136"/>
      <c r="M54" s="136"/>
    </row>
    <row r="55" spans="2:13" ht="15">
      <c r="B55" s="141" t="s">
        <v>206</v>
      </c>
      <c r="C55" s="148">
        <f>+C35+C44+C53</f>
        <v>2015</v>
      </c>
      <c r="D55" s="148">
        <v>0</v>
      </c>
      <c r="E55" s="148">
        <v>0</v>
      </c>
      <c r="F55" s="148">
        <v>0</v>
      </c>
      <c r="G55" s="148">
        <v>0</v>
      </c>
      <c r="H55" s="148">
        <v>0</v>
      </c>
      <c r="I55" s="150">
        <v>0</v>
      </c>
      <c r="J55" s="148">
        <f>+J35+J44+J53</f>
        <v>2150</v>
      </c>
      <c r="K55" s="136"/>
      <c r="L55" s="136"/>
      <c r="M55" s="136"/>
    </row>
    <row r="56" spans="2:13" ht="15">
      <c r="B56" s="136"/>
      <c r="C56" s="148"/>
      <c r="D56" s="136"/>
      <c r="E56" s="136"/>
      <c r="F56" s="136"/>
      <c r="G56" s="136"/>
      <c r="H56" s="136"/>
      <c r="I56" s="161"/>
      <c r="J56" s="227"/>
      <c r="K56" s="136"/>
      <c r="L56" s="136"/>
      <c r="M56" s="136"/>
    </row>
    <row r="57" spans="2:13" ht="15">
      <c r="B57" s="141" t="s">
        <v>72</v>
      </c>
      <c r="C57" s="163">
        <v>-1939.804</v>
      </c>
      <c r="D57" s="148" t="e">
        <v>#REF!</v>
      </c>
      <c r="E57" s="148" t="e">
        <v>#REF!</v>
      </c>
      <c r="F57" s="148" t="e">
        <v>#REF!</v>
      </c>
      <c r="G57" s="148" t="e">
        <v>#REF!</v>
      </c>
      <c r="H57" s="148" t="e">
        <v>#REF!</v>
      </c>
      <c r="I57" s="150" t="e">
        <v>#REF!</v>
      </c>
      <c r="J57" s="228">
        <v>-4090</v>
      </c>
      <c r="K57" s="136"/>
      <c r="L57" s="136"/>
      <c r="M57" s="136"/>
    </row>
    <row r="58" spans="2:13" ht="15">
      <c r="B58" s="141"/>
      <c r="C58" s="150"/>
      <c r="D58" s="136"/>
      <c r="E58" s="136"/>
      <c r="F58" s="136"/>
      <c r="G58" s="136"/>
      <c r="H58" s="136"/>
      <c r="I58" s="161"/>
      <c r="J58" s="227"/>
      <c r="K58" s="136"/>
      <c r="L58" s="136"/>
      <c r="M58" s="136"/>
    </row>
    <row r="59" spans="2:13" ht="15.75" thickBot="1">
      <c r="B59" s="141" t="s">
        <v>73</v>
      </c>
      <c r="C59" s="165">
        <f>+SUM(C55:C57)</f>
        <v>75.19599999999991</v>
      </c>
      <c r="D59" s="151" t="e">
        <v>#REF!</v>
      </c>
      <c r="E59" s="151" t="e">
        <v>#REF!</v>
      </c>
      <c r="F59" s="151" t="e">
        <v>#REF!</v>
      </c>
      <c r="G59" s="151" t="e">
        <v>#REF!</v>
      </c>
      <c r="H59" s="151" t="e">
        <v>#REF!</v>
      </c>
      <c r="I59" s="152" t="e">
        <v>#REF!</v>
      </c>
      <c r="J59" s="165">
        <f>+SUM(J55:J57)</f>
        <v>-1940</v>
      </c>
      <c r="K59" s="136"/>
      <c r="L59" s="136"/>
      <c r="M59" s="136"/>
    </row>
    <row r="60" spans="2:13" ht="15">
      <c r="B60" s="136"/>
      <c r="C60" s="148"/>
      <c r="D60" s="136"/>
      <c r="E60" s="136"/>
      <c r="F60" s="136"/>
      <c r="G60" s="136"/>
      <c r="H60" s="136"/>
      <c r="I60" s="161"/>
      <c r="J60" s="227"/>
      <c r="K60" s="136"/>
      <c r="L60" s="136"/>
      <c r="M60" s="136"/>
    </row>
    <row r="61" spans="2:13" ht="15">
      <c r="B61" s="136"/>
      <c r="C61" s="148"/>
      <c r="D61" s="136"/>
      <c r="E61" s="136"/>
      <c r="F61" s="136"/>
      <c r="G61" s="136"/>
      <c r="H61" s="136"/>
      <c r="I61" s="161"/>
      <c r="J61" s="227"/>
      <c r="K61" s="136"/>
      <c r="L61" s="136"/>
      <c r="M61" s="136"/>
    </row>
    <row r="62" spans="2:13" ht="15">
      <c r="B62" s="141" t="s">
        <v>74</v>
      </c>
      <c r="C62" s="148"/>
      <c r="D62" s="136"/>
      <c r="E62" s="136"/>
      <c r="F62" s="136"/>
      <c r="G62" s="136"/>
      <c r="H62" s="136"/>
      <c r="I62" s="161"/>
      <c r="J62" s="227"/>
      <c r="K62" s="136"/>
      <c r="L62" s="136"/>
      <c r="M62" s="136"/>
    </row>
    <row r="63" spans="2:13" ht="15">
      <c r="B63" s="136"/>
      <c r="C63" s="148"/>
      <c r="D63" s="136"/>
      <c r="E63" s="136"/>
      <c r="F63" s="136"/>
      <c r="G63" s="136"/>
      <c r="H63" s="136"/>
      <c r="I63" s="161"/>
      <c r="J63" s="227"/>
      <c r="K63" s="136"/>
      <c r="L63" s="136"/>
      <c r="M63" s="136"/>
    </row>
    <row r="64" spans="2:13" ht="15">
      <c r="B64" s="136" t="s">
        <v>1</v>
      </c>
      <c r="C64" s="148">
        <v>2466</v>
      </c>
      <c r="D64" s="136"/>
      <c r="E64" s="136"/>
      <c r="F64" s="136"/>
      <c r="G64" s="136"/>
      <c r="H64" s="136"/>
      <c r="I64" s="161"/>
      <c r="J64" s="227">
        <v>2841</v>
      </c>
      <c r="K64" s="136"/>
      <c r="L64" s="136"/>
      <c r="M64" s="136"/>
    </row>
    <row r="65" spans="2:13" ht="15">
      <c r="B65" s="136" t="s">
        <v>121</v>
      </c>
      <c r="C65" s="148">
        <v>-2391</v>
      </c>
      <c r="D65" s="136"/>
      <c r="E65" s="136"/>
      <c r="F65" s="136"/>
      <c r="G65" s="136"/>
      <c r="H65" s="136"/>
      <c r="I65" s="161"/>
      <c r="J65" s="227">
        <v>-4781</v>
      </c>
      <c r="K65" s="136"/>
      <c r="L65" s="136"/>
      <c r="M65" s="136"/>
    </row>
    <row r="66" spans="2:13" ht="15.75" thickBot="1">
      <c r="B66" s="136"/>
      <c r="C66" s="164">
        <f>+SUM(C64:C65)</f>
        <v>75</v>
      </c>
      <c r="D66" s="151">
        <v>0</v>
      </c>
      <c r="E66" s="151">
        <v>0</v>
      </c>
      <c r="F66" s="151">
        <v>0</v>
      </c>
      <c r="G66" s="151">
        <v>0</v>
      </c>
      <c r="H66" s="151">
        <v>0</v>
      </c>
      <c r="I66" s="152">
        <v>0</v>
      </c>
      <c r="J66" s="164">
        <f>+SUM(J64:J65)</f>
        <v>-1940</v>
      </c>
      <c r="K66" s="136"/>
      <c r="L66" s="136"/>
      <c r="M66" s="136"/>
    </row>
    <row r="67" spans="2:13" ht="15">
      <c r="B67" s="136"/>
      <c r="C67" s="152"/>
      <c r="D67" s="152"/>
      <c r="E67" s="152"/>
      <c r="F67" s="152"/>
      <c r="G67" s="152"/>
      <c r="H67" s="152"/>
      <c r="I67" s="152"/>
      <c r="J67" s="227"/>
      <c r="K67" s="136"/>
      <c r="L67" s="136"/>
      <c r="M67" s="136"/>
    </row>
    <row r="68" spans="2:13" ht="15">
      <c r="B68" s="136"/>
      <c r="C68" s="152"/>
      <c r="D68" s="152"/>
      <c r="E68" s="152"/>
      <c r="F68" s="152"/>
      <c r="G68" s="152"/>
      <c r="H68" s="152"/>
      <c r="I68" s="152"/>
      <c r="J68" s="232"/>
      <c r="K68" s="136"/>
      <c r="L68" s="136"/>
      <c r="M68" s="136"/>
    </row>
    <row r="69" spans="2:13" ht="15">
      <c r="B69" s="136"/>
      <c r="C69" s="148"/>
      <c r="D69" s="136"/>
      <c r="E69" s="136"/>
      <c r="F69" s="136"/>
      <c r="G69" s="136"/>
      <c r="H69" s="136"/>
      <c r="I69" s="161"/>
      <c r="J69" s="227"/>
      <c r="K69" s="136"/>
      <c r="L69" s="136"/>
      <c r="M69" s="136"/>
    </row>
    <row r="70" spans="2:13" ht="15">
      <c r="B70" s="136"/>
      <c r="C70" s="148"/>
      <c r="D70" s="148"/>
      <c r="E70" s="148"/>
      <c r="F70" s="148"/>
      <c r="G70" s="148"/>
      <c r="H70" s="148"/>
      <c r="I70" s="150"/>
      <c r="J70" s="227"/>
      <c r="K70" s="136"/>
      <c r="L70" s="136"/>
      <c r="M70" s="136"/>
    </row>
    <row r="71" spans="2:13" ht="15">
      <c r="B71" s="136"/>
      <c r="C71" s="145"/>
      <c r="D71" s="136"/>
      <c r="E71" s="136"/>
      <c r="F71" s="136"/>
      <c r="G71" s="136"/>
      <c r="H71" s="136"/>
      <c r="I71" s="161"/>
      <c r="J71" s="227"/>
      <c r="K71" s="136"/>
      <c r="L71" s="136"/>
      <c r="M71" s="136"/>
    </row>
    <row r="72" spans="2:13" ht="15">
      <c r="B72" s="136"/>
      <c r="C72" s="145"/>
      <c r="D72" s="136"/>
      <c r="E72" s="136"/>
      <c r="F72" s="136"/>
      <c r="G72" s="136"/>
      <c r="H72" s="136"/>
      <c r="I72" s="161"/>
      <c r="J72" s="227"/>
      <c r="K72" s="136"/>
      <c r="L72" s="136"/>
      <c r="M72" s="136"/>
    </row>
    <row r="73" spans="2:13" ht="15">
      <c r="B73" s="136"/>
      <c r="C73" s="145"/>
      <c r="D73" s="136"/>
      <c r="E73" s="136"/>
      <c r="F73" s="136"/>
      <c r="G73" s="136"/>
      <c r="H73" s="136"/>
      <c r="I73" s="161"/>
      <c r="J73" s="227"/>
      <c r="K73" s="136"/>
      <c r="L73" s="136"/>
      <c r="M73" s="136"/>
    </row>
    <row r="74" spans="2:13" ht="15">
      <c r="B74" s="136"/>
      <c r="C74" s="145"/>
      <c r="D74" s="136"/>
      <c r="E74" s="136"/>
      <c r="F74" s="136"/>
      <c r="G74" s="136"/>
      <c r="H74" s="136"/>
      <c r="I74" s="161"/>
      <c r="J74" s="227"/>
      <c r="K74" s="136"/>
      <c r="L74" s="136"/>
      <c r="M74" s="136"/>
    </row>
    <row r="75" spans="2:13" ht="15">
      <c r="B75" s="136"/>
      <c r="C75" s="145"/>
      <c r="D75" s="136"/>
      <c r="E75" s="136"/>
      <c r="F75" s="136"/>
      <c r="G75" s="136"/>
      <c r="H75" s="136"/>
      <c r="I75" s="161"/>
      <c r="J75" s="227"/>
      <c r="K75" s="136"/>
      <c r="L75" s="136"/>
      <c r="M75" s="136"/>
    </row>
    <row r="76" spans="2:13" ht="15">
      <c r="B76" s="153"/>
      <c r="C76" s="145"/>
      <c r="D76" s="136"/>
      <c r="E76" s="136"/>
      <c r="F76" s="136"/>
      <c r="G76" s="136"/>
      <c r="H76" s="136"/>
      <c r="I76" s="161"/>
      <c r="J76" s="146"/>
      <c r="K76" s="136"/>
      <c r="L76" s="136"/>
      <c r="M76" s="136"/>
    </row>
    <row r="77" spans="2:13" ht="15">
      <c r="B77" s="153"/>
      <c r="C77" s="145"/>
      <c r="D77" s="136"/>
      <c r="E77" s="136"/>
      <c r="F77" s="136"/>
      <c r="G77" s="136"/>
      <c r="H77" s="136"/>
      <c r="I77" s="161"/>
      <c r="J77" s="146"/>
      <c r="K77" s="136"/>
      <c r="L77" s="136"/>
      <c r="M77" s="136"/>
    </row>
    <row r="78" spans="2:13" ht="15">
      <c r="B78" s="136"/>
      <c r="C78" s="145"/>
      <c r="D78" s="136"/>
      <c r="E78" s="136"/>
      <c r="F78" s="136"/>
      <c r="G78" s="136"/>
      <c r="H78" s="136"/>
      <c r="I78" s="161"/>
      <c r="J78" s="146"/>
      <c r="K78" s="136"/>
      <c r="L78" s="136"/>
      <c r="M78" s="136"/>
    </row>
    <row r="79" spans="2:13" ht="15">
      <c r="B79" s="136"/>
      <c r="C79" s="145"/>
      <c r="D79" s="136"/>
      <c r="E79" s="136"/>
      <c r="F79" s="136"/>
      <c r="G79" s="136"/>
      <c r="H79" s="136"/>
      <c r="I79" s="161"/>
      <c r="J79" s="146"/>
      <c r="K79" s="136"/>
      <c r="L79" s="136"/>
      <c r="M79" s="136"/>
    </row>
    <row r="80" spans="2:13" ht="15">
      <c r="B80" s="136"/>
      <c r="C80" s="145"/>
      <c r="D80" s="136"/>
      <c r="E80" s="136"/>
      <c r="F80" s="136"/>
      <c r="G80" s="136"/>
      <c r="H80" s="136"/>
      <c r="I80" s="161"/>
      <c r="J80" s="146"/>
      <c r="K80" s="136"/>
      <c r="L80" s="136"/>
      <c r="M80" s="136"/>
    </row>
    <row r="81" spans="2:13" ht="15">
      <c r="B81" s="136"/>
      <c r="C81" s="145"/>
      <c r="D81" s="136"/>
      <c r="E81" s="136"/>
      <c r="F81" s="136"/>
      <c r="G81" s="136"/>
      <c r="H81" s="136"/>
      <c r="I81" s="161"/>
      <c r="J81" s="146"/>
      <c r="K81" s="136"/>
      <c r="L81" s="136"/>
      <c r="M81" s="136"/>
    </row>
    <row r="82" spans="2:13" ht="15">
      <c r="B82" s="136"/>
      <c r="C82" s="145"/>
      <c r="D82" s="136"/>
      <c r="E82" s="136"/>
      <c r="F82" s="136"/>
      <c r="G82" s="136"/>
      <c r="H82" s="136"/>
      <c r="I82" s="161"/>
      <c r="J82" s="146"/>
      <c r="K82" s="136"/>
      <c r="L82" s="136"/>
      <c r="M82" s="136"/>
    </row>
    <row r="83" spans="2:13" ht="15">
      <c r="B83" s="136"/>
      <c r="C83" s="145"/>
      <c r="D83" s="136"/>
      <c r="E83" s="136"/>
      <c r="F83" s="136"/>
      <c r="G83" s="136"/>
      <c r="H83" s="136"/>
      <c r="I83" s="161"/>
      <c r="J83" s="146"/>
      <c r="K83" s="136"/>
      <c r="L83" s="136"/>
      <c r="M83" s="136"/>
    </row>
    <row r="84" spans="2:13" ht="15">
      <c r="B84" s="136"/>
      <c r="C84" s="145"/>
      <c r="D84" s="136"/>
      <c r="E84" s="136"/>
      <c r="F84" s="136"/>
      <c r="G84" s="136"/>
      <c r="H84" s="136"/>
      <c r="I84" s="161"/>
      <c r="J84" s="146"/>
      <c r="K84" s="136"/>
      <c r="L84" s="136"/>
      <c r="M84" s="136"/>
    </row>
    <row r="85" spans="2:13" ht="15">
      <c r="B85" s="136"/>
      <c r="C85" s="145"/>
      <c r="D85" s="136"/>
      <c r="E85" s="136"/>
      <c r="F85" s="136"/>
      <c r="G85" s="136"/>
      <c r="H85" s="136"/>
      <c r="I85" s="161"/>
      <c r="J85" s="146"/>
      <c r="K85" s="136"/>
      <c r="L85" s="136"/>
      <c r="M85" s="136"/>
    </row>
    <row r="86" spans="2:13" ht="15">
      <c r="B86" s="136"/>
      <c r="C86" s="145"/>
      <c r="D86" s="136"/>
      <c r="E86" s="136"/>
      <c r="F86" s="136"/>
      <c r="G86" s="136"/>
      <c r="H86" s="136"/>
      <c r="I86" s="161"/>
      <c r="J86" s="146"/>
      <c r="K86" s="136"/>
      <c r="L86" s="136"/>
      <c r="M86" s="136"/>
    </row>
    <row r="87" spans="2:13" ht="15">
      <c r="B87" s="136"/>
      <c r="C87" s="145"/>
      <c r="D87" s="136"/>
      <c r="E87" s="136"/>
      <c r="F87" s="136"/>
      <c r="G87" s="136"/>
      <c r="H87" s="136"/>
      <c r="I87" s="161"/>
      <c r="J87" s="146"/>
      <c r="K87" s="136"/>
      <c r="L87" s="136"/>
      <c r="M87" s="136"/>
    </row>
    <row r="88" spans="2:13" ht="15">
      <c r="B88" s="136"/>
      <c r="C88" s="145"/>
      <c r="D88" s="136"/>
      <c r="E88" s="136"/>
      <c r="F88" s="136"/>
      <c r="G88" s="136"/>
      <c r="H88" s="136"/>
      <c r="I88" s="161"/>
      <c r="J88" s="146"/>
      <c r="K88" s="136"/>
      <c r="L88" s="136"/>
      <c r="M88" s="136"/>
    </row>
    <row r="89" spans="2:13" ht="15">
      <c r="B89" s="136"/>
      <c r="C89" s="145"/>
      <c r="D89" s="136"/>
      <c r="E89" s="136"/>
      <c r="F89" s="136"/>
      <c r="G89" s="136"/>
      <c r="H89" s="136"/>
      <c r="I89" s="161"/>
      <c r="J89" s="146"/>
      <c r="K89" s="136"/>
      <c r="L89" s="136"/>
      <c r="M89" s="136"/>
    </row>
    <row r="90" spans="2:13" ht="15">
      <c r="B90" s="136"/>
      <c r="C90" s="145"/>
      <c r="D90" s="136"/>
      <c r="E90" s="136"/>
      <c r="F90" s="136"/>
      <c r="G90" s="136"/>
      <c r="H90" s="136"/>
      <c r="I90" s="161"/>
      <c r="J90" s="146"/>
      <c r="K90" s="136"/>
      <c r="L90" s="136"/>
      <c r="M90" s="136"/>
    </row>
    <row r="91" spans="2:13" ht="15">
      <c r="B91" s="136"/>
      <c r="C91" s="145"/>
      <c r="D91" s="136"/>
      <c r="E91" s="136"/>
      <c r="F91" s="136"/>
      <c r="G91" s="136"/>
      <c r="H91" s="136"/>
      <c r="I91" s="161"/>
      <c r="J91" s="146"/>
      <c r="K91" s="136"/>
      <c r="L91" s="136"/>
      <c r="M91" s="136"/>
    </row>
    <row r="92" spans="2:13" ht="15">
      <c r="B92" s="136"/>
      <c r="C92" s="145"/>
      <c r="D92" s="136"/>
      <c r="E92" s="136"/>
      <c r="F92" s="136"/>
      <c r="G92" s="136"/>
      <c r="H92" s="136"/>
      <c r="I92" s="161"/>
      <c r="J92" s="146"/>
      <c r="K92" s="136"/>
      <c r="L92" s="136"/>
      <c r="M92" s="136"/>
    </row>
    <row r="93" spans="2:13" ht="15">
      <c r="B93" s="136"/>
      <c r="C93" s="145"/>
      <c r="D93" s="136"/>
      <c r="E93" s="136"/>
      <c r="F93" s="136"/>
      <c r="G93" s="136"/>
      <c r="H93" s="136"/>
      <c r="I93" s="161"/>
      <c r="J93" s="146"/>
      <c r="K93" s="136"/>
      <c r="L93" s="136"/>
      <c r="M93" s="136"/>
    </row>
    <row r="94" spans="2:13" ht="15">
      <c r="B94" s="136"/>
      <c r="C94" s="145"/>
      <c r="D94" s="136"/>
      <c r="E94" s="136"/>
      <c r="F94" s="136"/>
      <c r="G94" s="136"/>
      <c r="H94" s="136"/>
      <c r="I94" s="161"/>
      <c r="J94" s="146"/>
      <c r="K94" s="136"/>
      <c r="L94" s="136"/>
      <c r="M94" s="136"/>
    </row>
    <row r="95" spans="2:13" ht="15">
      <c r="B95" s="136"/>
      <c r="C95" s="145"/>
      <c r="D95" s="136"/>
      <c r="E95" s="136"/>
      <c r="F95" s="136"/>
      <c r="G95" s="136"/>
      <c r="H95" s="136"/>
      <c r="I95" s="161"/>
      <c r="J95" s="146"/>
      <c r="K95" s="136"/>
      <c r="L95" s="136"/>
      <c r="M95" s="136"/>
    </row>
    <row r="96" spans="2:13" ht="15">
      <c r="B96" s="136"/>
      <c r="C96" s="145"/>
      <c r="D96" s="136"/>
      <c r="E96" s="136"/>
      <c r="F96" s="136"/>
      <c r="G96" s="136"/>
      <c r="H96" s="136"/>
      <c r="I96" s="161"/>
      <c r="J96" s="146"/>
      <c r="K96" s="136"/>
      <c r="L96" s="136"/>
      <c r="M96" s="136"/>
    </row>
    <row r="97" spans="2:13" ht="15">
      <c r="B97" s="136"/>
      <c r="C97" s="145"/>
      <c r="D97" s="136"/>
      <c r="E97" s="136"/>
      <c r="F97" s="136"/>
      <c r="G97" s="136"/>
      <c r="H97" s="136"/>
      <c r="I97" s="161"/>
      <c r="J97" s="146"/>
      <c r="K97" s="136"/>
      <c r="L97" s="136"/>
      <c r="M97" s="136"/>
    </row>
  </sheetData>
  <mergeCells count="1">
    <mergeCell ref="F9:G9"/>
  </mergeCells>
  <printOptions/>
  <pageMargins left="0.78" right="0.41" top="0.3" bottom="0.38" header="0.25" footer="0.2"/>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V59"/>
  <sheetViews>
    <sheetView workbookViewId="0" topLeftCell="A1">
      <selection activeCell="G16" sqref="G16"/>
    </sheetView>
  </sheetViews>
  <sheetFormatPr defaultColWidth="9.140625" defaultRowHeight="12.75"/>
  <cols>
    <col min="1" max="1" width="1.57421875" style="0" customWidth="1"/>
    <col min="2" max="2" width="38.140625" style="174" customWidth="1"/>
    <col min="3" max="3" width="13.57421875" style="175" customWidth="1"/>
    <col min="4" max="4" width="3.7109375" style="175" customWidth="1"/>
    <col min="5" max="5" width="13.57421875" style="175" bestFit="1" customWidth="1"/>
    <col min="6" max="6" width="3.7109375" style="175" customWidth="1"/>
    <col min="7" max="7" width="11.8515625" style="175" bestFit="1" customWidth="1"/>
    <col min="8" max="8" width="3.7109375" style="175" customWidth="1"/>
    <col min="9" max="9" width="13.7109375" style="175" customWidth="1"/>
    <col min="10" max="10" width="14.57421875" style="7" bestFit="1" customWidth="1"/>
  </cols>
  <sheetData>
    <row r="1" spans="2:19" s="8" customFormat="1" ht="20.25">
      <c r="B1" s="133" t="s">
        <v>203</v>
      </c>
      <c r="C1" s="113"/>
      <c r="D1" s="114"/>
      <c r="E1" s="115"/>
      <c r="F1" s="115"/>
      <c r="G1" s="114"/>
      <c r="H1" s="114"/>
      <c r="I1" s="116"/>
      <c r="J1" s="114"/>
      <c r="K1" s="33"/>
      <c r="L1" s="34"/>
      <c r="M1" s="34"/>
      <c r="N1" s="35"/>
      <c r="O1" s="36"/>
      <c r="P1" s="36"/>
      <c r="Q1" s="36"/>
      <c r="R1" s="36"/>
      <c r="S1" s="36"/>
    </row>
    <row r="2" spans="2:19" s="8" customFormat="1" ht="20.25">
      <c r="B2" s="133"/>
      <c r="C2" s="113"/>
      <c r="D2" s="114"/>
      <c r="E2" s="115"/>
      <c r="F2" s="115"/>
      <c r="G2" s="211"/>
      <c r="H2" s="114"/>
      <c r="I2" s="116"/>
      <c r="J2" s="114"/>
      <c r="K2" s="33"/>
      <c r="L2" s="34"/>
      <c r="M2" s="34"/>
      <c r="N2" s="35"/>
      <c r="O2" s="36"/>
      <c r="P2" s="36"/>
      <c r="Q2" s="36"/>
      <c r="R2" s="36"/>
      <c r="S2" s="36"/>
    </row>
    <row r="3" spans="2:19" s="8" customFormat="1" ht="15">
      <c r="B3" s="31" t="s">
        <v>85</v>
      </c>
      <c r="C3" s="113"/>
      <c r="D3" s="114"/>
      <c r="E3" s="115"/>
      <c r="F3" s="115"/>
      <c r="G3" s="114"/>
      <c r="H3" s="114"/>
      <c r="I3" s="116"/>
      <c r="J3" s="114"/>
      <c r="K3" s="33"/>
      <c r="L3" s="34"/>
      <c r="M3" s="34"/>
      <c r="N3" s="37"/>
      <c r="O3" s="38"/>
      <c r="P3" s="38"/>
      <c r="Q3" s="38"/>
      <c r="R3" s="38"/>
      <c r="S3" s="38"/>
    </row>
    <row r="4" spans="2:19" s="8" customFormat="1" ht="12.75" customHeight="1">
      <c r="B4" s="31" t="str">
        <f>'Qtr-Cashflow'!B4</f>
        <v>FOR THE SECOND FINANCIAL QUARTER ENDED 30 JUNE 2003</v>
      </c>
      <c r="C4" s="113"/>
      <c r="D4" s="115"/>
      <c r="E4" s="115"/>
      <c r="F4" s="115"/>
      <c r="G4" s="115"/>
      <c r="H4" s="115"/>
      <c r="I4" s="117"/>
      <c r="J4" s="115"/>
      <c r="K4" s="34"/>
      <c r="L4" s="34"/>
      <c r="M4" s="34"/>
      <c r="N4" s="37"/>
      <c r="O4" s="38"/>
      <c r="P4" s="38"/>
      <c r="Q4" s="38"/>
      <c r="R4" s="38"/>
      <c r="S4" s="38"/>
    </row>
    <row r="5" spans="2:19" s="8" customFormat="1" ht="15">
      <c r="B5" s="122" t="s">
        <v>87</v>
      </c>
      <c r="C5" s="118"/>
      <c r="D5" s="115"/>
      <c r="E5" s="115"/>
      <c r="F5" s="115"/>
      <c r="G5" s="115"/>
      <c r="H5" s="115"/>
      <c r="I5" s="117"/>
      <c r="J5" s="115"/>
      <c r="K5" s="34"/>
      <c r="L5" s="34"/>
      <c r="M5" s="34"/>
      <c r="N5" s="37"/>
      <c r="O5" s="38"/>
      <c r="P5" s="38"/>
      <c r="Q5" s="38"/>
      <c r="R5" s="38"/>
      <c r="S5" s="38"/>
    </row>
    <row r="6" spans="2:19" s="8" customFormat="1" ht="15">
      <c r="B6" s="122"/>
      <c r="C6" s="118"/>
      <c r="D6" s="115"/>
      <c r="E6" s="115"/>
      <c r="F6" s="115"/>
      <c r="G6" s="115"/>
      <c r="H6" s="115"/>
      <c r="I6" s="117"/>
      <c r="J6" s="115"/>
      <c r="K6" s="34"/>
      <c r="L6" s="34"/>
      <c r="M6" s="34"/>
      <c r="N6" s="37"/>
      <c r="O6" s="38"/>
      <c r="P6" s="38"/>
      <c r="Q6" s="38"/>
      <c r="R6" s="38"/>
      <c r="S6" s="38"/>
    </row>
    <row r="7" spans="2:19" s="8" customFormat="1" ht="15">
      <c r="B7" s="158" t="s">
        <v>117</v>
      </c>
      <c r="C7" s="12"/>
      <c r="D7" s="115"/>
      <c r="E7" s="115"/>
      <c r="F7" s="115"/>
      <c r="G7" s="115"/>
      <c r="H7" s="115"/>
      <c r="I7" s="117"/>
      <c r="J7" s="115"/>
      <c r="K7" s="34"/>
      <c r="L7" s="34"/>
      <c r="M7" s="34"/>
      <c r="N7" s="37"/>
      <c r="O7" s="38"/>
      <c r="P7" s="38"/>
      <c r="Q7" s="38"/>
      <c r="R7" s="38"/>
      <c r="S7" s="38"/>
    </row>
    <row r="8" spans="2:19" s="8" customFormat="1" ht="15">
      <c r="B8" s="40"/>
      <c r="C8" s="118"/>
      <c r="D8" s="115"/>
      <c r="E8" s="115"/>
      <c r="F8" s="115"/>
      <c r="G8" s="115"/>
      <c r="H8" s="115"/>
      <c r="I8" s="117"/>
      <c r="J8" s="115"/>
      <c r="K8" s="34"/>
      <c r="L8" s="34"/>
      <c r="M8" s="34"/>
      <c r="N8" s="37"/>
      <c r="O8" s="38"/>
      <c r="P8" s="38"/>
      <c r="Q8" s="38"/>
      <c r="R8" s="38"/>
      <c r="S8" s="38"/>
    </row>
    <row r="9" spans="2:19" s="8" customFormat="1" ht="15">
      <c r="B9" s="39"/>
      <c r="C9" s="118"/>
      <c r="D9" s="115"/>
      <c r="E9" s="115"/>
      <c r="F9" s="115"/>
      <c r="G9" s="115"/>
      <c r="H9" s="115"/>
      <c r="I9" s="117"/>
      <c r="J9" s="115"/>
      <c r="K9" s="34"/>
      <c r="L9" s="34"/>
      <c r="M9" s="34"/>
      <c r="N9" s="37"/>
      <c r="O9" s="38"/>
      <c r="P9" s="38"/>
      <c r="Q9" s="38"/>
      <c r="R9" s="38"/>
      <c r="S9" s="38"/>
    </row>
    <row r="10" spans="2:9" s="1" customFormat="1" ht="14.25">
      <c r="B10" s="173"/>
      <c r="C10" s="135" t="s">
        <v>55</v>
      </c>
      <c r="D10" s="135"/>
      <c r="E10" s="135" t="s">
        <v>55</v>
      </c>
      <c r="F10" s="135"/>
      <c r="G10" s="135" t="s">
        <v>58</v>
      </c>
      <c r="H10" s="135"/>
      <c r="I10" s="135"/>
    </row>
    <row r="11" spans="2:9" s="1" customFormat="1" ht="15">
      <c r="B11" s="134"/>
      <c r="C11" s="135" t="s">
        <v>56</v>
      </c>
      <c r="D11" s="135"/>
      <c r="E11" s="135" t="s">
        <v>57</v>
      </c>
      <c r="F11" s="135"/>
      <c r="G11" s="135" t="s">
        <v>59</v>
      </c>
      <c r="H11" s="135"/>
      <c r="I11" s="135" t="s">
        <v>6</v>
      </c>
    </row>
    <row r="12" spans="2:9" s="1" customFormat="1" ht="15">
      <c r="B12" s="134"/>
      <c r="C12" s="135" t="s">
        <v>23</v>
      </c>
      <c r="D12" s="135"/>
      <c r="E12" s="135" t="s">
        <v>23</v>
      </c>
      <c r="F12" s="135"/>
      <c r="G12" s="135" t="s">
        <v>23</v>
      </c>
      <c r="H12" s="135"/>
      <c r="I12" s="135" t="s">
        <v>23</v>
      </c>
    </row>
    <row r="13" spans="2:10" ht="12.75" customHeight="1">
      <c r="B13" s="136"/>
      <c r="C13" s="137"/>
      <c r="D13" s="138"/>
      <c r="E13" s="137"/>
      <c r="F13" s="135"/>
      <c r="G13" s="137"/>
      <c r="H13" s="135"/>
      <c r="I13" s="137"/>
      <c r="J13"/>
    </row>
    <row r="14" spans="2:10" ht="12.75" customHeight="1">
      <c r="B14" s="136" t="s">
        <v>139</v>
      </c>
      <c r="C14" s="237">
        <v>42000</v>
      </c>
      <c r="D14" s="238"/>
      <c r="E14" s="237">
        <v>2507</v>
      </c>
      <c r="F14" s="240"/>
      <c r="G14" s="237">
        <v>22766</v>
      </c>
      <c r="H14" s="240"/>
      <c r="I14" s="237">
        <f>SUM(C14:G14)</f>
        <v>67273</v>
      </c>
      <c r="J14"/>
    </row>
    <row r="15" spans="2:10" ht="12.75" customHeight="1">
      <c r="B15" s="136"/>
      <c r="C15" s="239"/>
      <c r="D15" s="238"/>
      <c r="E15" s="237"/>
      <c r="F15" s="240"/>
      <c r="G15" s="237"/>
      <c r="H15" s="240"/>
      <c r="I15" s="237"/>
      <c r="J15"/>
    </row>
    <row r="16" spans="2:10" ht="12.75" customHeight="1">
      <c r="B16" s="136" t="s">
        <v>169</v>
      </c>
      <c r="C16" s="242">
        <v>0</v>
      </c>
      <c r="D16" s="243"/>
      <c r="E16" s="242">
        <v>0</v>
      </c>
      <c r="F16" s="243"/>
      <c r="G16" s="244">
        <v>11728</v>
      </c>
      <c r="H16" s="243"/>
      <c r="I16" s="237">
        <f>SUM(C16:G16)</f>
        <v>11728</v>
      </c>
      <c r="J16"/>
    </row>
    <row r="17" spans="2:10" ht="12.75" customHeight="1">
      <c r="B17" s="136"/>
      <c r="C17" s="242"/>
      <c r="D17" s="243"/>
      <c r="E17" s="242"/>
      <c r="F17" s="243"/>
      <c r="G17" s="244"/>
      <c r="H17" s="243"/>
      <c r="I17" s="237"/>
      <c r="J17"/>
    </row>
    <row r="18" spans="1:9" s="180" customFormat="1" ht="12.75" customHeight="1">
      <c r="A18" s="245"/>
      <c r="B18" s="136" t="s">
        <v>38</v>
      </c>
      <c r="C18" s="246">
        <v>0</v>
      </c>
      <c r="D18" s="247"/>
      <c r="E18" s="246">
        <v>0</v>
      </c>
      <c r="F18" s="247"/>
      <c r="G18" s="248">
        <v>-1512</v>
      </c>
      <c r="H18" s="247"/>
      <c r="I18" s="249">
        <f>SUM(C18:G18)</f>
        <v>-1512</v>
      </c>
    </row>
    <row r="19" spans="2:10" ht="12.75" customHeight="1">
      <c r="B19" s="136"/>
      <c r="C19" s="137"/>
      <c r="D19" s="138"/>
      <c r="E19" s="236"/>
      <c r="F19" s="241"/>
      <c r="G19" s="236"/>
      <c r="H19" s="241"/>
      <c r="I19" s="236"/>
      <c r="J19"/>
    </row>
    <row r="20" spans="2:10" ht="15">
      <c r="B20" s="136" t="s">
        <v>185</v>
      </c>
      <c r="C20" s="139">
        <f>SUM(C14:C18)</f>
        <v>42000</v>
      </c>
      <c r="D20" s="139"/>
      <c r="E20" s="139">
        <f>SUM(E14:E18)</f>
        <v>2507</v>
      </c>
      <c r="F20" s="139"/>
      <c r="G20" s="139">
        <f>SUM(G14:G18)</f>
        <v>32982</v>
      </c>
      <c r="H20" s="139"/>
      <c r="I20" s="139">
        <f>SUM(I14:I18)</f>
        <v>77489</v>
      </c>
      <c r="J20"/>
    </row>
    <row r="21" spans="2:10" ht="15">
      <c r="B21" s="136"/>
      <c r="C21" s="139"/>
      <c r="D21" s="139"/>
      <c r="E21" s="139"/>
      <c r="F21" s="139"/>
      <c r="G21" s="139"/>
      <c r="H21" s="139"/>
      <c r="I21" s="139"/>
      <c r="J21"/>
    </row>
    <row r="22" spans="2:10" ht="12.75" customHeight="1">
      <c r="B22" s="136" t="s">
        <v>118</v>
      </c>
      <c r="C22" s="123">
        <v>0</v>
      </c>
      <c r="D22" s="123"/>
      <c r="E22" s="123">
        <v>0</v>
      </c>
      <c r="F22" s="123"/>
      <c r="G22" s="123">
        <v>5592.29580117383</v>
      </c>
      <c r="H22" s="123"/>
      <c r="I22" s="123">
        <f>SUM(C22:G22)</f>
        <v>5592.29580117383</v>
      </c>
      <c r="J22" s="176"/>
    </row>
    <row r="23" spans="2:10" ht="12.75" customHeight="1">
      <c r="B23" s="136"/>
      <c r="C23" s="123"/>
      <c r="D23" s="123"/>
      <c r="E23" s="123"/>
      <c r="F23" s="123"/>
      <c r="G23" s="123"/>
      <c r="H23" s="123"/>
      <c r="I23" s="123"/>
      <c r="J23" s="176"/>
    </row>
    <row r="24" spans="2:10" ht="12.75" customHeight="1">
      <c r="B24" s="136" t="s">
        <v>164</v>
      </c>
      <c r="C24" s="123">
        <v>0</v>
      </c>
      <c r="D24" s="123"/>
      <c r="E24" s="123">
        <v>-107.06219999999999</v>
      </c>
      <c r="F24" s="123"/>
      <c r="G24" s="123">
        <v>0</v>
      </c>
      <c r="H24" s="123"/>
      <c r="I24" s="123">
        <f>SUM(C24:G24)</f>
        <v>-107.06219999999999</v>
      </c>
      <c r="J24" s="176"/>
    </row>
    <row r="25" spans="2:10" ht="12.75" customHeight="1">
      <c r="B25" s="136"/>
      <c r="C25" s="123"/>
      <c r="D25" s="123"/>
      <c r="E25" s="123"/>
      <c r="F25" s="123"/>
      <c r="G25" s="123"/>
      <c r="H25" s="123"/>
      <c r="I25" s="123"/>
      <c r="J25" s="176"/>
    </row>
    <row r="26" spans="2:10" ht="12.75" customHeight="1">
      <c r="B26" s="136" t="s">
        <v>170</v>
      </c>
      <c r="C26" s="127">
        <v>21000</v>
      </c>
      <c r="D26" s="127"/>
      <c r="E26" s="127">
        <v>0</v>
      </c>
      <c r="F26" s="127"/>
      <c r="G26" s="127">
        <v>-21000</v>
      </c>
      <c r="H26" s="127"/>
      <c r="I26" s="127">
        <f>SUM(C26:G26)</f>
        <v>0</v>
      </c>
      <c r="J26" s="176"/>
    </row>
    <row r="27" spans="2:10" ht="12.75" customHeight="1">
      <c r="B27" s="136"/>
      <c r="C27" s="123"/>
      <c r="D27" s="123"/>
      <c r="E27" s="123"/>
      <c r="F27" s="123"/>
      <c r="G27" s="123"/>
      <c r="H27" s="123"/>
      <c r="I27" s="123"/>
      <c r="J27" s="119"/>
    </row>
    <row r="28" spans="2:48" ht="12.75" customHeight="1" thickBot="1">
      <c r="B28" s="136" t="s">
        <v>198</v>
      </c>
      <c r="C28" s="177">
        <f>+SUM(C20:C26)</f>
        <v>63000</v>
      </c>
      <c r="D28" s="177"/>
      <c r="E28" s="177">
        <f>+SUM(E20:E26)</f>
        <v>2399.9378</v>
      </c>
      <c r="F28" s="177"/>
      <c r="G28" s="177">
        <f>+SUM(G20:G26)</f>
        <v>17574.29580117383</v>
      </c>
      <c r="H28" s="177"/>
      <c r="I28" s="177">
        <f>+SUM(I20:I26)</f>
        <v>82974.23360117384</v>
      </c>
      <c r="J28" s="179"/>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row>
    <row r="29" spans="2:10" ht="12.75" customHeight="1">
      <c r="B29" s="136"/>
      <c r="C29" s="123"/>
      <c r="D29" s="123"/>
      <c r="E29" s="123"/>
      <c r="F29" s="123"/>
      <c r="G29" s="123"/>
      <c r="H29" s="123"/>
      <c r="I29" s="123"/>
      <c r="J29" s="119"/>
    </row>
    <row r="30" spans="2:10" ht="12.75" customHeight="1">
      <c r="B30" s="136"/>
      <c r="C30" s="139"/>
      <c r="D30" s="139"/>
      <c r="E30" s="139"/>
      <c r="F30" s="139"/>
      <c r="G30" s="139"/>
      <c r="H30" s="139"/>
      <c r="I30" s="139"/>
      <c r="J30" s="119"/>
    </row>
    <row r="31" spans="2:10" ht="12.75" customHeight="1">
      <c r="B31" s="136"/>
      <c r="C31" s="139"/>
      <c r="D31" s="139"/>
      <c r="E31" s="139"/>
      <c r="F31" s="139"/>
      <c r="G31" s="139"/>
      <c r="H31" s="139"/>
      <c r="I31" s="139"/>
      <c r="J31" s="119"/>
    </row>
    <row r="32" spans="2:10" ht="12.75" customHeight="1">
      <c r="B32" s="136"/>
      <c r="C32" s="139"/>
      <c r="D32" s="139"/>
      <c r="E32" s="139"/>
      <c r="F32" s="139"/>
      <c r="G32" s="139"/>
      <c r="H32" s="139"/>
      <c r="I32" s="139"/>
      <c r="J32" s="119"/>
    </row>
    <row r="33" spans="2:10" ht="9.75" customHeight="1">
      <c r="B33" s="136"/>
      <c r="C33" s="139"/>
      <c r="D33" s="139"/>
      <c r="E33" s="139"/>
      <c r="F33" s="139"/>
      <c r="G33" s="139"/>
      <c r="H33" s="139"/>
      <c r="I33" s="139"/>
      <c r="J33" s="119"/>
    </row>
    <row r="34" spans="2:10" ht="15">
      <c r="B34" s="140"/>
      <c r="C34" s="136"/>
      <c r="D34" s="136"/>
      <c r="E34" s="136"/>
      <c r="F34" s="136"/>
      <c r="G34" s="136"/>
      <c r="H34" s="136"/>
      <c r="I34" s="136"/>
      <c r="J34"/>
    </row>
    <row r="35" spans="2:10" ht="15">
      <c r="B35" s="140"/>
      <c r="C35" s="136"/>
      <c r="D35" s="136"/>
      <c r="E35" s="136"/>
      <c r="F35" s="136"/>
      <c r="G35" s="136"/>
      <c r="H35" s="136"/>
      <c r="I35" s="136"/>
      <c r="J35"/>
    </row>
    <row r="36" spans="2:10" ht="15">
      <c r="B36" s="140"/>
      <c r="C36" s="136"/>
      <c r="D36" s="136"/>
      <c r="E36" s="136"/>
      <c r="F36" s="136"/>
      <c r="G36" s="136"/>
      <c r="H36" s="136"/>
      <c r="I36" s="136"/>
      <c r="J36"/>
    </row>
    <row r="37" spans="2:10" ht="15">
      <c r="B37" s="140"/>
      <c r="C37" s="136"/>
      <c r="D37" s="136"/>
      <c r="E37" s="136"/>
      <c r="F37" s="136"/>
      <c r="G37" s="136"/>
      <c r="H37" s="136"/>
      <c r="I37" s="136"/>
      <c r="J37"/>
    </row>
    <row r="38" spans="2:10" ht="9.75" customHeight="1">
      <c r="B38" s="140"/>
      <c r="C38" s="136"/>
      <c r="D38" s="136"/>
      <c r="E38" s="136"/>
      <c r="F38" s="136"/>
      <c r="G38" s="136"/>
      <c r="H38" s="136"/>
      <c r="I38" s="136"/>
      <c r="J38"/>
    </row>
    <row r="39" spans="2:10" ht="15">
      <c r="B39" s="140"/>
      <c r="C39" s="136"/>
      <c r="D39" s="136"/>
      <c r="E39" s="136"/>
      <c r="F39" s="136"/>
      <c r="G39" s="136"/>
      <c r="H39" s="136"/>
      <c r="I39" s="136"/>
      <c r="J39"/>
    </row>
    <row r="40" spans="2:10" ht="9.75" customHeight="1">
      <c r="B40" s="140"/>
      <c r="C40" s="136"/>
      <c r="D40" s="136"/>
      <c r="E40" s="136"/>
      <c r="F40" s="136"/>
      <c r="G40" s="136"/>
      <c r="H40" s="136"/>
      <c r="I40" s="136"/>
      <c r="J40"/>
    </row>
    <row r="41" spans="2:10" ht="15">
      <c r="B41" s="140"/>
      <c r="C41" s="136"/>
      <c r="D41" s="136"/>
      <c r="E41" s="136"/>
      <c r="F41" s="136"/>
      <c r="G41" s="136"/>
      <c r="H41" s="136"/>
      <c r="I41" s="136"/>
      <c r="J41"/>
    </row>
    <row r="42" spans="2:10" ht="9.75" customHeight="1">
      <c r="B42" s="140"/>
      <c r="C42" s="136"/>
      <c r="D42" s="136"/>
      <c r="E42" s="136"/>
      <c r="F42" s="136"/>
      <c r="G42" s="136"/>
      <c r="H42" s="136"/>
      <c r="I42" s="136"/>
      <c r="J42"/>
    </row>
    <row r="43" spans="2:10" ht="15">
      <c r="B43" s="140"/>
      <c r="C43" s="136"/>
      <c r="D43" s="136"/>
      <c r="E43" s="136"/>
      <c r="F43" s="136"/>
      <c r="G43" s="136"/>
      <c r="H43" s="136"/>
      <c r="I43" s="136"/>
      <c r="J43"/>
    </row>
    <row r="44" spans="2:10" ht="9.75" customHeight="1">
      <c r="B44" s="140"/>
      <c r="C44" s="136"/>
      <c r="D44" s="136"/>
      <c r="E44" s="136"/>
      <c r="F44" s="136"/>
      <c r="G44" s="136"/>
      <c r="H44" s="136"/>
      <c r="I44" s="136"/>
      <c r="J44"/>
    </row>
    <row r="45" spans="2:10" ht="15">
      <c r="B45" s="140"/>
      <c r="C45" s="136"/>
      <c r="D45" s="136"/>
      <c r="E45" s="136"/>
      <c r="F45" s="136"/>
      <c r="G45" s="136"/>
      <c r="H45" s="136"/>
      <c r="I45" s="136"/>
      <c r="J45"/>
    </row>
    <row r="46" spans="2:10" ht="9.75" customHeight="1">
      <c r="B46" s="140"/>
      <c r="C46" s="136"/>
      <c r="D46" s="136"/>
      <c r="E46" s="136"/>
      <c r="F46" s="136"/>
      <c r="G46" s="136"/>
      <c r="H46" s="136"/>
      <c r="I46" s="136"/>
      <c r="J46"/>
    </row>
    <row r="47" spans="2:10" ht="15">
      <c r="B47" s="140"/>
      <c r="C47" s="136"/>
      <c r="D47" s="136"/>
      <c r="E47" s="136"/>
      <c r="F47" s="136"/>
      <c r="G47" s="136"/>
      <c r="H47" s="136"/>
      <c r="I47" s="136"/>
      <c r="J47"/>
    </row>
    <row r="48" spans="2:10" ht="9.75" customHeight="1">
      <c r="B48" s="140"/>
      <c r="C48" s="136"/>
      <c r="D48" s="136"/>
      <c r="E48" s="136"/>
      <c r="F48" s="136"/>
      <c r="G48" s="136"/>
      <c r="H48" s="136"/>
      <c r="I48" s="136"/>
      <c r="J48"/>
    </row>
    <row r="49" spans="2:10" ht="15">
      <c r="B49" s="140"/>
      <c r="C49" s="136"/>
      <c r="D49" s="136"/>
      <c r="E49" s="136"/>
      <c r="F49" s="136"/>
      <c r="G49" s="136"/>
      <c r="H49" s="136"/>
      <c r="I49" s="136"/>
      <c r="J49"/>
    </row>
    <row r="50" spans="2:10" ht="9.75" customHeight="1">
      <c r="B50" s="140"/>
      <c r="C50" s="136"/>
      <c r="D50" s="136"/>
      <c r="E50" s="136"/>
      <c r="F50" s="136"/>
      <c r="G50" s="136"/>
      <c r="H50" s="136"/>
      <c r="I50" s="136"/>
      <c r="J50"/>
    </row>
    <row r="51" spans="2:10" ht="15">
      <c r="B51" s="140"/>
      <c r="C51" s="136"/>
      <c r="D51" s="136"/>
      <c r="E51" s="136"/>
      <c r="F51" s="136"/>
      <c r="G51" s="136"/>
      <c r="H51" s="136"/>
      <c r="I51" s="136"/>
      <c r="J51"/>
    </row>
    <row r="52" spans="2:10" ht="9.75" customHeight="1">
      <c r="B52" s="140"/>
      <c r="C52" s="136"/>
      <c r="D52" s="136"/>
      <c r="E52" s="136"/>
      <c r="F52" s="136"/>
      <c r="G52" s="136"/>
      <c r="H52" s="136"/>
      <c r="I52" s="136"/>
      <c r="J52"/>
    </row>
    <row r="53" spans="2:10" ht="15">
      <c r="B53" s="140"/>
      <c r="C53" s="136"/>
      <c r="D53" s="136"/>
      <c r="E53" s="136"/>
      <c r="F53" s="136"/>
      <c r="G53" s="136"/>
      <c r="H53" s="136"/>
      <c r="I53" s="136"/>
      <c r="J53"/>
    </row>
    <row r="54" spans="2:10" ht="15">
      <c r="B54" s="140"/>
      <c r="C54" s="136"/>
      <c r="D54" s="136"/>
      <c r="E54" s="136"/>
      <c r="F54" s="136"/>
      <c r="G54" s="136"/>
      <c r="H54" s="136"/>
      <c r="I54" s="136"/>
      <c r="J54"/>
    </row>
    <row r="55" spans="2:9" ht="15">
      <c r="B55" s="136"/>
      <c r="C55" s="140"/>
      <c r="D55" s="140"/>
      <c r="E55" s="140"/>
      <c r="F55" s="140"/>
      <c r="G55" s="140"/>
      <c r="H55" s="140"/>
      <c r="I55" s="140"/>
    </row>
    <row r="56" spans="2:9" ht="15">
      <c r="B56" s="136"/>
      <c r="C56" s="140"/>
      <c r="D56" s="140"/>
      <c r="E56" s="140"/>
      <c r="F56" s="140"/>
      <c r="G56" s="140"/>
      <c r="H56" s="140"/>
      <c r="I56" s="140"/>
    </row>
    <row r="57" spans="2:9" ht="15">
      <c r="B57" s="136"/>
      <c r="C57" s="140"/>
      <c r="D57" s="140"/>
      <c r="E57" s="140"/>
      <c r="F57" s="140"/>
      <c r="G57" s="140"/>
      <c r="H57" s="140"/>
      <c r="I57" s="140"/>
    </row>
    <row r="58" spans="2:9" ht="15">
      <c r="B58" s="136"/>
      <c r="C58" s="140"/>
      <c r="D58" s="140"/>
      <c r="E58" s="140"/>
      <c r="F58" s="140"/>
      <c r="G58" s="140"/>
      <c r="H58" s="140"/>
      <c r="I58" s="140"/>
    </row>
    <row r="59" spans="2:9" ht="15">
      <c r="B59" s="136"/>
      <c r="C59" s="140"/>
      <c r="D59" s="140"/>
      <c r="E59" s="140"/>
      <c r="F59" s="140"/>
      <c r="G59" s="140"/>
      <c r="H59" s="140"/>
      <c r="I59" s="140"/>
    </row>
  </sheetData>
  <printOptions/>
  <pageMargins left="0.47" right="0.55" top="1" bottom="1" header="0.5" footer="0.5"/>
  <pageSetup fitToHeight="1" fitToWidth="1"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68"/>
  <sheetViews>
    <sheetView workbookViewId="0" topLeftCell="C12">
      <selection activeCell="C22" sqref="C22"/>
    </sheetView>
  </sheetViews>
  <sheetFormatPr defaultColWidth="9.140625" defaultRowHeight="12.75"/>
  <cols>
    <col min="1" max="1" width="2.57421875" style="32" customWidth="1"/>
    <col min="2" max="2" width="50.8515625" style="34" customWidth="1"/>
    <col min="3" max="3" width="16.7109375" style="89" customWidth="1"/>
    <col min="4" max="4" width="7.00390625" style="41" customWidth="1"/>
    <col min="5" max="5" width="16.7109375" style="34" customWidth="1"/>
    <col min="6" max="6" width="1.7109375" style="34" customWidth="1"/>
    <col min="7" max="10" width="17.57421875" style="48" customWidth="1"/>
    <col min="11" max="16384" width="9.140625" style="8" customWidth="1"/>
  </cols>
  <sheetData>
    <row r="1" spans="1:10" ht="18.75">
      <c r="A1" s="133" t="s">
        <v>203</v>
      </c>
      <c r="C1" s="86"/>
      <c r="D1" s="42"/>
      <c r="E1" s="53"/>
      <c r="G1" s="54"/>
      <c r="H1" s="54"/>
      <c r="I1" s="54"/>
      <c r="J1" s="54"/>
    </row>
    <row r="2" spans="3:10" ht="15">
      <c r="C2" s="87"/>
      <c r="D2" s="55"/>
      <c r="E2" s="33"/>
      <c r="G2" s="56"/>
      <c r="H2" s="56"/>
      <c r="I2" s="56"/>
      <c r="J2" s="56"/>
    </row>
    <row r="3" ht="15">
      <c r="A3" s="31" t="s">
        <v>85</v>
      </c>
    </row>
    <row r="4" spans="1:5" ht="15">
      <c r="A4" s="31" t="str">
        <f>'Qtr-Cashflow'!B4</f>
        <v>FOR THE SECOND FINANCIAL QUARTER ENDED 30 JUNE 2003</v>
      </c>
      <c r="E4" s="211"/>
    </row>
    <row r="5" ht="15">
      <c r="A5" s="122" t="s">
        <v>137</v>
      </c>
    </row>
    <row r="7" spans="1:10" ht="15">
      <c r="A7" s="31" t="s">
        <v>90</v>
      </c>
      <c r="C7" s="86"/>
      <c r="D7" s="42"/>
      <c r="E7" s="53"/>
      <c r="G7" s="54"/>
      <c r="H7" s="54"/>
      <c r="I7" s="54"/>
      <c r="J7" s="54"/>
    </row>
    <row r="8" spans="1:10" ht="15">
      <c r="A8" s="31"/>
      <c r="B8" s="53"/>
      <c r="C8" s="86"/>
      <c r="D8" s="42"/>
      <c r="E8" s="53"/>
      <c r="G8" s="54"/>
      <c r="H8" s="54"/>
      <c r="I8" s="54"/>
      <c r="J8" s="54"/>
    </row>
    <row r="9" spans="1:10" s="103" customFormat="1" ht="15">
      <c r="A9" s="32"/>
      <c r="B9" s="62"/>
      <c r="C9" s="155" t="s">
        <v>46</v>
      </c>
      <c r="D9" s="43"/>
      <c r="E9" s="62" t="s">
        <v>46</v>
      </c>
      <c r="F9" s="34"/>
      <c r="G9" s="63"/>
      <c r="H9" s="63"/>
      <c r="I9" s="63"/>
      <c r="J9" s="63"/>
    </row>
    <row r="10" spans="1:10" s="103" customFormat="1" ht="15">
      <c r="A10" s="32"/>
      <c r="B10" s="62"/>
      <c r="C10" s="155" t="s">
        <v>47</v>
      </c>
      <c r="D10" s="43"/>
      <c r="E10" s="62" t="s">
        <v>52</v>
      </c>
      <c r="F10" s="62"/>
      <c r="G10" s="166"/>
      <c r="H10" s="166"/>
      <c r="I10" s="166"/>
      <c r="J10" s="166"/>
    </row>
    <row r="11" spans="1:10" s="103" customFormat="1" ht="15">
      <c r="A11" s="32"/>
      <c r="B11" s="62"/>
      <c r="C11" s="155" t="s">
        <v>43</v>
      </c>
      <c r="D11" s="43"/>
      <c r="E11" s="62" t="s">
        <v>48</v>
      </c>
      <c r="F11" s="62"/>
      <c r="G11" s="166"/>
      <c r="H11" s="166"/>
      <c r="I11" s="166"/>
      <c r="J11" s="166"/>
    </row>
    <row r="12" spans="1:10" s="103" customFormat="1" ht="15">
      <c r="A12" s="32"/>
      <c r="B12" s="62"/>
      <c r="C12" s="89"/>
      <c r="D12" s="43"/>
      <c r="E12" s="62" t="s">
        <v>49</v>
      </c>
      <c r="F12" s="62"/>
      <c r="G12" s="166"/>
      <c r="H12" s="166"/>
      <c r="I12" s="166"/>
      <c r="J12" s="166"/>
    </row>
    <row r="13" spans="1:10" ht="15">
      <c r="A13" s="31"/>
      <c r="B13" s="57"/>
      <c r="C13" s="154" t="s">
        <v>68</v>
      </c>
      <c r="D13" s="43"/>
      <c r="E13" s="212" t="s">
        <v>53</v>
      </c>
      <c r="F13" s="57"/>
      <c r="G13" s="59"/>
      <c r="H13" s="59"/>
      <c r="I13" s="59"/>
      <c r="J13" s="59"/>
    </row>
    <row r="14" spans="1:10" ht="15">
      <c r="A14" s="31"/>
      <c r="B14" s="57"/>
      <c r="C14" s="155" t="s">
        <v>194</v>
      </c>
      <c r="D14" s="156"/>
      <c r="E14" s="157" t="s">
        <v>147</v>
      </c>
      <c r="F14" s="57"/>
      <c r="G14" s="61"/>
      <c r="H14" s="61"/>
      <c r="I14" s="61"/>
      <c r="J14" s="61"/>
    </row>
    <row r="15" spans="1:10" ht="14.25">
      <c r="A15" s="31"/>
      <c r="B15" s="57"/>
      <c r="C15" s="88" t="s">
        <v>23</v>
      </c>
      <c r="D15" s="45"/>
      <c r="E15" s="57" t="s">
        <v>23</v>
      </c>
      <c r="F15" s="57"/>
      <c r="G15" s="59"/>
      <c r="H15" s="59"/>
      <c r="I15" s="59"/>
      <c r="J15" s="59"/>
    </row>
    <row r="16" spans="3:10" ht="15">
      <c r="C16" s="110"/>
      <c r="D16" s="43"/>
      <c r="E16" s="60"/>
      <c r="G16" s="63"/>
      <c r="H16" s="63"/>
      <c r="I16" s="63"/>
      <c r="J16" s="63"/>
    </row>
    <row r="17" spans="1:10" ht="15">
      <c r="A17" s="31" t="s">
        <v>133</v>
      </c>
      <c r="C17" s="90">
        <v>23420</v>
      </c>
      <c r="D17" s="67"/>
      <c r="E17" s="74">
        <v>23327</v>
      </c>
      <c r="G17" s="69"/>
      <c r="H17" s="69"/>
      <c r="I17" s="69"/>
      <c r="J17" s="69"/>
    </row>
    <row r="18" spans="1:10" ht="15">
      <c r="A18" s="31"/>
      <c r="B18" s="70"/>
      <c r="C18" s="91"/>
      <c r="D18" s="72"/>
      <c r="E18" s="71"/>
      <c r="F18" s="70"/>
      <c r="G18" s="73"/>
      <c r="H18" s="73"/>
      <c r="I18" s="69"/>
      <c r="J18" s="69"/>
    </row>
    <row r="19" spans="1:10" ht="15">
      <c r="A19" s="70" t="s">
        <v>0</v>
      </c>
      <c r="C19" s="92"/>
      <c r="D19" s="46"/>
      <c r="E19" s="74"/>
      <c r="G19" s="50"/>
      <c r="H19" s="50"/>
      <c r="I19" s="69"/>
      <c r="J19" s="69"/>
    </row>
    <row r="20" spans="2:10" ht="15">
      <c r="B20" s="32" t="s">
        <v>65</v>
      </c>
      <c r="C20" s="99">
        <v>93535</v>
      </c>
      <c r="D20" s="69"/>
      <c r="E20" s="208">
        <v>84609</v>
      </c>
      <c r="G20" s="69"/>
      <c r="H20" s="69"/>
      <c r="I20" s="69"/>
      <c r="J20" s="69"/>
    </row>
    <row r="21" spans="2:10" ht="15">
      <c r="B21" s="32" t="s">
        <v>124</v>
      </c>
      <c r="C21" s="100">
        <v>1118</v>
      </c>
      <c r="D21" s="69"/>
      <c r="E21" s="194">
        <v>1260</v>
      </c>
      <c r="G21" s="69"/>
      <c r="H21" s="69"/>
      <c r="I21" s="69"/>
      <c r="J21" s="69"/>
    </row>
    <row r="22" spans="2:10" ht="15">
      <c r="B22" s="32" t="s">
        <v>125</v>
      </c>
      <c r="C22" s="100">
        <v>2921</v>
      </c>
      <c r="D22" s="69"/>
      <c r="E22" s="194">
        <v>1678</v>
      </c>
      <c r="G22" s="69"/>
      <c r="H22" s="69"/>
      <c r="I22" s="69"/>
      <c r="J22" s="69"/>
    </row>
    <row r="23" spans="2:10" ht="15">
      <c r="B23" s="32" t="s">
        <v>126</v>
      </c>
      <c r="C23" s="101">
        <v>2466</v>
      </c>
      <c r="D23" s="69"/>
      <c r="E23" s="209">
        <v>2898</v>
      </c>
      <c r="G23" s="69"/>
      <c r="H23" s="69"/>
      <c r="I23" s="69"/>
      <c r="J23" s="69"/>
    </row>
    <row r="24" spans="2:10" ht="15">
      <c r="B24" s="124"/>
      <c r="C24" s="167"/>
      <c r="D24" s="67"/>
      <c r="E24" s="44"/>
      <c r="G24" s="69"/>
      <c r="H24" s="69"/>
      <c r="I24" s="69"/>
      <c r="J24" s="69"/>
    </row>
    <row r="25" spans="2:10" ht="15">
      <c r="B25" s="64"/>
      <c r="C25" s="109">
        <f>+SUM(C20:C23)</f>
        <v>100040</v>
      </c>
      <c r="D25" s="75"/>
      <c r="E25" s="109">
        <f>+SUM(E20:E23)</f>
        <v>90445</v>
      </c>
      <c r="G25" s="76"/>
      <c r="H25" s="76"/>
      <c r="I25" s="69"/>
      <c r="J25" s="69"/>
    </row>
    <row r="26" spans="3:10" ht="15">
      <c r="C26" s="92"/>
      <c r="D26" s="46"/>
      <c r="E26" s="74"/>
      <c r="G26" s="50"/>
      <c r="H26" s="50"/>
      <c r="I26" s="69"/>
      <c r="J26" s="69"/>
    </row>
    <row r="27" spans="1:10" ht="15">
      <c r="A27" s="70" t="s">
        <v>2</v>
      </c>
      <c r="C27" s="92"/>
      <c r="D27" s="46"/>
      <c r="E27" s="74"/>
      <c r="G27" s="50"/>
      <c r="H27" s="50"/>
      <c r="I27" s="69"/>
      <c r="J27" s="69"/>
    </row>
    <row r="28" spans="2:10" ht="15">
      <c r="B28" s="32" t="s">
        <v>127</v>
      </c>
      <c r="C28" s="93">
        <v>19787</v>
      </c>
      <c r="D28" s="69"/>
      <c r="E28" s="208">
        <v>16265</v>
      </c>
      <c r="G28" s="207"/>
      <c r="H28" s="69"/>
      <c r="I28" s="69"/>
      <c r="J28" s="69"/>
    </row>
    <row r="29" spans="2:10" ht="15">
      <c r="B29" s="32" t="s">
        <v>128</v>
      </c>
      <c r="C29" s="84">
        <v>5051</v>
      </c>
      <c r="D29" s="69"/>
      <c r="E29" s="194">
        <v>4781</v>
      </c>
      <c r="G29" s="207"/>
      <c r="H29" s="69"/>
      <c r="I29" s="69"/>
      <c r="J29" s="69"/>
    </row>
    <row r="30" spans="2:10" ht="15">
      <c r="B30" s="32" t="s">
        <v>129</v>
      </c>
      <c r="C30" s="84">
        <v>2391</v>
      </c>
      <c r="D30" s="69"/>
      <c r="E30" s="194">
        <v>4781</v>
      </c>
      <c r="G30" s="207"/>
      <c r="H30" s="69"/>
      <c r="I30" s="69"/>
      <c r="J30" s="69"/>
    </row>
    <row r="31" spans="2:10" ht="15">
      <c r="B31" s="32" t="s">
        <v>130</v>
      </c>
      <c r="C31" s="84">
        <v>514</v>
      </c>
      <c r="D31" s="69"/>
      <c r="E31" s="194">
        <v>459.232</v>
      </c>
      <c r="G31" s="207"/>
      <c r="H31" s="69"/>
      <c r="I31" s="69"/>
      <c r="J31" s="69"/>
    </row>
    <row r="32" spans="2:10" ht="15">
      <c r="B32" s="32" t="s">
        <v>116</v>
      </c>
      <c r="C32" s="84">
        <v>263</v>
      </c>
      <c r="D32" s="69"/>
      <c r="E32" s="194">
        <v>203</v>
      </c>
      <c r="G32" s="207"/>
      <c r="H32" s="69"/>
      <c r="I32" s="69"/>
      <c r="J32" s="69"/>
    </row>
    <row r="33" spans="2:10" ht="15">
      <c r="B33" s="34" t="s">
        <v>131</v>
      </c>
      <c r="C33" s="84">
        <v>0</v>
      </c>
      <c r="D33" s="69"/>
      <c r="E33" s="194">
        <v>203</v>
      </c>
      <c r="G33" s="69"/>
      <c r="H33" s="69"/>
      <c r="I33" s="69"/>
      <c r="J33" s="69"/>
    </row>
    <row r="34" spans="2:10" ht="15">
      <c r="B34" s="32" t="s">
        <v>140</v>
      </c>
      <c r="C34" s="94">
        <v>200</v>
      </c>
      <c r="D34" s="69"/>
      <c r="E34" s="209">
        <v>201</v>
      </c>
      <c r="G34" s="69"/>
      <c r="H34" s="69"/>
      <c r="I34" s="69"/>
      <c r="J34" s="69"/>
    </row>
    <row r="35" spans="2:10" ht="15">
      <c r="B35" s="64"/>
      <c r="C35" s="69"/>
      <c r="D35" s="67"/>
      <c r="E35" s="44"/>
      <c r="G35" s="69"/>
      <c r="H35" s="69"/>
      <c r="I35" s="69"/>
      <c r="J35" s="69"/>
    </row>
    <row r="36" spans="2:10" ht="15">
      <c r="B36" s="64"/>
      <c r="C36" s="109">
        <f>+SUM(C28:C34)</f>
        <v>28206</v>
      </c>
      <c r="D36" s="75"/>
      <c r="E36" s="109">
        <f>+SUM(E28:E34)</f>
        <v>26893.232</v>
      </c>
      <c r="G36" s="76"/>
      <c r="H36" s="76"/>
      <c r="I36" s="69"/>
      <c r="J36" s="69"/>
    </row>
    <row r="37" spans="3:10" ht="15">
      <c r="C37" s="92"/>
      <c r="D37" s="46"/>
      <c r="E37" s="74"/>
      <c r="G37" s="50"/>
      <c r="H37" s="50"/>
      <c r="I37" s="69"/>
      <c r="J37" s="69"/>
    </row>
    <row r="38" spans="1:10" ht="15">
      <c r="A38" s="70" t="s">
        <v>50</v>
      </c>
      <c r="C38" s="109">
        <f>C25-C36</f>
        <v>71834</v>
      </c>
      <c r="D38" s="75"/>
      <c r="E38" s="109">
        <f>E25-E36</f>
        <v>63551.768</v>
      </c>
      <c r="G38" s="76"/>
      <c r="H38" s="76"/>
      <c r="I38" s="69"/>
      <c r="J38" s="69"/>
    </row>
    <row r="39" spans="3:10" ht="15">
      <c r="C39" s="76"/>
      <c r="D39" s="75"/>
      <c r="E39" s="170"/>
      <c r="G39" s="76"/>
      <c r="H39" s="76"/>
      <c r="I39" s="69"/>
      <c r="J39" s="69"/>
    </row>
    <row r="40" spans="3:10" ht="15.75" thickBot="1">
      <c r="C40" s="169">
        <f>C38+C17</f>
        <v>95254</v>
      </c>
      <c r="D40" s="75"/>
      <c r="E40" s="169">
        <f>E38+E17</f>
        <v>86878.768</v>
      </c>
      <c r="G40" s="76"/>
      <c r="H40" s="76"/>
      <c r="I40" s="69"/>
      <c r="J40" s="69"/>
    </row>
    <row r="41" spans="3:10" ht="15">
      <c r="C41" s="92"/>
      <c r="D41" s="46"/>
      <c r="E41" s="74"/>
      <c r="G41" s="50"/>
      <c r="H41" s="50"/>
      <c r="I41" s="69"/>
      <c r="J41" s="69"/>
    </row>
    <row r="42" spans="1:10" ht="15">
      <c r="A42" s="34"/>
      <c r="C42" s="92"/>
      <c r="D42" s="46"/>
      <c r="E42" s="74"/>
      <c r="G42" s="50"/>
      <c r="H42" s="50"/>
      <c r="I42" s="69"/>
      <c r="J42" s="69"/>
    </row>
    <row r="43" spans="1:10" ht="15">
      <c r="A43" s="70" t="s">
        <v>4</v>
      </c>
      <c r="C43" s="90">
        <v>63000</v>
      </c>
      <c r="D43" s="67"/>
      <c r="E43" s="74">
        <v>42000</v>
      </c>
      <c r="G43" s="69"/>
      <c r="H43" s="69"/>
      <c r="I43" s="69"/>
      <c r="J43" s="69"/>
    </row>
    <row r="44" spans="1:10" ht="15">
      <c r="A44" s="34"/>
      <c r="C44" s="90"/>
      <c r="D44" s="67"/>
      <c r="E44" s="68"/>
      <c r="G44" s="69"/>
      <c r="H44" s="69"/>
      <c r="I44" s="69"/>
      <c r="J44" s="69"/>
    </row>
    <row r="45" spans="1:10" ht="15">
      <c r="A45" s="31" t="s">
        <v>134</v>
      </c>
      <c r="C45" s="90">
        <v>2400</v>
      </c>
      <c r="D45" s="67"/>
      <c r="E45" s="74">
        <v>2507</v>
      </c>
      <c r="G45" s="69"/>
      <c r="H45" s="69"/>
      <c r="I45" s="69"/>
      <c r="J45" s="69"/>
    </row>
    <row r="46" spans="1:10" ht="15">
      <c r="A46" s="31" t="s">
        <v>167</v>
      </c>
      <c r="C46" s="168">
        <v>17574</v>
      </c>
      <c r="D46" s="67"/>
      <c r="E46" s="125">
        <v>32982</v>
      </c>
      <c r="G46" s="69"/>
      <c r="H46" s="69"/>
      <c r="I46" s="69"/>
      <c r="J46" s="69"/>
    </row>
    <row r="47" spans="2:10" ht="15">
      <c r="B47" s="77"/>
      <c r="C47" s="69"/>
      <c r="D47" s="67"/>
      <c r="E47" s="44"/>
      <c r="G47" s="69"/>
      <c r="H47" s="69"/>
      <c r="I47" s="69"/>
      <c r="J47" s="69"/>
    </row>
    <row r="48" spans="1:10" ht="15">
      <c r="A48" s="70" t="s">
        <v>135</v>
      </c>
      <c r="C48" s="79">
        <f>+SUM(C43:C46)</f>
        <v>82974</v>
      </c>
      <c r="D48" s="78"/>
      <c r="E48" s="79">
        <f>+SUM(E43:E46)</f>
        <v>77489</v>
      </c>
      <c r="G48" s="79"/>
      <c r="H48" s="79"/>
      <c r="I48" s="69"/>
      <c r="J48" s="69"/>
    </row>
    <row r="49" spans="3:10" ht="15">
      <c r="C49" s="85"/>
      <c r="D49" s="80"/>
      <c r="E49" s="74"/>
      <c r="G49" s="81"/>
      <c r="H49" s="81"/>
      <c r="I49" s="69"/>
      <c r="J49" s="69"/>
    </row>
    <row r="50" spans="1:10" ht="15">
      <c r="A50" s="31" t="s">
        <v>136</v>
      </c>
      <c r="C50" s="90">
        <v>4581</v>
      </c>
      <c r="D50" s="67"/>
      <c r="E50" s="74">
        <v>3628</v>
      </c>
      <c r="G50" s="69"/>
      <c r="H50" s="69"/>
      <c r="I50" s="69"/>
      <c r="J50" s="69"/>
    </row>
    <row r="51" spans="1:10" ht="15">
      <c r="A51" s="65"/>
      <c r="C51" s="90"/>
      <c r="D51" s="67"/>
      <c r="E51" s="74"/>
      <c r="G51" s="69"/>
      <c r="H51" s="69"/>
      <c r="I51" s="69"/>
      <c r="J51" s="69"/>
    </row>
    <row r="52" spans="1:10" ht="15">
      <c r="A52" s="31" t="s">
        <v>132</v>
      </c>
      <c r="C52" s="85"/>
      <c r="D52" s="80"/>
      <c r="E52" s="74"/>
      <c r="G52" s="81"/>
      <c r="H52" s="81"/>
      <c r="I52" s="69"/>
      <c r="J52" s="69"/>
    </row>
    <row r="53" spans="1:10" ht="15">
      <c r="A53" s="8"/>
      <c r="B53" s="32" t="s">
        <v>116</v>
      </c>
      <c r="C53" s="85">
        <v>686</v>
      </c>
      <c r="D53" s="81"/>
      <c r="E53" s="111">
        <v>562</v>
      </c>
      <c r="G53" s="81"/>
      <c r="H53" s="81"/>
      <c r="I53" s="69"/>
      <c r="J53" s="69"/>
    </row>
    <row r="54" spans="1:10" ht="15">
      <c r="A54" s="8"/>
      <c r="B54" s="34" t="s">
        <v>51</v>
      </c>
      <c r="C54" s="85">
        <v>6811</v>
      </c>
      <c r="D54" s="81"/>
      <c r="E54" s="111">
        <v>4998</v>
      </c>
      <c r="G54" s="81"/>
      <c r="H54" s="81"/>
      <c r="I54" s="69"/>
      <c r="J54" s="69"/>
    </row>
    <row r="55" spans="1:10" ht="15">
      <c r="A55" s="8"/>
      <c r="B55" s="34" t="s">
        <v>101</v>
      </c>
      <c r="C55" s="168">
        <v>202</v>
      </c>
      <c r="D55" s="67"/>
      <c r="E55" s="126">
        <v>202</v>
      </c>
      <c r="G55" s="69"/>
      <c r="H55" s="69"/>
      <c r="I55" s="69"/>
      <c r="J55" s="69"/>
    </row>
    <row r="56" spans="3:10" ht="15">
      <c r="C56" s="50"/>
      <c r="D56" s="46"/>
      <c r="E56" s="44"/>
      <c r="G56" s="50"/>
      <c r="H56" s="50"/>
      <c r="I56" s="69"/>
      <c r="J56" s="69"/>
    </row>
    <row r="57" spans="3:10" ht="15.75" thickBot="1">
      <c r="C57" s="169">
        <f>+SUM(C48:C55)</f>
        <v>95254</v>
      </c>
      <c r="D57" s="75"/>
      <c r="E57" s="169">
        <f>+SUM(E48:E55)</f>
        <v>86879</v>
      </c>
      <c r="G57" s="76"/>
      <c r="H57" s="76"/>
      <c r="I57" s="69"/>
      <c r="J57" s="69"/>
    </row>
    <row r="58" spans="4:10" ht="15">
      <c r="D58" s="46"/>
      <c r="E58" s="74"/>
      <c r="G58" s="50"/>
      <c r="H58" s="50"/>
      <c r="I58" s="69"/>
      <c r="J58" s="69"/>
    </row>
    <row r="59" spans="1:10" ht="15">
      <c r="A59" s="64" t="s">
        <v>115</v>
      </c>
      <c r="C59" s="95">
        <f>C48/63000</f>
        <v>1.317047619047619</v>
      </c>
      <c r="D59" s="82"/>
      <c r="E59" s="95">
        <f>E48/42000</f>
        <v>1.8449761904761905</v>
      </c>
      <c r="F59" s="66"/>
      <c r="G59" s="83"/>
      <c r="H59" s="83"/>
      <c r="I59" s="69"/>
      <c r="J59" s="69"/>
    </row>
    <row r="60" spans="3:10" ht="15">
      <c r="C60" s="96"/>
      <c r="E60" s="62"/>
      <c r="I60" s="69"/>
      <c r="J60" s="69"/>
    </row>
    <row r="61" spans="9:10" ht="15">
      <c r="I61" s="69"/>
      <c r="J61" s="69"/>
    </row>
    <row r="62" spans="1:10" ht="15">
      <c r="A62" s="47"/>
      <c r="I62" s="69"/>
      <c r="J62" s="69"/>
    </row>
    <row r="63" spans="9:10" ht="15">
      <c r="I63" s="69"/>
      <c r="J63" s="69"/>
    </row>
    <row r="64" spans="9:10" ht="15">
      <c r="I64" s="69"/>
      <c r="J64" s="69"/>
    </row>
    <row r="65" spans="3:10" ht="15">
      <c r="C65" s="112"/>
      <c r="D65" s="104"/>
      <c r="E65" s="120"/>
      <c r="I65" s="69"/>
      <c r="J65" s="69"/>
    </row>
    <row r="66" spans="9:10" ht="15">
      <c r="I66" s="69"/>
      <c r="J66" s="69"/>
    </row>
    <row r="67" spans="9:10" ht="15">
      <c r="I67" s="69"/>
      <c r="J67" s="69"/>
    </row>
    <row r="68" spans="9:10" ht="15">
      <c r="I68" s="69"/>
      <c r="J68" s="69"/>
    </row>
  </sheetData>
  <printOptions/>
  <pageMargins left="0.57" right="0.24" top="0.42" bottom="0.22" header="0.25" footer="0.2"/>
  <pageSetup fitToHeight="1" fitToWidth="1"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70"/>
  <sheetViews>
    <sheetView workbookViewId="0" topLeftCell="B27">
      <selection activeCell="H44" sqref="H44"/>
    </sheetView>
  </sheetViews>
  <sheetFormatPr defaultColWidth="9.140625" defaultRowHeight="12.75"/>
  <cols>
    <col min="1" max="1" width="35.28125" style="89" customWidth="1"/>
    <col min="2" max="2" width="19.7109375" style="89" customWidth="1"/>
    <col min="3" max="3" width="1.7109375" style="89" customWidth="1"/>
    <col min="4" max="4" width="19.7109375" style="89" customWidth="1"/>
    <col min="5" max="5" width="1.7109375" style="89" customWidth="1"/>
    <col min="6" max="6" width="19.7109375" style="89" customWidth="1"/>
    <col min="7" max="7" width="1.8515625" style="89" customWidth="1"/>
    <col min="8" max="8" width="19.7109375" style="89" customWidth="1"/>
    <col min="9" max="9" width="1.7109375" style="89" customWidth="1"/>
    <col min="10" max="13" width="9.140625" style="188" customWidth="1"/>
    <col min="14" max="16384" width="9.140625" style="187" customWidth="1"/>
  </cols>
  <sheetData>
    <row r="1" spans="1:13" ht="20.25">
      <c r="A1" s="185" t="s">
        <v>114</v>
      </c>
      <c r="D1" s="87"/>
      <c r="E1" s="87"/>
      <c r="F1" s="87"/>
      <c r="G1" s="87"/>
      <c r="H1" s="87"/>
      <c r="I1" s="87"/>
      <c r="J1" s="186"/>
      <c r="K1" s="186"/>
      <c r="L1" s="186"/>
      <c r="M1" s="186"/>
    </row>
    <row r="2" spans="1:9" ht="15">
      <c r="A2" s="171"/>
      <c r="B2" s="87"/>
      <c r="C2" s="87"/>
      <c r="D2" s="87"/>
      <c r="E2" s="87"/>
      <c r="F2" s="87"/>
      <c r="G2" s="87"/>
      <c r="H2" s="211"/>
      <c r="I2" s="87"/>
    </row>
    <row r="3" ht="15">
      <c r="A3" s="189" t="s">
        <v>88</v>
      </c>
    </row>
    <row r="4" ht="15">
      <c r="A4" s="190" t="str">
        <f>'Qtr-Cashflow'!B4</f>
        <v>FOR THE SECOND FINANCIAL QUARTER ENDED 30 JUNE 2003</v>
      </c>
    </row>
    <row r="5" ht="15">
      <c r="A5" s="191" t="s">
        <v>87</v>
      </c>
    </row>
    <row r="6" spans="1:13" ht="15">
      <c r="A6" s="187"/>
      <c r="B6" s="48"/>
      <c r="C6" s="48"/>
      <c r="D6" s="48"/>
      <c r="E6" s="48"/>
      <c r="F6" s="48"/>
      <c r="G6" s="48"/>
      <c r="H6" s="48"/>
      <c r="I6" s="48"/>
      <c r="J6" s="51"/>
      <c r="K6" s="51"/>
      <c r="L6" s="51"/>
      <c r="M6" s="51"/>
    </row>
    <row r="7" spans="1:13" ht="15">
      <c r="A7" s="192" t="s">
        <v>89</v>
      </c>
      <c r="B7" s="48"/>
      <c r="C7" s="48"/>
      <c r="D7" s="48"/>
      <c r="E7" s="48"/>
      <c r="F7" s="48"/>
      <c r="G7" s="48"/>
      <c r="H7" s="48"/>
      <c r="I7" s="48"/>
      <c r="J7" s="51"/>
      <c r="K7" s="51"/>
      <c r="L7" s="51"/>
      <c r="M7" s="51"/>
    </row>
    <row r="8" spans="1:13" ht="15">
      <c r="A8" s="192"/>
      <c r="B8" s="48"/>
      <c r="C8" s="48"/>
      <c r="D8" s="48"/>
      <c r="E8" s="48"/>
      <c r="F8" s="48"/>
      <c r="G8" s="48"/>
      <c r="H8" s="48"/>
      <c r="I8" s="48"/>
      <c r="J8" s="51"/>
      <c r="K8" s="51"/>
      <c r="L8" s="51"/>
      <c r="M8" s="51"/>
    </row>
    <row r="9" spans="1:13" ht="15">
      <c r="A9" s="48"/>
      <c r="B9" s="48"/>
      <c r="C9" s="48"/>
      <c r="D9" s="48"/>
      <c r="E9" s="48"/>
      <c r="F9" s="48"/>
      <c r="G9" s="48"/>
      <c r="H9" s="48"/>
      <c r="I9" s="48"/>
      <c r="J9" s="51"/>
      <c r="K9" s="51"/>
      <c r="L9" s="51"/>
      <c r="M9" s="51"/>
    </row>
    <row r="10" spans="1:13" ht="15">
      <c r="A10" s="48"/>
      <c r="B10" s="274" t="s">
        <v>41</v>
      </c>
      <c r="C10" s="275"/>
      <c r="D10" s="276"/>
      <c r="E10" s="54"/>
      <c r="F10" s="274" t="s">
        <v>42</v>
      </c>
      <c r="G10" s="275"/>
      <c r="H10" s="276"/>
      <c r="I10" s="193"/>
      <c r="J10" s="51"/>
      <c r="K10" s="51"/>
      <c r="L10" s="51"/>
      <c r="M10" s="51"/>
    </row>
    <row r="11" spans="1:13" ht="15">
      <c r="A11" s="48"/>
      <c r="B11" s="105"/>
      <c r="C11" s="48"/>
      <c r="D11" s="213"/>
      <c r="E11" s="48"/>
      <c r="F11" s="105"/>
      <c r="G11" s="48"/>
      <c r="H11" s="213"/>
      <c r="I11" s="48"/>
      <c r="J11" s="51"/>
      <c r="K11" s="51"/>
      <c r="L11" s="51"/>
      <c r="M11" s="51"/>
    </row>
    <row r="12" spans="1:13" ht="15">
      <c r="A12" s="48"/>
      <c r="B12" s="105"/>
      <c r="C12" s="48"/>
      <c r="D12" s="214"/>
      <c r="E12" s="63"/>
      <c r="F12" s="106"/>
      <c r="G12" s="63"/>
      <c r="H12" s="214"/>
      <c r="I12" s="63"/>
      <c r="J12" s="51"/>
      <c r="K12" s="51"/>
      <c r="L12" s="51"/>
      <c r="M12" s="51"/>
    </row>
    <row r="13" spans="1:13" ht="15">
      <c r="A13" s="48"/>
      <c r="B13" s="106" t="s">
        <v>47</v>
      </c>
      <c r="C13" s="63"/>
      <c r="D13" s="214" t="s">
        <v>44</v>
      </c>
      <c r="E13" s="63"/>
      <c r="F13" s="106" t="s">
        <v>47</v>
      </c>
      <c r="G13" s="63"/>
      <c r="H13" s="214" t="s">
        <v>44</v>
      </c>
      <c r="I13" s="63"/>
      <c r="J13" s="51"/>
      <c r="K13" s="51"/>
      <c r="L13" s="51"/>
      <c r="M13" s="51"/>
    </row>
    <row r="14" spans="1:13" ht="15">
      <c r="A14" s="48"/>
      <c r="B14" s="106" t="s">
        <v>43</v>
      </c>
      <c r="C14" s="63"/>
      <c r="D14" s="214" t="s">
        <v>43</v>
      </c>
      <c r="E14" s="63"/>
      <c r="F14" s="107" t="s">
        <v>103</v>
      </c>
      <c r="G14" s="52"/>
      <c r="H14" s="215" t="s">
        <v>103</v>
      </c>
      <c r="I14" s="52"/>
      <c r="J14" s="51"/>
      <c r="K14" s="51"/>
      <c r="L14" s="51"/>
      <c r="M14" s="51"/>
    </row>
    <row r="15" spans="1:13" ht="15">
      <c r="A15" s="48"/>
      <c r="B15" s="106" t="s">
        <v>102</v>
      </c>
      <c r="C15" s="63"/>
      <c r="D15" s="214" t="s">
        <v>102</v>
      </c>
      <c r="E15" s="63"/>
      <c r="F15" s="107" t="s">
        <v>102</v>
      </c>
      <c r="G15" s="49"/>
      <c r="H15" s="214" t="s">
        <v>102</v>
      </c>
      <c r="I15" s="63"/>
      <c r="J15" s="51"/>
      <c r="K15" s="51"/>
      <c r="L15" s="51"/>
      <c r="M15" s="51"/>
    </row>
    <row r="16" spans="1:13" ht="15">
      <c r="A16" s="48"/>
      <c r="B16" s="107" t="s">
        <v>194</v>
      </c>
      <c r="C16" s="52"/>
      <c r="D16" s="215" t="s">
        <v>195</v>
      </c>
      <c r="E16" s="49"/>
      <c r="F16" s="107" t="s">
        <v>194</v>
      </c>
      <c r="G16" s="52"/>
      <c r="H16" s="215" t="s">
        <v>195</v>
      </c>
      <c r="I16" s="49"/>
      <c r="J16" s="51"/>
      <c r="K16" s="51"/>
      <c r="L16" s="51"/>
      <c r="M16" s="51"/>
    </row>
    <row r="17" spans="1:13" ht="14.25">
      <c r="A17" s="195"/>
      <c r="B17" s="196" t="s">
        <v>23</v>
      </c>
      <c r="C17" s="58"/>
      <c r="D17" s="216" t="s">
        <v>23</v>
      </c>
      <c r="E17" s="58"/>
      <c r="F17" s="196" t="s">
        <v>23</v>
      </c>
      <c r="G17" s="58"/>
      <c r="H17" s="216" t="s">
        <v>23</v>
      </c>
      <c r="I17" s="58"/>
      <c r="J17" s="197"/>
      <c r="K17" s="197"/>
      <c r="L17" s="197"/>
      <c r="M17" s="197"/>
    </row>
    <row r="18" spans="1:13" ht="15">
      <c r="A18" s="48"/>
      <c r="B18" s="198"/>
      <c r="C18" s="199"/>
      <c r="D18" s="217"/>
      <c r="E18" s="48"/>
      <c r="F18" s="198"/>
      <c r="G18" s="199"/>
      <c r="H18" s="217"/>
      <c r="I18" s="48"/>
      <c r="J18" s="51"/>
      <c r="K18" s="51"/>
      <c r="L18" s="51"/>
      <c r="M18" s="51"/>
    </row>
    <row r="19" spans="2:13" ht="15">
      <c r="B19" s="108"/>
      <c r="C19" s="108"/>
      <c r="D19" s="48"/>
      <c r="E19" s="48"/>
      <c r="F19" s="108"/>
      <c r="G19" s="108"/>
      <c r="H19" s="48"/>
      <c r="I19" s="48"/>
      <c r="J19" s="51"/>
      <c r="K19" s="51"/>
      <c r="L19" s="51"/>
      <c r="M19" s="51"/>
    </row>
    <row r="20" spans="1:13" ht="15">
      <c r="A20" s="48" t="s">
        <v>45</v>
      </c>
      <c r="B20" s="49">
        <v>26706</v>
      </c>
      <c r="C20" s="49"/>
      <c r="D20" s="49">
        <v>27756</v>
      </c>
      <c r="E20" s="49"/>
      <c r="F20" s="49">
        <v>48868</v>
      </c>
      <c r="G20" s="49"/>
      <c r="H20" s="49">
        <v>48014</v>
      </c>
      <c r="I20" s="49"/>
      <c r="J20" s="51"/>
      <c r="K20" s="51"/>
      <c r="L20" s="51"/>
      <c r="M20" s="51"/>
    </row>
    <row r="21" spans="1:13" ht="15">
      <c r="A21" s="48"/>
      <c r="B21" s="49"/>
      <c r="C21" s="49"/>
      <c r="D21" s="49"/>
      <c r="E21" s="49"/>
      <c r="F21" s="49"/>
      <c r="G21" s="49"/>
      <c r="H21" s="49"/>
      <c r="I21" s="49"/>
      <c r="J21" s="51"/>
      <c r="K21" s="51"/>
      <c r="L21" s="51"/>
      <c r="M21" s="51"/>
    </row>
    <row r="22" spans="1:13" ht="15">
      <c r="A22" s="48" t="s">
        <v>91</v>
      </c>
      <c r="B22" s="49">
        <v>-22342</v>
      </c>
      <c r="C22" s="49"/>
      <c r="D22" s="49">
        <v>-23721</v>
      </c>
      <c r="E22" s="49"/>
      <c r="F22" s="49">
        <v>-40048</v>
      </c>
      <c r="G22" s="49"/>
      <c r="H22" s="49">
        <v>-40050</v>
      </c>
      <c r="I22" s="49"/>
      <c r="J22" s="51"/>
      <c r="K22" s="51"/>
      <c r="L22" s="51"/>
      <c r="M22" s="51"/>
    </row>
    <row r="23" spans="1:13" ht="15">
      <c r="A23" s="48"/>
      <c r="B23" s="49"/>
      <c r="C23" s="49"/>
      <c r="D23" s="49"/>
      <c r="E23" s="49"/>
      <c r="F23" s="49"/>
      <c r="G23" s="49"/>
      <c r="H23" s="49"/>
      <c r="I23" s="49"/>
      <c r="J23" s="51"/>
      <c r="K23" s="51"/>
      <c r="L23" s="51"/>
      <c r="M23" s="51"/>
    </row>
    <row r="24" spans="1:13" ht="15">
      <c r="A24" s="48" t="s">
        <v>92</v>
      </c>
      <c r="B24" s="126">
        <v>83</v>
      </c>
      <c r="C24" s="49"/>
      <c r="D24" s="126">
        <v>74</v>
      </c>
      <c r="E24" s="49"/>
      <c r="F24" s="126">
        <v>162</v>
      </c>
      <c r="G24" s="49"/>
      <c r="H24" s="126">
        <v>233</v>
      </c>
      <c r="I24" s="49"/>
      <c r="J24" s="51"/>
      <c r="K24" s="51"/>
      <c r="L24" s="51"/>
      <c r="M24" s="51"/>
    </row>
    <row r="25" spans="1:13" ht="15">
      <c r="A25" s="48"/>
      <c r="B25" s="49"/>
      <c r="C25" s="49"/>
      <c r="D25" s="49"/>
      <c r="E25" s="49"/>
      <c r="F25" s="49"/>
      <c r="G25" s="49"/>
      <c r="H25" s="49"/>
      <c r="I25" s="49"/>
      <c r="J25" s="51"/>
      <c r="K25" s="51"/>
      <c r="L25" s="51"/>
      <c r="M25" s="51"/>
    </row>
    <row r="26" spans="1:13" ht="15">
      <c r="A26" s="48" t="s">
        <v>105</v>
      </c>
      <c r="B26" s="49">
        <f>+SUM(B20:B24)</f>
        <v>4447</v>
      </c>
      <c r="C26" s="49"/>
      <c r="D26" s="49">
        <f>+SUM(D20:D24)</f>
        <v>4109</v>
      </c>
      <c r="E26" s="49"/>
      <c r="F26" s="49">
        <f>+SUM(F20:F24)</f>
        <v>8982</v>
      </c>
      <c r="G26" s="49"/>
      <c r="H26" s="49">
        <f>+SUM(H20:H24)</f>
        <v>8197</v>
      </c>
      <c r="I26" s="49"/>
      <c r="J26" s="51"/>
      <c r="K26" s="51"/>
      <c r="L26" s="51"/>
      <c r="M26" s="51"/>
    </row>
    <row r="27" spans="1:13" ht="15">
      <c r="A27" s="48"/>
      <c r="B27" s="49"/>
      <c r="C27" s="49"/>
      <c r="D27" s="49"/>
      <c r="E27" s="49"/>
      <c r="F27" s="49"/>
      <c r="G27" s="49"/>
      <c r="H27" s="49"/>
      <c r="I27" s="49"/>
      <c r="J27" s="51"/>
      <c r="K27" s="51"/>
      <c r="L27" s="51"/>
      <c r="M27" s="51"/>
    </row>
    <row r="28" spans="1:13" ht="15">
      <c r="A28" s="47" t="s">
        <v>93</v>
      </c>
      <c r="B28" s="126">
        <v>-207</v>
      </c>
      <c r="C28" s="49"/>
      <c r="D28" s="126">
        <v>-369</v>
      </c>
      <c r="E28" s="49"/>
      <c r="F28" s="126">
        <v>-466</v>
      </c>
      <c r="G28" s="49"/>
      <c r="H28" s="126">
        <v>-757</v>
      </c>
      <c r="I28" s="49"/>
      <c r="J28" s="51"/>
      <c r="K28" s="51"/>
      <c r="L28" s="51"/>
      <c r="M28" s="51"/>
    </row>
    <row r="29" spans="1:13" ht="15">
      <c r="A29" s="48"/>
      <c r="B29" s="49"/>
      <c r="C29" s="49"/>
      <c r="D29" s="49"/>
      <c r="E29" s="49"/>
      <c r="F29" s="49"/>
      <c r="G29" s="49"/>
      <c r="H29" s="49"/>
      <c r="I29" s="49"/>
      <c r="J29" s="51"/>
      <c r="K29" s="51"/>
      <c r="L29" s="51"/>
      <c r="M29" s="51"/>
    </row>
    <row r="30" spans="1:13" ht="15">
      <c r="A30" s="48" t="s">
        <v>94</v>
      </c>
      <c r="B30" s="49">
        <f>+SUM(B26:B28)</f>
        <v>4240</v>
      </c>
      <c r="C30" s="49"/>
      <c r="D30" s="49">
        <f>+SUM(D26:D28)</f>
        <v>3740</v>
      </c>
      <c r="E30" s="49"/>
      <c r="F30" s="49">
        <f>+SUM(F26:F28)</f>
        <v>8516</v>
      </c>
      <c r="G30" s="49"/>
      <c r="H30" s="49">
        <f>+SUM(H26:H28)</f>
        <v>7440</v>
      </c>
      <c r="I30" s="52"/>
      <c r="J30" s="51"/>
      <c r="K30" s="51"/>
      <c r="L30" s="51"/>
      <c r="M30" s="51"/>
    </row>
    <row r="31" spans="1:13" ht="15">
      <c r="A31" s="48"/>
      <c r="B31" s="49"/>
      <c r="C31" s="49"/>
      <c r="D31" s="49"/>
      <c r="E31" s="49"/>
      <c r="F31" s="49"/>
      <c r="G31" s="49"/>
      <c r="H31" s="52"/>
      <c r="I31" s="52"/>
      <c r="J31" s="51"/>
      <c r="K31" s="51"/>
      <c r="L31" s="51"/>
      <c r="M31" s="51"/>
    </row>
    <row r="32" spans="1:13" ht="15">
      <c r="A32" s="48" t="s">
        <v>3</v>
      </c>
      <c r="B32" s="126">
        <v>-1054</v>
      </c>
      <c r="D32" s="126">
        <v>-1109</v>
      </c>
      <c r="E32" s="49"/>
      <c r="F32" s="126">
        <v>-1971</v>
      </c>
      <c r="G32" s="49"/>
      <c r="H32" s="218">
        <v>-1733</v>
      </c>
      <c r="I32" s="52"/>
      <c r="J32" s="51"/>
      <c r="K32" s="51"/>
      <c r="L32" s="51"/>
      <c r="M32" s="51"/>
    </row>
    <row r="33" spans="1:13" ht="15">
      <c r="A33" s="48"/>
      <c r="D33" s="49"/>
      <c r="E33" s="49"/>
      <c r="F33" s="49"/>
      <c r="G33" s="49"/>
      <c r="H33" s="52"/>
      <c r="I33" s="52"/>
      <c r="J33" s="51"/>
      <c r="K33" s="51"/>
      <c r="L33" s="51"/>
      <c r="M33" s="51"/>
    </row>
    <row r="34" spans="1:13" ht="15">
      <c r="A34" s="48" t="s">
        <v>95</v>
      </c>
      <c r="B34" s="49">
        <f>+SUM(B30:B32)</f>
        <v>3186</v>
      </c>
      <c r="C34" s="48"/>
      <c r="D34" s="49">
        <f>+SUM(D30:D32)</f>
        <v>2631</v>
      </c>
      <c r="E34" s="48"/>
      <c r="F34" s="49">
        <f>+SUM(F30:F32)</f>
        <v>6545</v>
      </c>
      <c r="G34" s="48"/>
      <c r="H34" s="49">
        <f>+SUM(H30:H32)</f>
        <v>5707</v>
      </c>
      <c r="I34" s="50"/>
      <c r="J34" s="51"/>
      <c r="K34" s="51"/>
      <c r="L34" s="51"/>
      <c r="M34" s="51"/>
    </row>
    <row r="35" spans="1:13" ht="15">
      <c r="A35" s="48"/>
      <c r="B35" s="48"/>
      <c r="C35" s="48"/>
      <c r="D35" s="48"/>
      <c r="E35" s="48"/>
      <c r="F35" s="48"/>
      <c r="G35" s="48"/>
      <c r="H35" s="48"/>
      <c r="I35" s="48"/>
      <c r="J35" s="51"/>
      <c r="K35" s="51"/>
      <c r="L35" s="51"/>
      <c r="M35" s="51"/>
    </row>
    <row r="36" spans="1:13" ht="15">
      <c r="A36" s="48" t="s">
        <v>104</v>
      </c>
      <c r="B36" s="126">
        <v>-398</v>
      </c>
      <c r="C36" s="48"/>
      <c r="D36" s="200">
        <v>-227</v>
      </c>
      <c r="E36" s="48"/>
      <c r="F36" s="202">
        <v>-953</v>
      </c>
      <c r="G36" s="48"/>
      <c r="H36" s="219">
        <v>-574</v>
      </c>
      <c r="I36" s="48"/>
      <c r="J36" s="51"/>
      <c r="K36" s="51"/>
      <c r="L36" s="51"/>
      <c r="M36" s="51"/>
    </row>
    <row r="37" spans="1:13" ht="15">
      <c r="A37" s="48"/>
      <c r="B37" s="49"/>
      <c r="C37" s="48"/>
      <c r="D37" s="203"/>
      <c r="E37" s="48"/>
      <c r="F37" s="201"/>
      <c r="G37" s="48"/>
      <c r="H37" s="220"/>
      <c r="I37" s="48"/>
      <c r="J37" s="51"/>
      <c r="K37" s="51"/>
      <c r="L37" s="51"/>
      <c r="M37" s="51"/>
    </row>
    <row r="38" spans="1:13" ht="15.75" thickBot="1">
      <c r="A38" s="48" t="s">
        <v>96</v>
      </c>
      <c r="B38" s="204">
        <f>+SUM(B34:B36)</f>
        <v>2788</v>
      </c>
      <c r="C38" s="48"/>
      <c r="D38" s="204">
        <f>+SUM(D34:D36)</f>
        <v>2404</v>
      </c>
      <c r="E38" s="48"/>
      <c r="F38" s="204">
        <f>+SUM(F34:F36)</f>
        <v>5592</v>
      </c>
      <c r="G38" s="48"/>
      <c r="H38" s="204">
        <f>+SUM(H34:H36)</f>
        <v>5133</v>
      </c>
      <c r="I38" s="48"/>
      <c r="J38" s="51"/>
      <c r="K38" s="51"/>
      <c r="L38" s="51"/>
      <c r="M38" s="51"/>
    </row>
    <row r="39" spans="1:13" ht="15">
      <c r="A39" s="48"/>
      <c r="B39" s="48"/>
      <c r="C39" s="48"/>
      <c r="D39" s="48"/>
      <c r="E39" s="48"/>
      <c r="F39" s="48"/>
      <c r="G39" s="48"/>
      <c r="H39" s="48"/>
      <c r="I39" s="48"/>
      <c r="J39" s="51"/>
      <c r="K39" s="51"/>
      <c r="L39" s="51"/>
      <c r="M39" s="51"/>
    </row>
    <row r="40" spans="1:13" ht="15">
      <c r="A40" s="48"/>
      <c r="B40" s="205"/>
      <c r="C40" s="48"/>
      <c r="D40" s="48"/>
      <c r="E40" s="48"/>
      <c r="F40" s="48"/>
      <c r="G40" s="48"/>
      <c r="H40" s="48"/>
      <c r="I40" s="48"/>
      <c r="J40" s="51"/>
      <c r="K40" s="51"/>
      <c r="L40" s="51"/>
      <c r="M40" s="51"/>
    </row>
    <row r="41" spans="1:13" ht="15">
      <c r="A41" s="48" t="s">
        <v>205</v>
      </c>
      <c r="B41" s="187"/>
      <c r="C41" s="187"/>
      <c r="D41" s="221"/>
      <c r="E41" s="187"/>
      <c r="F41" s="187"/>
      <c r="G41" s="187"/>
      <c r="H41" s="221"/>
      <c r="I41" s="187"/>
      <c r="J41" s="51"/>
      <c r="K41" s="51"/>
      <c r="L41" s="51"/>
      <c r="M41" s="51"/>
    </row>
    <row r="42" spans="1:13" ht="15">
      <c r="A42" s="48" t="s">
        <v>204</v>
      </c>
      <c r="B42" s="206">
        <f>B38/63000*100</f>
        <v>4.425396825396826</v>
      </c>
      <c r="C42" s="48"/>
      <c r="D42" s="206">
        <f>D38/63000*100</f>
        <v>3.8158730158730156</v>
      </c>
      <c r="E42" s="48"/>
      <c r="F42" s="206">
        <f>F38/63000*100</f>
        <v>8.876190476190477</v>
      </c>
      <c r="G42" s="48"/>
      <c r="H42" s="206">
        <f>H38/63000*100</f>
        <v>8.147619047619049</v>
      </c>
      <c r="I42" s="48"/>
      <c r="J42" s="51"/>
      <c r="K42" s="51"/>
      <c r="L42" s="51"/>
      <c r="M42" s="51"/>
    </row>
    <row r="43" spans="1:13" ht="15">
      <c r="A43" s="48"/>
      <c r="B43" s="206"/>
      <c r="C43" s="48"/>
      <c r="D43" s="222"/>
      <c r="E43" s="48"/>
      <c r="F43" s="205"/>
      <c r="G43" s="48"/>
      <c r="H43" s="222"/>
      <c r="I43" s="48"/>
      <c r="J43" s="51"/>
      <c r="K43" s="51"/>
      <c r="L43" s="51"/>
      <c r="M43" s="51"/>
    </row>
    <row r="44" spans="1:13" ht="15">
      <c r="A44" s="48"/>
      <c r="B44" s="48"/>
      <c r="C44" s="48"/>
      <c r="D44" s="48"/>
      <c r="E44" s="48"/>
      <c r="F44" s="48"/>
      <c r="G44" s="48"/>
      <c r="H44" s="48"/>
      <c r="I44" s="48"/>
      <c r="J44" s="51"/>
      <c r="K44" s="51"/>
      <c r="L44" s="51"/>
      <c r="M44" s="51"/>
    </row>
    <row r="45" spans="1:13" ht="15">
      <c r="A45" s="48"/>
      <c r="B45" s="48"/>
      <c r="C45" s="48"/>
      <c r="D45" s="48"/>
      <c r="E45" s="48"/>
      <c r="F45" s="48"/>
      <c r="G45" s="48"/>
      <c r="H45" s="48"/>
      <c r="I45" s="48"/>
      <c r="J45" s="51"/>
      <c r="K45" s="51"/>
      <c r="L45" s="51"/>
      <c r="M45" s="51"/>
    </row>
    <row r="46" spans="1:13" ht="15">
      <c r="A46" s="48"/>
      <c r="B46" s="48"/>
      <c r="C46" s="48"/>
      <c r="D46" s="48"/>
      <c r="E46" s="48"/>
      <c r="F46" s="48"/>
      <c r="G46" s="48"/>
      <c r="H46" s="48"/>
      <c r="I46" s="48"/>
      <c r="J46" s="51"/>
      <c r="K46" s="51"/>
      <c r="L46" s="51"/>
      <c r="M46" s="51"/>
    </row>
    <row r="47" spans="1:13" ht="15">
      <c r="A47" s="48"/>
      <c r="B47" s="48"/>
      <c r="C47" s="48"/>
      <c r="D47" s="48"/>
      <c r="E47" s="48"/>
      <c r="F47" s="48"/>
      <c r="G47" s="48"/>
      <c r="H47" s="48"/>
      <c r="I47" s="48"/>
      <c r="J47" s="51"/>
      <c r="K47" s="51"/>
      <c r="L47" s="51"/>
      <c r="M47" s="51"/>
    </row>
    <row r="48" spans="1:13" ht="15">
      <c r="A48" s="48"/>
      <c r="B48" s="48"/>
      <c r="C48" s="48"/>
      <c r="D48" s="48"/>
      <c r="E48" s="48"/>
      <c r="F48" s="48"/>
      <c r="G48" s="48"/>
      <c r="H48" s="48"/>
      <c r="I48" s="48"/>
      <c r="J48" s="51"/>
      <c r="K48" s="51"/>
      <c r="L48" s="51"/>
      <c r="M48" s="51"/>
    </row>
    <row r="49" spans="1:13" ht="15">
      <c r="A49" s="48"/>
      <c r="B49" s="48"/>
      <c r="C49" s="48"/>
      <c r="D49" s="48"/>
      <c r="E49" s="48"/>
      <c r="F49" s="48"/>
      <c r="G49" s="48"/>
      <c r="H49" s="48"/>
      <c r="I49" s="48"/>
      <c r="J49" s="51"/>
      <c r="K49" s="51"/>
      <c r="L49" s="51"/>
      <c r="M49" s="51"/>
    </row>
    <row r="50" spans="1:13" ht="15">
      <c r="A50" s="48"/>
      <c r="B50" s="48"/>
      <c r="C50" s="48"/>
      <c r="D50" s="48"/>
      <c r="E50" s="48"/>
      <c r="F50" s="48"/>
      <c r="G50" s="48"/>
      <c r="H50" s="48"/>
      <c r="I50" s="48"/>
      <c r="J50" s="51"/>
      <c r="K50" s="51"/>
      <c r="L50" s="51"/>
      <c r="M50" s="51"/>
    </row>
    <row r="51" spans="1:13" ht="15">
      <c r="A51" s="48"/>
      <c r="B51" s="48"/>
      <c r="C51" s="48"/>
      <c r="D51" s="48"/>
      <c r="E51" s="48"/>
      <c r="F51" s="48"/>
      <c r="G51" s="48"/>
      <c r="H51" s="48"/>
      <c r="I51" s="48"/>
      <c r="J51" s="51"/>
      <c r="K51" s="51"/>
      <c r="L51" s="51"/>
      <c r="M51" s="51"/>
    </row>
    <row r="52" spans="1:13" ht="15">
      <c r="A52" s="48"/>
      <c r="B52" s="48"/>
      <c r="C52" s="48"/>
      <c r="D52" s="48"/>
      <c r="E52" s="48"/>
      <c r="F52" s="48"/>
      <c r="G52" s="48"/>
      <c r="H52" s="48"/>
      <c r="I52" s="48"/>
      <c r="J52" s="51"/>
      <c r="K52" s="51"/>
      <c r="L52" s="51"/>
      <c r="M52" s="51"/>
    </row>
    <row r="53" spans="1:13" ht="15">
      <c r="A53" s="48"/>
      <c r="B53" s="48"/>
      <c r="C53" s="48"/>
      <c r="D53" s="48"/>
      <c r="E53" s="48"/>
      <c r="F53" s="48"/>
      <c r="G53" s="48"/>
      <c r="H53" s="48"/>
      <c r="I53" s="48"/>
      <c r="J53" s="51"/>
      <c r="K53" s="51"/>
      <c r="L53" s="51"/>
      <c r="M53" s="51"/>
    </row>
    <row r="54" spans="1:13" ht="15">
      <c r="A54" s="48"/>
      <c r="B54" s="48"/>
      <c r="C54" s="48"/>
      <c r="D54" s="48"/>
      <c r="E54" s="48"/>
      <c r="F54" s="48"/>
      <c r="G54" s="48"/>
      <c r="H54" s="48"/>
      <c r="I54" s="48"/>
      <c r="J54" s="51"/>
      <c r="K54" s="51"/>
      <c r="L54" s="51"/>
      <c r="M54" s="51"/>
    </row>
    <row r="55" spans="1:13" ht="15">
      <c r="A55" s="48"/>
      <c r="B55" s="48"/>
      <c r="C55" s="48"/>
      <c r="D55" s="48"/>
      <c r="E55" s="48"/>
      <c r="F55" s="48"/>
      <c r="G55" s="48"/>
      <c r="H55" s="48"/>
      <c r="I55" s="48"/>
      <c r="J55" s="51"/>
      <c r="K55" s="51"/>
      <c r="L55" s="51"/>
      <c r="M55" s="51"/>
    </row>
    <row r="56" spans="1:13" ht="15">
      <c r="A56" s="48"/>
      <c r="B56" s="48"/>
      <c r="C56" s="48"/>
      <c r="D56" s="48"/>
      <c r="E56" s="48"/>
      <c r="F56" s="48"/>
      <c r="G56" s="48"/>
      <c r="H56" s="48"/>
      <c r="I56" s="48"/>
      <c r="J56" s="51"/>
      <c r="K56" s="51"/>
      <c r="L56" s="51"/>
      <c r="M56" s="51"/>
    </row>
    <row r="57" spans="1:13" ht="15">
      <c r="A57" s="48"/>
      <c r="B57" s="48"/>
      <c r="C57" s="48"/>
      <c r="D57" s="48"/>
      <c r="E57" s="48"/>
      <c r="F57" s="48"/>
      <c r="G57" s="48"/>
      <c r="H57" s="48"/>
      <c r="I57" s="48"/>
      <c r="J57" s="51"/>
      <c r="K57" s="51"/>
      <c r="L57" s="51"/>
      <c r="M57" s="51"/>
    </row>
    <row r="58" spans="1:13" ht="15">
      <c r="A58" s="48"/>
      <c r="B58" s="48"/>
      <c r="C58" s="48"/>
      <c r="D58" s="48"/>
      <c r="E58" s="48"/>
      <c r="F58" s="48"/>
      <c r="G58" s="48"/>
      <c r="H58" s="48"/>
      <c r="I58" s="48"/>
      <c r="J58" s="51"/>
      <c r="K58" s="51"/>
      <c r="L58" s="51"/>
      <c r="M58" s="51"/>
    </row>
    <row r="59" spans="1:13" ht="15">
      <c r="A59" s="48"/>
      <c r="B59" s="48"/>
      <c r="C59" s="48"/>
      <c r="D59" s="48"/>
      <c r="E59" s="48"/>
      <c r="F59" s="48"/>
      <c r="G59" s="48"/>
      <c r="H59" s="48"/>
      <c r="I59" s="48"/>
      <c r="J59" s="51"/>
      <c r="K59" s="51"/>
      <c r="L59" s="51"/>
      <c r="M59" s="51"/>
    </row>
    <row r="60" spans="1:13" ht="15">
      <c r="A60" s="48"/>
      <c r="B60" s="48"/>
      <c r="C60" s="48"/>
      <c r="D60" s="48"/>
      <c r="E60" s="48"/>
      <c r="F60" s="48"/>
      <c r="G60" s="48"/>
      <c r="H60" s="48"/>
      <c r="I60" s="48"/>
      <c r="J60" s="51"/>
      <c r="K60" s="51"/>
      <c r="L60" s="51"/>
      <c r="M60" s="51"/>
    </row>
    <row r="61" spans="1:13" ht="15">
      <c r="A61" s="48"/>
      <c r="B61" s="48"/>
      <c r="C61" s="48"/>
      <c r="D61" s="48"/>
      <c r="E61" s="48"/>
      <c r="F61" s="48"/>
      <c r="G61" s="48"/>
      <c r="H61" s="48"/>
      <c r="I61" s="48"/>
      <c r="J61" s="51"/>
      <c r="K61" s="51"/>
      <c r="L61" s="51"/>
      <c r="M61" s="51"/>
    </row>
    <row r="62" spans="1:13" ht="15">
      <c r="A62" s="48"/>
      <c r="B62" s="48"/>
      <c r="C62" s="48"/>
      <c r="D62" s="48"/>
      <c r="E62" s="48"/>
      <c r="F62" s="48"/>
      <c r="G62" s="48"/>
      <c r="H62" s="48"/>
      <c r="I62" s="48"/>
      <c r="J62" s="51"/>
      <c r="K62" s="51"/>
      <c r="L62" s="51"/>
      <c r="M62" s="51"/>
    </row>
    <row r="63" spans="1:13" ht="15">
      <c r="A63" s="48"/>
      <c r="B63" s="48"/>
      <c r="C63" s="48"/>
      <c r="D63" s="48"/>
      <c r="E63" s="48"/>
      <c r="F63" s="48"/>
      <c r="G63" s="48"/>
      <c r="H63" s="48"/>
      <c r="I63" s="48"/>
      <c r="J63" s="51"/>
      <c r="K63" s="51"/>
      <c r="L63" s="51"/>
      <c r="M63" s="51"/>
    </row>
    <row r="64" spans="1:13" ht="15">
      <c r="A64" s="48"/>
      <c r="B64" s="48"/>
      <c r="C64" s="48"/>
      <c r="D64" s="48"/>
      <c r="E64" s="48"/>
      <c r="F64" s="48"/>
      <c r="G64" s="48"/>
      <c r="H64" s="48"/>
      <c r="I64" s="48"/>
      <c r="J64" s="51"/>
      <c r="K64" s="51"/>
      <c r="L64" s="51"/>
      <c r="M64" s="51"/>
    </row>
    <row r="65" spans="1:13" ht="15">
      <c r="A65" s="48"/>
      <c r="B65" s="48"/>
      <c r="C65" s="48"/>
      <c r="D65" s="48"/>
      <c r="E65" s="48"/>
      <c r="F65" s="48"/>
      <c r="G65" s="48"/>
      <c r="H65" s="48"/>
      <c r="I65" s="48"/>
      <c r="J65" s="51"/>
      <c r="K65" s="51"/>
      <c r="L65" s="51"/>
      <c r="M65" s="51"/>
    </row>
    <row r="66" spans="1:13" ht="15">
      <c r="A66" s="48"/>
      <c r="B66" s="48"/>
      <c r="C66" s="48"/>
      <c r="D66" s="48"/>
      <c r="E66" s="48"/>
      <c r="F66" s="48"/>
      <c r="G66" s="48"/>
      <c r="H66" s="48"/>
      <c r="I66" s="48"/>
      <c r="J66" s="51"/>
      <c r="K66" s="51"/>
      <c r="L66" s="51"/>
      <c r="M66" s="51"/>
    </row>
    <row r="67" spans="1:13" ht="15">
      <c r="A67" s="48"/>
      <c r="B67" s="48"/>
      <c r="C67" s="48"/>
      <c r="D67" s="48"/>
      <c r="E67" s="48"/>
      <c r="F67" s="48"/>
      <c r="G67" s="48"/>
      <c r="H67" s="48"/>
      <c r="I67" s="48"/>
      <c r="J67" s="51"/>
      <c r="K67" s="51"/>
      <c r="L67" s="51"/>
      <c r="M67" s="51"/>
    </row>
    <row r="68" spans="1:13" ht="15">
      <c r="A68" s="48"/>
      <c r="B68" s="48"/>
      <c r="C68" s="48"/>
      <c r="D68" s="48"/>
      <c r="E68" s="48"/>
      <c r="F68" s="48"/>
      <c r="G68" s="48"/>
      <c r="H68" s="48"/>
      <c r="I68" s="48"/>
      <c r="J68" s="51"/>
      <c r="K68" s="51"/>
      <c r="L68" s="51"/>
      <c r="M68" s="51"/>
    </row>
    <row r="69" spans="1:13" ht="15">
      <c r="A69" s="48"/>
      <c r="B69" s="48"/>
      <c r="C69" s="48"/>
      <c r="D69" s="48"/>
      <c r="E69" s="48"/>
      <c r="F69" s="48"/>
      <c r="G69" s="48"/>
      <c r="H69" s="48"/>
      <c r="I69" s="48"/>
      <c r="J69" s="51"/>
      <c r="K69" s="51"/>
      <c r="L69" s="51"/>
      <c r="M69" s="51"/>
    </row>
    <row r="70" spans="1:13" ht="15">
      <c r="A70" s="48"/>
      <c r="B70" s="48"/>
      <c r="C70" s="48"/>
      <c r="D70" s="48"/>
      <c r="E70" s="48"/>
      <c r="F70" s="48"/>
      <c r="G70" s="48"/>
      <c r="H70" s="48"/>
      <c r="I70" s="48"/>
      <c r="J70" s="51"/>
      <c r="K70" s="51"/>
      <c r="L70" s="51"/>
      <c r="M70" s="51"/>
    </row>
  </sheetData>
  <mergeCells count="2">
    <mergeCell ref="B10:D10"/>
    <mergeCell ref="F10:H10"/>
  </mergeCells>
  <printOptions/>
  <pageMargins left="0.52" right="0.24" top="0.3" bottom="1" header="0.25" footer="0.5"/>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Aerospeed</cp:lastModifiedBy>
  <cp:lastPrinted>2003-08-19T09:55:49Z</cp:lastPrinted>
  <dcterms:created xsi:type="dcterms:W3CDTF">1997-01-10T02:01:53Z</dcterms:created>
  <dcterms:modified xsi:type="dcterms:W3CDTF">2003-08-19T09:55:52Z</dcterms:modified>
  <cp:category/>
  <cp:version/>
  <cp:contentType/>
  <cp:contentStatus/>
</cp:coreProperties>
</file>