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65" yWindow="585" windowWidth="7650" windowHeight="6870" tabRatio="604" activeTab="0"/>
  </bookViews>
  <sheets>
    <sheet name="IS" sheetId="1" r:id="rId1"/>
    <sheet name="CI" sheetId="2" r:id="rId2"/>
    <sheet name="SFP" sheetId="3" r:id="rId3"/>
    <sheet name="SCE" sheetId="4" r:id="rId4"/>
    <sheet name="CFS" sheetId="5" r:id="rId5"/>
    <sheet name="Notes" sheetId="6" r:id="rId6"/>
  </sheets>
  <definedNames>
    <definedName name="_xlnm.Print_Area" localSheetId="0">'IS'!$A$1:$J$45</definedName>
    <definedName name="_xlnm.Print_Area" localSheetId="3">'SCE'!$A$1:$J$67</definedName>
  </definedNames>
  <calcPr fullCalcOnLoad="1"/>
</workbook>
</file>

<file path=xl/comments6.xml><?xml version="1.0" encoding="utf-8"?>
<comments xmlns="http://schemas.openxmlformats.org/spreadsheetml/2006/main">
  <authors>
    <author>Chow Shan Lee</author>
  </authors>
  <commentList>
    <comment ref="B150" authorId="0">
      <text>
        <r>
          <rPr>
            <b/>
            <sz val="9"/>
            <rFont val="Tahoma"/>
            <family val="2"/>
          </rPr>
          <t>Chow Shan Lee:</t>
        </r>
        <r>
          <rPr>
            <sz val="9"/>
            <rFont val="Tahoma"/>
            <family val="2"/>
          </rPr>
          <t xml:space="preserve">
TO REMOVE?</t>
        </r>
      </text>
    </comment>
  </commentList>
</comments>
</file>

<file path=xl/sharedStrings.xml><?xml version="1.0" encoding="utf-8"?>
<sst xmlns="http://schemas.openxmlformats.org/spreadsheetml/2006/main" count="417" uniqueCount="319">
  <si>
    <t>CASH FLOWS FROM/(USED IN) OPERATING ACTIVITIES</t>
  </si>
  <si>
    <t>Profit for the period</t>
  </si>
  <si>
    <t>ASSETS</t>
  </si>
  <si>
    <t>Non-current assets</t>
  </si>
  <si>
    <t>Other investments</t>
  </si>
  <si>
    <t>Inventories</t>
  </si>
  <si>
    <t>TOTAL ASSETS</t>
  </si>
  <si>
    <t>EQUITY AND LIABILITIES</t>
  </si>
  <si>
    <t>Share premium</t>
  </si>
  <si>
    <t>TOTAL EQUITY</t>
  </si>
  <si>
    <t>Non-current liabilities</t>
  </si>
  <si>
    <t>TOTAL LIABILITIES</t>
  </si>
  <si>
    <t>TOTAL EQUITY AND LIABILITIES</t>
  </si>
  <si>
    <t>Investment properties</t>
  </si>
  <si>
    <t>(a)</t>
  </si>
  <si>
    <t>(b)</t>
  </si>
  <si>
    <t>RM'000</t>
  </si>
  <si>
    <t xml:space="preserve">AS AT </t>
  </si>
  <si>
    <t>AS AT</t>
  </si>
  <si>
    <t>CHANGES IN THE COMPOSITION OF THE GROUP</t>
  </si>
  <si>
    <t>STATUS OF CORPORATE PROPOSALS</t>
  </si>
  <si>
    <t>SEASONAL AND CYCLICAL FACTORS</t>
  </si>
  <si>
    <t>GROUP BORROWINGS</t>
  </si>
  <si>
    <t>MATERIAL LITIGATION</t>
  </si>
  <si>
    <t>Manufacturing</t>
  </si>
  <si>
    <t>Trading</t>
  </si>
  <si>
    <t>Revenue</t>
  </si>
  <si>
    <t>Property, plant and equipment</t>
  </si>
  <si>
    <t>Current assets</t>
  </si>
  <si>
    <t>Current liabilities</t>
  </si>
  <si>
    <t>Share capital</t>
  </si>
  <si>
    <t>Deferred taxation</t>
  </si>
  <si>
    <t xml:space="preserve">Deferred tax </t>
  </si>
  <si>
    <t>Goodwill on consolidation</t>
  </si>
  <si>
    <t>MATERIAL SUBSEQUENT EVENTS</t>
  </si>
  <si>
    <t>Not applicable.</t>
  </si>
  <si>
    <t>NOTES TO THE INTERIM FINANCIAL REPORT</t>
  </si>
  <si>
    <t>BASIS OF PREPARATION</t>
  </si>
  <si>
    <t>AUDIT QUALIFICATION</t>
  </si>
  <si>
    <t>MATERIAL CHANGES IN ESTIMATES</t>
  </si>
  <si>
    <t>DIVIDEND PAID</t>
  </si>
  <si>
    <t>CONTINGENT LIABILITIES AND CONTINGENT ASSETS</t>
  </si>
  <si>
    <t>There were no contingent liabilities and assets as at the date of this report.</t>
  </si>
  <si>
    <t xml:space="preserve">VARIANCE BETWEEN FORECAST AND ACTUAL PROFIT </t>
  </si>
  <si>
    <t>EARNINGS PER SHARE (EPS)</t>
  </si>
  <si>
    <t>Basic EPS (sen)</t>
  </si>
  <si>
    <t>Profit before tax</t>
  </si>
  <si>
    <t xml:space="preserve">Earnings per share:- </t>
  </si>
  <si>
    <t xml:space="preserve">Basic (sen)                             </t>
  </si>
  <si>
    <t>The preceding year's annual audited financial statements of the Group were not subject to any qualification.</t>
  </si>
  <si>
    <t>There were no material litigation involving the Group as at the date of this report.</t>
  </si>
  <si>
    <t xml:space="preserve">CONDENSED CONSOLIDATED STATEMENT OF CHANGES IN EQUITY </t>
  </si>
  <si>
    <t>Reserve</t>
  </si>
  <si>
    <t>Total</t>
  </si>
  <si>
    <t xml:space="preserve">Share </t>
  </si>
  <si>
    <t>Capital</t>
  </si>
  <si>
    <t>Premium</t>
  </si>
  <si>
    <t>Equity</t>
  </si>
  <si>
    <t xml:space="preserve"> - Unsecured</t>
  </si>
  <si>
    <t xml:space="preserve"> - Secured</t>
  </si>
  <si>
    <t xml:space="preserve">Long term borrowings </t>
  </si>
  <si>
    <t xml:space="preserve">Short term borrowings </t>
  </si>
  <si>
    <t xml:space="preserve">                           (Company No. 265348-V)                                               </t>
  </si>
  <si>
    <t xml:space="preserve">                  (Company No. 265348-V)                                               </t>
  </si>
  <si>
    <t xml:space="preserve">      </t>
  </si>
  <si>
    <t xml:space="preserve">    </t>
  </si>
  <si>
    <t>SECURITIES</t>
  </si>
  <si>
    <t xml:space="preserve">ISSUANCES, CANCELLATIONS, REPURCHASES, RESALE AND REPAYMENTS OF DEBT AND EQUITY </t>
  </si>
  <si>
    <t xml:space="preserve">  Bank overdrafts</t>
  </si>
  <si>
    <t xml:space="preserve">  Operating profit before changes in working capital</t>
  </si>
  <si>
    <t>UNUSUAL ITEMS AFFECTING ASSETS, LIABILITIES, EQUITY, NET INCOME OR CASH FLOWS</t>
  </si>
  <si>
    <t xml:space="preserve">Revaluation </t>
  </si>
  <si>
    <t xml:space="preserve">  Tax refunded</t>
  </si>
  <si>
    <t>Retained</t>
  </si>
  <si>
    <t xml:space="preserve">Non-distributable </t>
  </si>
  <si>
    <t>Treasury shares</t>
  </si>
  <si>
    <t>Shares</t>
  </si>
  <si>
    <t>Treasury</t>
  </si>
  <si>
    <t>Other income</t>
  </si>
  <si>
    <t>Prepaid lease payments</t>
  </si>
  <si>
    <t>DIVIDEND</t>
  </si>
  <si>
    <t>Trade and other receivables</t>
  </si>
  <si>
    <t>Other assets</t>
  </si>
  <si>
    <t>Current tax assets</t>
  </si>
  <si>
    <t>Trade and other payables</t>
  </si>
  <si>
    <t>Other liabilities</t>
  </si>
  <si>
    <t xml:space="preserve">Net assets per share attributable to </t>
  </si>
  <si>
    <t>AUTHORISATION FOR ISSUE</t>
  </si>
  <si>
    <t>Current tax liabilities</t>
  </si>
  <si>
    <t>Borrowings</t>
  </si>
  <si>
    <t>Total comprehensive income for the period</t>
  </si>
  <si>
    <t>CONDENSED CONSOLIDATED STATEMENT OF COMPREHENSIVE INCOME</t>
  </si>
  <si>
    <t>Finance costs</t>
  </si>
  <si>
    <t>CONDENSED CONSOLIDATED STATEMENT OF FINANCIAL POSITION</t>
  </si>
  <si>
    <t xml:space="preserve">CONDENSED CONSOLIDATED STATEMENT OF CASH FLOWS </t>
  </si>
  <si>
    <t>CONDENSED CONSOLIDATED INCOME STATEMENT</t>
  </si>
  <si>
    <t xml:space="preserve">                                      (Incorporated in Malaysia)</t>
  </si>
  <si>
    <t xml:space="preserve">                                      (Company No. 265348-V)</t>
  </si>
  <si>
    <t xml:space="preserve">                  SPRITZER BHD.</t>
  </si>
  <si>
    <t xml:space="preserve">                  (Incorporated in Malaysia)                                               </t>
  </si>
  <si>
    <t xml:space="preserve">                           SPRITZER BHD.</t>
  </si>
  <si>
    <t xml:space="preserve">                           (Incorporated in Malaysia)                                          </t>
  </si>
  <si>
    <t>SPRITZER BHD.</t>
  </si>
  <si>
    <t xml:space="preserve">(Company No. 265348-V)                  </t>
  </si>
  <si>
    <t xml:space="preserve">(Incorporated in Malaysia) </t>
  </si>
  <si>
    <t xml:space="preserve">DISCLOSURE OF REALISED AND UNREALISED PROFITS </t>
  </si>
  <si>
    <t>Total retained earnings of the Group:</t>
  </si>
  <si>
    <t>-</t>
  </si>
  <si>
    <t>Realised</t>
  </si>
  <si>
    <t>Unrealised</t>
  </si>
  <si>
    <t>Total retained earnings as per statement of financial position</t>
  </si>
  <si>
    <t xml:space="preserve">                                     SPRITZER BHD.</t>
  </si>
  <si>
    <t xml:space="preserve">                                     (Company No. 265348-V)</t>
  </si>
  <si>
    <t xml:space="preserve">                                     (Incorporated in Malaysia)</t>
  </si>
  <si>
    <t>Earnings</t>
  </si>
  <si>
    <t>Retained earnings</t>
  </si>
  <si>
    <t>CAPITAL COMMITMENTS</t>
  </si>
  <si>
    <t>As at</t>
  </si>
  <si>
    <t xml:space="preserve">(Company No. 265348-V)                                               </t>
  </si>
  <si>
    <t xml:space="preserve">(Incorporated in Malaysia)                                               </t>
  </si>
  <si>
    <t>3 months ended</t>
  </si>
  <si>
    <t>The operations of the Group are generally not materially affected by any seasonal nor cyclical factors. However, festive periods and hot weather do affect positively the demand of bottled water products.</t>
  </si>
  <si>
    <t>3 months</t>
  </si>
  <si>
    <t>ended</t>
  </si>
  <si>
    <t>Current quarter vs. corresponding quarter last year</t>
  </si>
  <si>
    <t xml:space="preserve">  Changes in working capital</t>
  </si>
  <si>
    <t xml:space="preserve">  Tax paid</t>
  </si>
  <si>
    <t xml:space="preserve">  Purchase of property, plant and equipment</t>
  </si>
  <si>
    <t xml:space="preserve">  Interest received</t>
  </si>
  <si>
    <t>Net cash used in investing activities</t>
  </si>
  <si>
    <t xml:space="preserve">  Finance cost paid</t>
  </si>
  <si>
    <t xml:space="preserve">  Proceeds from borrowings</t>
  </si>
  <si>
    <t>Interest income</t>
  </si>
  <si>
    <t>Interest expense</t>
  </si>
  <si>
    <t>Impairment of assets</t>
  </si>
  <si>
    <t>Total revenue</t>
  </si>
  <si>
    <t>Results</t>
  </si>
  <si>
    <t>Segment results</t>
  </si>
  <si>
    <t>Investment revenue</t>
  </si>
  <si>
    <t>Others</t>
  </si>
  <si>
    <t>Eliminations</t>
  </si>
  <si>
    <t>Consolidated</t>
  </si>
  <si>
    <t>External revenue</t>
  </si>
  <si>
    <t>Inter-segment revenue</t>
  </si>
  <si>
    <t>Gain/(Loss) on disposal of quoted/unquoted investment or properties</t>
  </si>
  <si>
    <t>Gain/(Loss) on derivatives</t>
  </si>
  <si>
    <t xml:space="preserve">  Depreciation</t>
  </si>
  <si>
    <t xml:space="preserve">  Repayment of borrowings</t>
  </si>
  <si>
    <t>NOTES TO THE CONDENSED CONSOLIDATED INCOME STATEMENT</t>
  </si>
  <si>
    <t>'000</t>
  </si>
  <si>
    <t xml:space="preserve">  Other non-cash items</t>
  </si>
  <si>
    <t>Distributable</t>
  </si>
  <si>
    <t xml:space="preserve"> Attributable to Owners of the Company</t>
  </si>
  <si>
    <t>There were no outstanding corporate proposals as at the date of this report.</t>
  </si>
  <si>
    <t>Other receivables</t>
  </si>
  <si>
    <t xml:space="preserve">  Proceeds from disposal of property, plant and equipment</t>
  </si>
  <si>
    <t>Total comprehensive income attributable to</t>
  </si>
  <si>
    <t xml:space="preserve">  owners of the Company</t>
  </si>
  <si>
    <t xml:space="preserve">  owners of the Company (RM) </t>
  </si>
  <si>
    <t xml:space="preserve">Cost of sales and </t>
  </si>
  <si>
    <t xml:space="preserve">  other operating expenses</t>
  </si>
  <si>
    <t xml:space="preserve">  Increase in current assets</t>
  </si>
  <si>
    <t xml:space="preserve">3 months </t>
  </si>
  <si>
    <t xml:space="preserve">SEGMENTAL REPORTING </t>
  </si>
  <si>
    <t>REVIEW OF PERFORMANCE</t>
  </si>
  <si>
    <t>Property, plant and equipment written off</t>
  </si>
  <si>
    <t>CHANGES IN ACCOUNTING POLICIES</t>
  </si>
  <si>
    <t>1.</t>
  </si>
  <si>
    <t>2.</t>
  </si>
  <si>
    <t>3.</t>
  </si>
  <si>
    <t>4.</t>
  </si>
  <si>
    <t>5.</t>
  </si>
  <si>
    <t>6.</t>
  </si>
  <si>
    <t>7.</t>
  </si>
  <si>
    <t>8.</t>
  </si>
  <si>
    <t>9.</t>
  </si>
  <si>
    <t>10.</t>
  </si>
  <si>
    <t>11.</t>
  </si>
  <si>
    <t>12.</t>
  </si>
  <si>
    <t>13.</t>
  </si>
  <si>
    <t>14.</t>
  </si>
  <si>
    <t>15.</t>
  </si>
  <si>
    <t>16.</t>
  </si>
  <si>
    <t>17.</t>
  </si>
  <si>
    <t>18.</t>
  </si>
  <si>
    <t>19.</t>
  </si>
  <si>
    <t>20.</t>
  </si>
  <si>
    <t>21.</t>
  </si>
  <si>
    <t>22.</t>
  </si>
  <si>
    <t>23.</t>
  </si>
  <si>
    <t>24.</t>
  </si>
  <si>
    <t>25.</t>
  </si>
  <si>
    <t>Less : Consolidation adjustments</t>
  </si>
  <si>
    <t>26.</t>
  </si>
  <si>
    <t>MATERIAL CHANGES IN THE QUARTERLY RESULTS COMPARED TO THE RESULTS OF THE PRECEDING QUARTER</t>
  </si>
  <si>
    <t xml:space="preserve"> </t>
  </si>
  <si>
    <t>QUARTERLY REPORT ON CONSOLIDATED RESULTS</t>
  </si>
  <si>
    <t xml:space="preserve">  Finance costs</t>
  </si>
  <si>
    <t xml:space="preserve">  Interest income</t>
  </si>
  <si>
    <t xml:space="preserve">  Investment revenue</t>
  </si>
  <si>
    <r>
      <t xml:space="preserve">       </t>
    </r>
    <r>
      <rPr>
        <b/>
        <sz val="16"/>
        <rFont val="Arial"/>
        <family val="2"/>
      </rPr>
      <t xml:space="preserve">                        SPRITZER BHD.</t>
    </r>
  </si>
  <si>
    <t xml:space="preserve">Profit before tax is arrived at after crediting/(charging): </t>
  </si>
  <si>
    <t>27.</t>
  </si>
  <si>
    <t>Income tax expense</t>
  </si>
  <si>
    <t>Profit attributable to</t>
  </si>
  <si>
    <t>INCOME TAX EXPENSE</t>
  </si>
  <si>
    <t>Number of shares (excluding treasury shares) in issue at beginning of the period</t>
  </si>
  <si>
    <t>Equity-settled employee benefits reserve</t>
  </si>
  <si>
    <t>Capital and reserves</t>
  </si>
  <si>
    <t>Equity-settled</t>
  </si>
  <si>
    <t>Employee</t>
  </si>
  <si>
    <t>Benefits</t>
  </si>
  <si>
    <t xml:space="preserve">  Adjustments for:</t>
  </si>
  <si>
    <t xml:space="preserve">Net profit attributable to owners of the Company </t>
  </si>
  <si>
    <t>Basic earnings per share</t>
  </si>
  <si>
    <t>Diluted earnings per share</t>
  </si>
  <si>
    <t>Add: Weighted average number of shares issued during the period</t>
  </si>
  <si>
    <t>Weighted average number of shares used in the calculation of basic EPS</t>
  </si>
  <si>
    <t>Weighted average number of shares in issue during the period (basic)</t>
  </si>
  <si>
    <t>Weighted average number of shares in issue during the period (diluted)</t>
  </si>
  <si>
    <t>Diluted EPS (sen)</t>
  </si>
  <si>
    <t>Diluted (sen)</t>
  </si>
  <si>
    <t>Other comprehensive income</t>
  </si>
  <si>
    <t>Basic earnings per ordinary share is calculated by dividing the profit attributable to the owners of the Company by the weighted average number of shares in issue during the period.</t>
  </si>
  <si>
    <t>Income tax</t>
  </si>
  <si>
    <t>31.5.2013</t>
  </si>
  <si>
    <t>Issue of shares under ESOS</t>
  </si>
  <si>
    <t>Effects of adoption of MFRS 1</t>
  </si>
  <si>
    <t>(Loss)/Gain on disposal of property, plant and equipment</t>
  </si>
  <si>
    <t>Shares deemed to be issued for no consideration in respect of ESOS and Warrants</t>
  </si>
  <si>
    <t>FUTURE PROSPECTS</t>
  </si>
  <si>
    <t xml:space="preserve">  Rental received</t>
  </si>
  <si>
    <t xml:space="preserve">  Expenses relating to issuance of Warrants and ESOS paid</t>
  </si>
  <si>
    <t xml:space="preserve">  Income tax expense</t>
  </si>
  <si>
    <t>Property, plant and equipment are stated at cost less accumulated depreciation, amortisation and impairment losses.</t>
  </si>
  <si>
    <t>Net cash used in financing activities</t>
  </si>
  <si>
    <t>CARRYING AMOUNT AND ACQUISITION OF PROPERTY, PLANT AND EQUIPMENT</t>
  </si>
  <si>
    <t>As previously stated</t>
  </si>
  <si>
    <t>As restated</t>
  </si>
  <si>
    <t>The Condensed Consolidated Statement of Financial Position should be read in conjunction with the Audited Financial Statements for the year ended 31 May 2013 and the accompanying notes to the Interim Financial Report.</t>
  </si>
  <si>
    <t>Year-to-date ended</t>
  </si>
  <si>
    <t>Year-to-date</t>
  </si>
  <si>
    <t>The Condensed Consolidated Income Statement should be read in conjunction with the Audited Financial Statements for the year ended 31 May 2013 and the accompanying notes to the Interim Financial Report.</t>
  </si>
  <si>
    <t>The Condensed Consolidated Statement of Comprehensive Income should be read in conjunction with the Audited Financial Statements for the year ended 31 May 2013 and the accompanying notes to the Interim Financial Report.</t>
  </si>
  <si>
    <t>Balance as of 1 June 2012</t>
  </si>
  <si>
    <t>Balance as of 1 June 2013</t>
  </si>
  <si>
    <t>Issue of shares under Warrants</t>
  </si>
  <si>
    <t>CASH FLOWS FROM/(USED IN) INVESTING ACTIVITIES</t>
  </si>
  <si>
    <t>CASH FLOWS FROM/(USED IN) FINANCING ACTIVITIES</t>
  </si>
  <si>
    <t>The Condensed Consolidated Statement of Cash Flows should be read in conjunction with the Audited Financial Statements for the year ended 31 May 2013 and the accompanying notes to the Interim Financial Report.</t>
  </si>
  <si>
    <t xml:space="preserve">  Profit for the period</t>
  </si>
  <si>
    <t>CASH AND CASH EQUIVALENTS AT BEGINNING OF THE PERIOD</t>
  </si>
  <si>
    <t xml:space="preserve">  Proceeds from issue of shares</t>
  </si>
  <si>
    <t xml:space="preserve">  Fixed deposit, cash and bank balances</t>
  </si>
  <si>
    <t>Fixed deposit, cash and bank balances</t>
  </si>
  <si>
    <t xml:space="preserve">  Less : fixed deposit pledged</t>
  </si>
  <si>
    <t xml:space="preserve">The interim financial report is unaudited and has been prepared in accordance with Malaysian Financial Reporting Standard ("MFRS") 134 "Interim Financial Reporting", International Financial Reporting Standards ("IFRS") 34 "Interim Financial Reporting" and Paragraph 9.22 of the Main Market Listing Requirements of Bursa Malaysia Securities Berhad and should be read in conjunction with the audited financial statements of the Group for the financial year ended 31 May 2013. </t>
  </si>
  <si>
    <t>Expenses relating to issuance of ESOS</t>
  </si>
  <si>
    <t>Standards and IC Interpretations ("IC Int.") in issue but not yet effective</t>
  </si>
  <si>
    <t>There were no material items of an unusual nature and amount for the current quarter and financial year-to-date.</t>
  </si>
  <si>
    <t>There were no material changes in the estimates used in the current quarter compared to those used in the previous financial year which have a material effect in the current quarter and financial year-to-date.</t>
  </si>
  <si>
    <t xml:space="preserve">The analysis of the Group business segments for the current quarter and financial year-to-date are as follows:- </t>
  </si>
  <si>
    <t>The figures have not been audited.</t>
  </si>
  <si>
    <t>During the period, the Group adopted all new and revised MFRSs and IC Interpretations ("IC Int.") and amendments to MFRSs and IC Int. issued that are relevant to the Group's operations and effective for accounting periods beginning on or after 1 January 2013.  The adoption of these new and revised MFRSs and IC Int. have not resulted in material change to the Group's accounting policies.</t>
  </si>
  <si>
    <t>Investment in unquoted shares</t>
  </si>
  <si>
    <t>The Condensed Consolidated Statement of Changes In Equity should be read in conjunction with the Audited Financial Statements for the year ended 31 May 2013 and the accompanying notes to the Interim Financial Report.</t>
  </si>
  <si>
    <t>Realisation of share-based payments</t>
  </si>
  <si>
    <t>The Group has not elected for early adoption of the relevant new and revised MFRSs and IC Int. and amendments to MFRSs and IC Int. which have been issued but not yet effective at the date of authorisation for issue of these financial statements. The directors anticipate that the adoption of these Standards and IC Int. when they become effective will have no material impact on the financial statements of the Group in the period of initial recognition.</t>
  </si>
  <si>
    <t>Approved and contracted for</t>
  </si>
  <si>
    <t>Cash and cash equivalents at end the period comprise the following:</t>
  </si>
  <si>
    <t>- current period</t>
  </si>
  <si>
    <t>CASH AND CASH EQUIVALENTS AT END OF THE PERIOD</t>
  </si>
  <si>
    <t>Payment of dividend</t>
  </si>
  <si>
    <t xml:space="preserve">  Dividend paid</t>
  </si>
  <si>
    <t>Effect on exchange rate changes</t>
  </si>
  <si>
    <t xml:space="preserve">  Cash generated from operations</t>
  </si>
  <si>
    <t>Net cash generated from operating activities</t>
  </si>
  <si>
    <t>- under provision in prior year</t>
  </si>
  <si>
    <t>Current quarter ended</t>
  </si>
  <si>
    <t>Depreciation and amortisation</t>
  </si>
  <si>
    <t>Current year-to-date period vs corresponding period last year</t>
  </si>
  <si>
    <t>Year-to-date period ended</t>
  </si>
  <si>
    <t>Allowance for and write off of receivables</t>
  </si>
  <si>
    <t>Allowance for and write off of inventories</t>
  </si>
  <si>
    <t>FOR THE FINANCIAL PERIOD ENDED 28 FEBRUARY 2014</t>
  </si>
  <si>
    <t>AS AT 28 FEBRUARY 2014</t>
  </si>
  <si>
    <t>FOR THE PERIOD ENDED 28 FEBRUARY 2014</t>
  </si>
  <si>
    <t>Balance as of 28 February 2014</t>
  </si>
  <si>
    <t>Balance as of 28 February 2013</t>
  </si>
  <si>
    <t>FOR THE THIRD QUARTER ENDED 28 FEBRUARY 2014</t>
  </si>
  <si>
    <t>During the current quarter ended 28 February 2014,  the Company issued 38,000 ordinary shares of RM0.50 each for cash arising from the exercise of employees' share option, whereby 12,000 shares were issued at an exercise price of RM 0.75 per ordinary share and 26,000 shares were issued at an exercise price of RM 0.91 per ordinary share.  During the current quarter, there was no option lapsed as a result of resignation of employees.</t>
  </si>
  <si>
    <t>During the quarter ended 28 February 2014,  the Company also issued 666 ordinary shares of RM0.50 each for cash arising from the conversion of Warrants at an exercise price of RM 1.18 per ordinary share.</t>
  </si>
  <si>
    <t>As at 28 February 2014, the total shares held as treasury shares remained at 24,000 shares as none of the treasury shares were resold or cancelled during the current quarter ended 28 February 2014.</t>
  </si>
  <si>
    <t>There were no other issuance and repayment of debt securities, share buy-backs, share cancellations and resale of treasury shares for the quarter and period ended 28 February 2014.</t>
  </si>
  <si>
    <t>28 February 2014</t>
  </si>
  <si>
    <t>There were no material events subsequent to the end of the current quarter ended 28 February 2014 up to the date of this report.</t>
  </si>
  <si>
    <t>Capital commitments for the purchase of property, plant and equipment not provided for in the interim financial statements as at 28 February 2014 are as follows:</t>
  </si>
  <si>
    <t>There were no changes in the composition of the Group during the current quarter and the year-to-date ended 28 February 2014.</t>
  </si>
  <si>
    <t>28.2.2014</t>
  </si>
  <si>
    <t>The effective tax rate for the year-to-date period ended 28 February 2014 is lower than the statutory income tax rate mainly due to utilisation of reinvestment allowance.</t>
  </si>
  <si>
    <t>This interim financial report and explanation notes were authorised for issue by the Directors in accordance with a resolution of the Directors on 29 April 2014.</t>
  </si>
  <si>
    <t>The Group borrowings as at 28 February 2014 are as follows:-</t>
  </si>
  <si>
    <t>The Board of Directors does not recommend any interim dividend for the current period ended 28 February 2014.</t>
  </si>
  <si>
    <t>The Group's manufacturing segment contributed RM160.0 million revenue for the 9 months ended 28 February 2014 as compared to the revenue of RM140.7 million recorded in the preceding year corresponding period representing a 14% increase.  This is mainly attributable to the increase in sales volume of bottled water products.</t>
  </si>
  <si>
    <t>28.2.2013</t>
  </si>
  <si>
    <t>AUDITED</t>
  </si>
  <si>
    <t xml:space="preserve">  Increase in current liabilities</t>
  </si>
  <si>
    <t>NET DECREASE IN CASH AND CASH EQUIVALENTS</t>
  </si>
  <si>
    <t>On 28 October 2013, the Company paid an interim dividend of 4.0 sen per share tax exempt amounting to RM5,305,680 in respect of the financial year ended 31 May 2013.</t>
  </si>
  <si>
    <t>Foreign exchange gain</t>
  </si>
  <si>
    <t>Revenue from the trading segment has remained rather consistent with the preceding year corresponding period.</t>
  </si>
  <si>
    <t>Our earnings have been and will continue to be affected by the recent implementation of minimum wage, the extension of the retirement age, the various subsidy cuts such as the recent electricity tariff hike and the fiscal tightening measures introduced by the Malaysian Government. To mitigate the escalating costs of doing business, we will continue with our various efforts to improve our operations efficiency and productivity so as to stay competitive in the bottled water industry. We will also continue with our efforts to grow our revenue and to improve our average selling prices in both the domestic and export markets.</t>
  </si>
  <si>
    <t xml:space="preserve">The recent prolonged dry weather and the water rationing in certain parts of the country have caused a surge in the demand for bottled water products. On the assumption that the near term demand for bottled water is still strong, the Directors expect the Group to perform well in the final quarter of the financial year ending 31 May 2014. </t>
  </si>
  <si>
    <t>The Group recorded a revenue of RM59.7 million during the current quarter ended 28 February 2014, which represents a 5% increase as compared to the  preceding year corresponding quarter's revenue of RM57.1 million.  The increase in revenue is mainly due to increased demand for bottled water as a result of water crisis which affected certain states in Malaysia.  Profit before tax has increased 35% from RM5.7 million in the preceding year corresponding quarter to RM7.7 million in the current quarter, contributed mainly by the higher sales of better-margin products as well as the reduction in packaging material cost.</t>
  </si>
  <si>
    <t>The Group recorded a revenue of RM170.5 million during the 9 months ended 28 February 2014, which represents a 13% increase as compared to the  preceding year corresponding period's revenue of RM151.4 million. Profit before tax of RM18.8 million for the period represents a 16% increase as compared to the RM16.2 million profit before tax of the same period last year.  The increase in revenue and profit before taxation is mainly due to the increase in sales volume and the reduction in the cost of packaging material. The sales volume growth has resulted in greater economies of scale and higher capacity utilisation.</t>
  </si>
  <si>
    <t>During the year-to-date period ended 28 February 2014,  the Company issued a total of 854,998 ordinary shares of RM0.50 each.  All issued shares were fully paid.  In the same period, 169,000 employees' share options have lapsed as a result of employee resignation.</t>
  </si>
  <si>
    <t>The major advance economies have shown further improvement and the global economy is expected to register a higher growth rate in year 2014. However, the fiscal policy and various subsidy cuts to address the Malaysian budget deficit have raised the costs of doing business and affect earnings growth. Domestic consumer spending will be affected as inflationary pressure increases. While the private consumption growth is affected by tighter financing condition and erosion of overall spending power, the infrastructure and public spending will remain strong in view of the various on-going infrastructure projects being undertaken. The Malaysian economy in 2014 is expected to register a moderate growth rate which may be slightly better than the 2013 GDP growth rate. We anticipate the demand for our products to remain favourable in view of the product affordability, our wide product range for various market segments and our strong branding. We will continue to promote our core brands and the health benefits of our silicon-rich Spritzer natural mineral water.</t>
  </si>
  <si>
    <t>During the year-to-date period ended 28 February 2014, the Group acquired property, plant and equipment with a total cost of RM21,677,000, out of which RM500,000 was acquired by hire purchase arrangement.</t>
  </si>
  <si>
    <t>The Group recorded a revenue of RM59.7 million during the current quarter ended 28 February 2014, representing an 8% increase compared to the preceding quarter's revenue of RM55.2 million.  Profit before tax increased 67% from RM4.6 million in the last quarter to RM7.7 million in the current quarter mainly due to increase in sales during festive season and  as a result of water crisis, the reduction in cost of packaging material and the higher sales of better-margin products.</t>
  </si>
</sst>
</file>

<file path=xl/styles.xml><?xml version="1.0" encoding="utf-8"?>
<styleSheet xmlns="http://schemas.openxmlformats.org/spreadsheetml/2006/main">
  <numFmts count="27">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_(* #,##0.0000_);_(* \(#,##0.0000\);_(* &quot;-&quot;????_);_(@_)"/>
    <numFmt numFmtId="171" formatCode="_(* #,##0_);_(* \(#,##0\);_(* &quot;-&quot;??_);_(@_)"/>
    <numFmt numFmtId="172" formatCode="_(* #,##0.000_);_(* \(#,##0.000\);_(* &quot;-&quot;??_);_(@_)"/>
    <numFmt numFmtId="173" formatCode="_(* #,##0.0_);_(* \(#,##0.0\);_(* &quot;-&quot;??_);_(@_)"/>
    <numFmt numFmtId="174" formatCode="#,##0.0000_);\(#,##0.0000\)"/>
    <numFmt numFmtId="175" formatCode="_(* #,##0.0000_);_(* \(#,##0.0000\);_(* &quot;-&quot;_);_(@_)"/>
    <numFmt numFmtId="176" formatCode="dd/mm/yy;@"/>
    <numFmt numFmtId="177" formatCode="[$-409]dddd\,\ mmmm\ dd\,\ yyyy"/>
    <numFmt numFmtId="178" formatCode="[$-409]h:mm:ss\ AM/PM"/>
    <numFmt numFmtId="179" formatCode="00000"/>
    <numFmt numFmtId="180" formatCode="_(* #,##0.000000_);_(* \(#,##0.000000\);_(* &quot;-&quot;??????_);_(@_)"/>
    <numFmt numFmtId="181" formatCode="_(* #,##0.000_);_(* \(#,##0.000\);_(* &quot;-&quot;???_);_(@_)"/>
    <numFmt numFmtId="182" formatCode="_(* #,##0.0000_);_(* \(#,##0.0000\);_(* &quot;-&quot;??_);_(@_)"/>
  </numFmts>
  <fonts count="59">
    <font>
      <sz val="12"/>
      <name val="Arial"/>
      <family val="0"/>
    </font>
    <font>
      <sz val="11"/>
      <color indexed="8"/>
      <name val="Calibri"/>
      <family val="2"/>
    </font>
    <font>
      <i/>
      <sz val="10"/>
      <name val="Arial"/>
      <family val="2"/>
    </font>
    <font>
      <b/>
      <sz val="12"/>
      <name val="Arial"/>
      <family val="2"/>
    </font>
    <font>
      <sz val="11"/>
      <name val="Arial"/>
      <family val="2"/>
    </font>
    <font>
      <sz val="14"/>
      <name val="Arial"/>
      <family val="2"/>
    </font>
    <font>
      <b/>
      <sz val="14"/>
      <name val="Arial"/>
      <family val="2"/>
    </font>
    <font>
      <b/>
      <sz val="18"/>
      <name val="Arial"/>
      <family val="2"/>
    </font>
    <font>
      <sz val="10"/>
      <name val="Arial"/>
      <family val="2"/>
    </font>
    <font>
      <b/>
      <sz val="10"/>
      <name val="Arial"/>
      <family val="2"/>
    </font>
    <font>
      <b/>
      <sz val="11"/>
      <name val="Arial"/>
      <family val="2"/>
    </font>
    <font>
      <b/>
      <sz val="16"/>
      <name val="Arial"/>
      <family val="2"/>
    </font>
    <font>
      <sz val="16"/>
      <name val="Arial"/>
      <family val="2"/>
    </font>
    <font>
      <b/>
      <sz val="13"/>
      <name val="Arial"/>
      <family val="2"/>
    </font>
    <font>
      <i/>
      <sz val="13"/>
      <name val="Arial"/>
      <family val="2"/>
    </font>
    <font>
      <sz val="13"/>
      <name val="Arial"/>
      <family val="2"/>
    </font>
    <font>
      <b/>
      <sz val="17"/>
      <name val="Arial"/>
      <family val="2"/>
    </font>
    <font>
      <i/>
      <sz val="16"/>
      <name val="Arial"/>
      <family val="2"/>
    </font>
    <font>
      <u val="single"/>
      <sz val="13"/>
      <name val="Arial"/>
      <family val="2"/>
    </font>
    <font>
      <sz val="8"/>
      <name val="Arial"/>
      <family val="2"/>
    </font>
    <font>
      <sz val="9"/>
      <name val="Tahoma"/>
      <family val="2"/>
    </font>
    <font>
      <b/>
      <sz val="9"/>
      <name val="Tahoma"/>
      <family val="2"/>
    </font>
    <font>
      <sz val="1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9"/>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double"/>
    </border>
    <border>
      <left/>
      <right/>
      <top/>
      <bottom style="double"/>
    </border>
    <border>
      <left/>
      <right/>
      <top style="thin"/>
      <bottom style="thin"/>
    </border>
    <border>
      <left/>
      <right/>
      <top/>
      <bottom style="thin"/>
    </border>
    <border>
      <left/>
      <right/>
      <top style="double">
        <color indexed="8"/>
      </top>
      <bottom/>
    </border>
    <border>
      <left style="thin"/>
      <right style="thin"/>
      <top style="thin"/>
      <bottom/>
    </border>
    <border>
      <left style="thin"/>
      <right style="thin"/>
      <top/>
      <bottom style="thin"/>
    </border>
    <border>
      <left/>
      <right/>
      <top/>
      <bottom style="medium"/>
    </border>
    <border>
      <left/>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right/>
      <top style="thin">
        <color indexed="8"/>
      </top>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43" fontId="8"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28"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1" applyNumberFormat="0" applyAlignment="0" applyProtection="0"/>
    <xf numFmtId="0" fontId="52" fillId="0" borderId="6" applyNumberFormat="0" applyFill="0" applyAlignment="0" applyProtection="0"/>
    <xf numFmtId="0" fontId="53" fillId="30" borderId="0" applyNumberFormat="0" applyBorder="0" applyAlignment="0" applyProtection="0"/>
    <xf numFmtId="0" fontId="0" fillId="0" borderId="0">
      <alignment/>
      <protection/>
    </xf>
    <xf numFmtId="0" fontId="8" fillId="0" borderId="0">
      <alignment/>
      <protection/>
    </xf>
    <xf numFmtId="0" fontId="8" fillId="0" borderId="0">
      <alignment/>
      <protection/>
    </xf>
    <xf numFmtId="0" fontId="0" fillId="31" borderId="7" applyNumberFormat="0" applyFont="0" applyAlignment="0" applyProtection="0"/>
    <xf numFmtId="0" fontId="54" fillId="26" borderId="8" applyNumberFormat="0" applyAlignment="0" applyProtection="0"/>
    <xf numFmtId="9" fontId="8"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216">
    <xf numFmtId="0" fontId="0" fillId="0" borderId="0" xfId="0" applyAlignment="1">
      <alignment/>
    </xf>
    <xf numFmtId="0" fontId="12" fillId="0" borderId="0" xfId="0" applyNumberFormat="1" applyFont="1" applyFill="1" applyAlignment="1">
      <alignment/>
    </xf>
    <xf numFmtId="41" fontId="12" fillId="0" borderId="0" xfId="0" applyNumberFormat="1" applyFont="1" applyFill="1" applyBorder="1" applyAlignment="1">
      <alignment/>
    </xf>
    <xf numFmtId="0" fontId="15" fillId="0" borderId="0" xfId="0" applyNumberFormat="1" applyFont="1" applyFill="1" applyAlignment="1">
      <alignment/>
    </xf>
    <xf numFmtId="41" fontId="15" fillId="0" borderId="0" xfId="0" applyNumberFormat="1" applyFont="1" applyFill="1" applyBorder="1" applyAlignment="1">
      <alignment/>
    </xf>
    <xf numFmtId="0" fontId="13" fillId="0" borderId="0" xfId="0" applyNumberFormat="1" applyFont="1" applyFill="1" applyAlignment="1">
      <alignment horizontal="left"/>
    </xf>
    <xf numFmtId="0" fontId="13" fillId="0" borderId="0" xfId="0" applyNumberFormat="1" applyFont="1" applyFill="1" applyAlignment="1">
      <alignment/>
    </xf>
    <xf numFmtId="41" fontId="5" fillId="0" borderId="0" xfId="0" applyNumberFormat="1" applyFont="1" applyFill="1" applyBorder="1" applyAlignment="1">
      <alignment/>
    </xf>
    <xf numFmtId="41" fontId="5" fillId="0" borderId="0" xfId="0" applyNumberFormat="1" applyFont="1" applyFill="1" applyAlignment="1">
      <alignment/>
    </xf>
    <xf numFmtId="0" fontId="5" fillId="0" borderId="0" xfId="0" applyNumberFormat="1" applyFont="1" applyFill="1" applyAlignment="1">
      <alignment/>
    </xf>
    <xf numFmtId="41" fontId="5" fillId="0" borderId="0" xfId="0" applyNumberFormat="1" applyFont="1" applyFill="1" applyAlignment="1">
      <alignment horizontal="right"/>
    </xf>
    <xf numFmtId="3" fontId="5" fillId="0" borderId="0" xfId="0" applyNumberFormat="1" applyFont="1" applyFill="1" applyAlignment="1">
      <alignment/>
    </xf>
    <xf numFmtId="0" fontId="0" fillId="0" borderId="0" xfId="0" applyNumberFormat="1" applyFont="1" applyFill="1" applyAlignment="1">
      <alignment/>
    </xf>
    <xf numFmtId="0" fontId="11" fillId="0" borderId="0" xfId="0" applyNumberFormat="1" applyFont="1" applyFill="1" applyAlignment="1">
      <alignment/>
    </xf>
    <xf numFmtId="0" fontId="12" fillId="0" borderId="0" xfId="0" applyNumberFormat="1" applyFont="1" applyFill="1" applyBorder="1" applyAlignment="1">
      <alignment/>
    </xf>
    <xf numFmtId="0" fontId="11" fillId="0" borderId="0" xfId="0" applyNumberFormat="1" applyFont="1" applyFill="1" applyBorder="1" applyAlignment="1">
      <alignment horizontal="center"/>
    </xf>
    <xf numFmtId="41" fontId="12" fillId="0" borderId="0" xfId="0" applyNumberFormat="1" applyFont="1" applyFill="1" applyAlignment="1">
      <alignment/>
    </xf>
    <xf numFmtId="43" fontId="12" fillId="0" borderId="0" xfId="0" applyNumberFormat="1" applyFont="1" applyFill="1" applyAlignment="1">
      <alignment/>
    </xf>
    <xf numFmtId="41" fontId="12" fillId="0" borderId="0" xfId="0" applyNumberFormat="1" applyFont="1" applyFill="1" applyAlignment="1">
      <alignment horizontal="right"/>
    </xf>
    <xf numFmtId="0" fontId="15" fillId="0" borderId="0" xfId="0" applyNumberFormat="1" applyFont="1" applyFill="1" applyAlignment="1">
      <alignment horizontal="left"/>
    </xf>
    <xf numFmtId="41" fontId="0" fillId="0" borderId="0" xfId="0" applyNumberFormat="1" applyFont="1" applyFill="1" applyAlignment="1">
      <alignment/>
    </xf>
    <xf numFmtId="3" fontId="0" fillId="0" borderId="0" xfId="0" applyNumberFormat="1" applyFont="1" applyFill="1" applyAlignment="1">
      <alignment/>
    </xf>
    <xf numFmtId="0" fontId="16" fillId="0" borderId="0" xfId="0" applyNumberFormat="1" applyFont="1" applyFill="1" applyAlignment="1">
      <alignment/>
    </xf>
    <xf numFmtId="0" fontId="11" fillId="0" borderId="0" xfId="0" applyNumberFormat="1" applyFont="1" applyFill="1" applyAlignment="1">
      <alignment horizontal="left"/>
    </xf>
    <xf numFmtId="0" fontId="16" fillId="0" borderId="0" xfId="0" applyNumberFormat="1" applyFont="1" applyFill="1" applyAlignment="1">
      <alignment horizontal="left"/>
    </xf>
    <xf numFmtId="0" fontId="4" fillId="0" borderId="0" xfId="0" applyNumberFormat="1" applyFont="1" applyFill="1" applyAlignment="1">
      <alignment/>
    </xf>
    <xf numFmtId="0" fontId="3" fillId="0" borderId="0" xfId="0" applyNumberFormat="1" applyFont="1" applyFill="1" applyAlignment="1">
      <alignment/>
    </xf>
    <xf numFmtId="41" fontId="12" fillId="0" borderId="10" xfId="0" applyNumberFormat="1" applyFont="1" applyFill="1" applyBorder="1" applyAlignment="1">
      <alignment/>
    </xf>
    <xf numFmtId="41" fontId="12" fillId="0" borderId="11" xfId="0" applyNumberFormat="1" applyFont="1" applyFill="1" applyBorder="1" applyAlignment="1">
      <alignment/>
    </xf>
    <xf numFmtId="0" fontId="12" fillId="0" borderId="0" xfId="0" applyNumberFormat="1" applyFont="1" applyFill="1" applyAlignment="1">
      <alignment horizontal="left"/>
    </xf>
    <xf numFmtId="0" fontId="3" fillId="0" borderId="0" xfId="0" applyNumberFormat="1" applyFont="1" applyFill="1" applyAlignment="1">
      <alignment horizontal="center"/>
    </xf>
    <xf numFmtId="41" fontId="5" fillId="0" borderId="12" xfId="0" applyNumberFormat="1" applyFont="1" applyFill="1" applyBorder="1" applyAlignment="1">
      <alignment horizontal="right"/>
    </xf>
    <xf numFmtId="41" fontId="5" fillId="0" borderId="12" xfId="0" applyNumberFormat="1" applyFont="1" applyFill="1" applyBorder="1" applyAlignment="1">
      <alignment/>
    </xf>
    <xf numFmtId="41" fontId="5" fillId="0" borderId="11" xfId="0" applyNumberFormat="1" applyFont="1" applyFill="1" applyBorder="1" applyAlignment="1">
      <alignment/>
    </xf>
    <xf numFmtId="41" fontId="5" fillId="0" borderId="13" xfId="0" applyNumberFormat="1" applyFont="1" applyFill="1" applyBorder="1" applyAlignment="1">
      <alignment/>
    </xf>
    <xf numFmtId="41" fontId="5" fillId="0" borderId="14" xfId="0" applyNumberFormat="1" applyFont="1" applyFill="1" applyBorder="1" applyAlignment="1">
      <alignment/>
    </xf>
    <xf numFmtId="170" fontId="5" fillId="0" borderId="0" xfId="0" applyNumberFormat="1" applyFont="1" applyFill="1" applyBorder="1" applyAlignment="1">
      <alignment/>
    </xf>
    <xf numFmtId="171" fontId="8" fillId="0" borderId="0" xfId="42" applyNumberFormat="1" applyFont="1" applyFill="1" applyAlignment="1">
      <alignment/>
    </xf>
    <xf numFmtId="171" fontId="8" fillId="0" borderId="13" xfId="42" applyNumberFormat="1" applyFont="1" applyFill="1" applyBorder="1" applyAlignment="1">
      <alignment/>
    </xf>
    <xf numFmtId="0" fontId="3" fillId="0" borderId="0" xfId="0" applyNumberFormat="1" applyFont="1" applyFill="1" applyAlignment="1">
      <alignment horizontal="left"/>
    </xf>
    <xf numFmtId="0" fontId="9" fillId="0" borderId="0" xfId="58" applyFont="1" applyFill="1">
      <alignment/>
      <protection/>
    </xf>
    <xf numFmtId="0" fontId="8" fillId="0" borderId="0" xfId="58" applyFont="1" applyFill="1">
      <alignment/>
      <protection/>
    </xf>
    <xf numFmtId="0" fontId="10" fillId="0" borderId="0" xfId="0" applyNumberFormat="1" applyFont="1" applyFill="1" applyAlignment="1">
      <alignment horizontal="left"/>
    </xf>
    <xf numFmtId="0" fontId="10" fillId="0" borderId="0" xfId="58" applyFont="1" applyFill="1">
      <alignment/>
      <protection/>
    </xf>
    <xf numFmtId="0" fontId="8" fillId="0" borderId="0" xfId="58" applyFont="1" applyFill="1" applyAlignment="1">
      <alignment/>
      <protection/>
    </xf>
    <xf numFmtId="171" fontId="8" fillId="0" borderId="10" xfId="42" applyNumberFormat="1" applyFont="1" applyFill="1" applyBorder="1" applyAlignment="1">
      <alignment/>
    </xf>
    <xf numFmtId="171" fontId="8" fillId="0" borderId="0" xfId="42" applyNumberFormat="1" applyFont="1" applyFill="1" applyAlignment="1">
      <alignment horizontal="right"/>
    </xf>
    <xf numFmtId="0" fontId="8" fillId="0" borderId="0" xfId="58" applyNumberFormat="1" applyFont="1" applyFill="1" applyAlignment="1">
      <alignment/>
      <protection/>
    </xf>
    <xf numFmtId="3" fontId="8" fillId="0" borderId="0" xfId="58" applyNumberFormat="1" applyFont="1" applyFill="1" applyAlignment="1">
      <alignment/>
      <protection/>
    </xf>
    <xf numFmtId="43" fontId="13" fillId="0" borderId="13" xfId="42" applyFont="1" applyFill="1" applyBorder="1" applyAlignment="1">
      <alignment horizontal="right"/>
    </xf>
    <xf numFmtId="171" fontId="15" fillId="0" borderId="0" xfId="42" applyNumberFormat="1" applyFont="1" applyFill="1" applyAlignment="1">
      <alignment/>
    </xf>
    <xf numFmtId="171" fontId="15" fillId="0" borderId="0" xfId="42" applyNumberFormat="1" applyFont="1" applyFill="1" applyAlignment="1">
      <alignment horizontal="right"/>
    </xf>
    <xf numFmtId="171" fontId="15" fillId="0" borderId="10" xfId="42" applyNumberFormat="1" applyFont="1" applyFill="1" applyBorder="1" applyAlignment="1">
      <alignment/>
    </xf>
    <xf numFmtId="0" fontId="13" fillId="0" borderId="0" xfId="0" applyNumberFormat="1" applyFont="1" applyFill="1" applyAlignment="1">
      <alignment horizontal="center"/>
    </xf>
    <xf numFmtId="43" fontId="13" fillId="0" borderId="0" xfId="42" applyFont="1" applyFill="1" applyBorder="1" applyAlignment="1">
      <alignment horizontal="right"/>
    </xf>
    <xf numFmtId="0" fontId="15" fillId="0" borderId="0" xfId="0" applyNumberFormat="1" applyFont="1" applyFill="1" applyAlignment="1" quotePrefix="1">
      <alignment/>
    </xf>
    <xf numFmtId="3" fontId="15" fillId="0" borderId="0" xfId="0" applyNumberFormat="1" applyFont="1" applyFill="1" applyAlignment="1">
      <alignment/>
    </xf>
    <xf numFmtId="171" fontId="15" fillId="0" borderId="15" xfId="42" applyNumberFormat="1" applyFont="1" applyFill="1" applyBorder="1" applyAlignment="1">
      <alignment/>
    </xf>
    <xf numFmtId="171" fontId="15" fillId="0" borderId="16" xfId="42" applyNumberFormat="1" applyFont="1" applyFill="1" applyBorder="1" applyAlignment="1">
      <alignment/>
    </xf>
    <xf numFmtId="171" fontId="15" fillId="0" borderId="0" xfId="42" applyNumberFormat="1" applyFont="1" applyFill="1" applyBorder="1" applyAlignment="1">
      <alignment/>
    </xf>
    <xf numFmtId="171" fontId="15" fillId="0" borderId="11" xfId="42" applyNumberFormat="1" applyFont="1" applyFill="1" applyBorder="1" applyAlignment="1">
      <alignment/>
    </xf>
    <xf numFmtId="3" fontId="5" fillId="0" borderId="0" xfId="0" applyNumberFormat="1" applyFont="1" applyFill="1" applyBorder="1" applyAlignment="1">
      <alignment/>
    </xf>
    <xf numFmtId="0" fontId="9" fillId="0" borderId="0" xfId="58" applyFont="1" applyFill="1" applyBorder="1">
      <alignment/>
      <protection/>
    </xf>
    <xf numFmtId="0" fontId="8" fillId="0" borderId="0" xfId="58" applyFont="1" applyFill="1" applyBorder="1">
      <alignment/>
      <protection/>
    </xf>
    <xf numFmtId="171" fontId="8" fillId="0" borderId="0" xfId="42" applyNumberFormat="1" applyFont="1" applyFill="1" applyBorder="1" applyAlignment="1">
      <alignment/>
    </xf>
    <xf numFmtId="171" fontId="8" fillId="0" borderId="0" xfId="42" applyNumberFormat="1" applyFont="1" applyFill="1" applyBorder="1" applyAlignment="1">
      <alignment horizontal="right"/>
    </xf>
    <xf numFmtId="3" fontId="8" fillId="0" borderId="0" xfId="58" applyNumberFormat="1" applyFont="1" applyFill="1" applyBorder="1" applyAlignment="1">
      <alignment/>
      <protection/>
    </xf>
    <xf numFmtId="0" fontId="0" fillId="0" borderId="0" xfId="0" applyNumberFormat="1" applyFont="1" applyFill="1" applyBorder="1" applyAlignment="1">
      <alignment/>
    </xf>
    <xf numFmtId="43" fontId="5" fillId="0" borderId="0" xfId="0" applyNumberFormat="1" applyFont="1" applyFill="1" applyBorder="1" applyAlignment="1">
      <alignment/>
    </xf>
    <xf numFmtId="0" fontId="3" fillId="0" borderId="13" xfId="0" applyNumberFormat="1" applyFont="1" applyFill="1" applyBorder="1" applyAlignment="1">
      <alignment horizontal="center"/>
    </xf>
    <xf numFmtId="171" fontId="0" fillId="0" borderId="0" xfId="42" applyNumberFormat="1" applyFont="1" applyFill="1" applyAlignment="1">
      <alignment/>
    </xf>
    <xf numFmtId="171" fontId="8" fillId="0" borderId="0" xfId="58" applyNumberFormat="1" applyFont="1" applyFill="1">
      <alignment/>
      <protection/>
    </xf>
    <xf numFmtId="0" fontId="13" fillId="0" borderId="0" xfId="0" applyNumberFormat="1" applyFont="1" applyFill="1" applyAlignment="1">
      <alignment horizontal="center" vertical="top"/>
    </xf>
    <xf numFmtId="171" fontId="13" fillId="0" borderId="0" xfId="42" applyNumberFormat="1" applyFont="1" applyFill="1" applyBorder="1" applyAlignment="1">
      <alignment horizontal="right"/>
    </xf>
    <xf numFmtId="3" fontId="15" fillId="0" borderId="0" xfId="0" applyNumberFormat="1" applyFont="1" applyFill="1" applyBorder="1" applyAlignment="1">
      <alignment/>
    </xf>
    <xf numFmtId="171" fontId="13" fillId="0" borderId="13" xfId="42" applyNumberFormat="1" applyFont="1" applyFill="1" applyBorder="1" applyAlignment="1">
      <alignment horizontal="right"/>
    </xf>
    <xf numFmtId="0" fontId="15" fillId="0" borderId="0" xfId="0" applyNumberFormat="1" applyFont="1" applyFill="1" applyAlignment="1">
      <alignment wrapText="1"/>
    </xf>
    <xf numFmtId="0" fontId="12" fillId="0" borderId="0" xfId="0" applyNumberFormat="1" applyFont="1" applyFill="1" applyAlignment="1">
      <alignment wrapText="1"/>
    </xf>
    <xf numFmtId="14" fontId="3" fillId="0" borderId="0" xfId="0" applyNumberFormat="1" applyFont="1" applyFill="1" applyAlignment="1">
      <alignment horizontal="center"/>
    </xf>
    <xf numFmtId="0" fontId="8" fillId="0" borderId="0" xfId="0" applyNumberFormat="1" applyFont="1" applyFill="1" applyAlignment="1">
      <alignment/>
    </xf>
    <xf numFmtId="0" fontId="15" fillId="0" borderId="0" xfId="0" applyNumberFormat="1" applyFont="1" applyFill="1" applyAlignment="1">
      <alignment horizontal="justify" wrapText="1"/>
    </xf>
    <xf numFmtId="0" fontId="0" fillId="0" borderId="0" xfId="0" applyFill="1" applyAlignment="1">
      <alignment horizontal="justify" wrapText="1"/>
    </xf>
    <xf numFmtId="171" fontId="8" fillId="0" borderId="10" xfId="58" applyNumberFormat="1" applyFont="1" applyFill="1" applyBorder="1">
      <alignment/>
      <protection/>
    </xf>
    <xf numFmtId="0" fontId="13" fillId="0" borderId="0" xfId="0" applyNumberFormat="1" applyFont="1" applyFill="1" applyBorder="1" applyAlignment="1">
      <alignment horizontal="left"/>
    </xf>
    <xf numFmtId="0" fontId="13" fillId="0" borderId="0" xfId="0" applyNumberFormat="1" applyFont="1" applyFill="1" applyBorder="1" applyAlignment="1">
      <alignment/>
    </xf>
    <xf numFmtId="0" fontId="15" fillId="0" borderId="0" xfId="0" applyNumberFormat="1" applyFont="1" applyFill="1" applyBorder="1" applyAlignment="1">
      <alignment/>
    </xf>
    <xf numFmtId="0" fontId="15" fillId="0" borderId="0" xfId="0" applyNumberFormat="1" applyFont="1" applyFill="1" applyBorder="1" applyAlignment="1">
      <alignment horizontal="left"/>
    </xf>
    <xf numFmtId="171" fontId="15" fillId="0" borderId="0" xfId="42" applyNumberFormat="1" applyFont="1" applyFill="1" applyBorder="1" applyAlignment="1">
      <alignment horizontal="right"/>
    </xf>
    <xf numFmtId="0" fontId="18" fillId="0" borderId="0" xfId="0" applyNumberFormat="1" applyFont="1" applyFill="1" applyBorder="1" applyAlignment="1">
      <alignment/>
    </xf>
    <xf numFmtId="171" fontId="15" fillId="0" borderId="10" xfId="42" applyNumberFormat="1" applyFont="1" applyFill="1" applyBorder="1" applyAlignment="1">
      <alignment horizontal="right"/>
    </xf>
    <xf numFmtId="171" fontId="15" fillId="0" borderId="11" xfId="42" applyNumberFormat="1" applyFont="1" applyFill="1" applyBorder="1" applyAlignment="1">
      <alignment horizontal="right"/>
    </xf>
    <xf numFmtId="15" fontId="13" fillId="0" borderId="13" xfId="0" applyNumberFormat="1" applyFont="1" applyFill="1" applyBorder="1" applyAlignment="1" quotePrefix="1">
      <alignment/>
    </xf>
    <xf numFmtId="0" fontId="13" fillId="0" borderId="13" xfId="0" applyNumberFormat="1" applyFont="1" applyFill="1" applyBorder="1" applyAlignment="1">
      <alignment/>
    </xf>
    <xf numFmtId="171" fontId="8" fillId="0" borderId="12" xfId="42" applyNumberFormat="1" applyFont="1" applyFill="1" applyBorder="1" applyAlignment="1">
      <alignment/>
    </xf>
    <xf numFmtId="41" fontId="12" fillId="0" borderId="0" xfId="0" applyNumberFormat="1" applyFont="1" applyFill="1" applyBorder="1" applyAlignment="1" quotePrefix="1">
      <alignment/>
    </xf>
    <xf numFmtId="0" fontId="11" fillId="0" borderId="0" xfId="0" applyNumberFormat="1" applyFont="1" applyFill="1" applyAlignment="1">
      <alignment horizontal="center"/>
    </xf>
    <xf numFmtId="14" fontId="11" fillId="0" borderId="0" xfId="0" applyNumberFormat="1" applyFont="1" applyFill="1" applyAlignment="1">
      <alignment horizontal="center"/>
    </xf>
    <xf numFmtId="14" fontId="11" fillId="0" borderId="0" xfId="0" applyNumberFormat="1" applyFont="1" applyFill="1" applyAlignment="1" quotePrefix="1">
      <alignment horizontal="center"/>
    </xf>
    <xf numFmtId="0" fontId="11" fillId="0" borderId="13" xfId="0" applyNumberFormat="1" applyFont="1" applyFill="1" applyBorder="1" applyAlignment="1">
      <alignment horizontal="center"/>
    </xf>
    <xf numFmtId="0" fontId="8" fillId="0" borderId="0" xfId="0" applyNumberFormat="1" applyFont="1" applyFill="1" applyAlignment="1">
      <alignment horizontal="center"/>
    </xf>
    <xf numFmtId="37" fontId="8" fillId="0" borderId="0" xfId="58" applyNumberFormat="1" applyFont="1" applyFill="1">
      <alignment/>
      <protection/>
    </xf>
    <xf numFmtId="0" fontId="13" fillId="0" borderId="0" xfId="0" applyNumberFormat="1" applyFont="1" applyFill="1" applyAlignment="1">
      <alignment horizontal="justify" wrapText="1"/>
    </xf>
    <xf numFmtId="0" fontId="7" fillId="0" borderId="0" xfId="0" applyNumberFormat="1" applyFont="1" applyFill="1" applyAlignment="1">
      <alignment/>
    </xf>
    <xf numFmtId="0" fontId="0" fillId="0" borderId="0" xfId="0" applyNumberFormat="1" applyFont="1" applyFill="1" applyAlignment="1">
      <alignment/>
    </xf>
    <xf numFmtId="0" fontId="2" fillId="0" borderId="0" xfId="0" applyNumberFormat="1" applyFont="1" applyFill="1" applyAlignment="1">
      <alignment horizontal="left"/>
    </xf>
    <xf numFmtId="0" fontId="6" fillId="0" borderId="0" xfId="0" applyNumberFormat="1" applyFont="1" applyFill="1" applyAlignment="1">
      <alignment horizontal="left"/>
    </xf>
    <xf numFmtId="0" fontId="14" fillId="0" borderId="0" xfId="0" applyNumberFormat="1" applyFont="1" applyFill="1" applyAlignment="1">
      <alignment horizontal="left"/>
    </xf>
    <xf numFmtId="0" fontId="6" fillId="0" borderId="0" xfId="0" applyNumberFormat="1" applyFont="1" applyFill="1" applyAlignment="1">
      <alignment/>
    </xf>
    <xf numFmtId="0" fontId="15" fillId="0" borderId="0" xfId="0" applyNumberFormat="1" applyFont="1" applyFill="1" applyAlignment="1">
      <alignment/>
    </xf>
    <xf numFmtId="0" fontId="15" fillId="0" borderId="0" xfId="0" applyNumberFormat="1" applyFont="1" applyFill="1" applyAlignment="1">
      <alignment vertical="center"/>
    </xf>
    <xf numFmtId="0" fontId="15" fillId="0" borderId="0" xfId="0" applyNumberFormat="1" applyFont="1" applyFill="1" applyAlignment="1">
      <alignment vertical="center" wrapText="1"/>
    </xf>
    <xf numFmtId="171" fontId="15" fillId="0" borderId="13" xfId="42" applyNumberFormat="1" applyFont="1" applyFill="1" applyBorder="1" applyAlignment="1">
      <alignment horizontal="right"/>
    </xf>
    <xf numFmtId="37" fontId="15" fillId="0" borderId="0" xfId="0" applyNumberFormat="1" applyFont="1" applyFill="1" applyBorder="1" applyAlignment="1">
      <alignment/>
    </xf>
    <xf numFmtId="0" fontId="13" fillId="0" borderId="0" xfId="0" applyNumberFormat="1" applyFont="1" applyFill="1" applyAlignment="1">
      <alignment horizontal="left" vertical="top"/>
    </xf>
    <xf numFmtId="0" fontId="15" fillId="0" borderId="0" xfId="0" applyFont="1" applyFill="1" applyAlignment="1">
      <alignment horizontal="justify" vertical="top"/>
    </xf>
    <xf numFmtId="37" fontId="15" fillId="0" borderId="0" xfId="0" applyNumberFormat="1" applyFont="1" applyFill="1" applyAlignment="1">
      <alignment horizontal="justify" vertical="top" wrapText="1"/>
    </xf>
    <xf numFmtId="0" fontId="15" fillId="0" borderId="0" xfId="0" applyFont="1" applyFill="1" applyAlignment="1">
      <alignment horizontal="justify" vertical="top" wrapText="1"/>
    </xf>
    <xf numFmtId="0" fontId="15" fillId="0" borderId="0" xfId="0" applyNumberFormat="1" applyFont="1" applyFill="1" applyAlignment="1">
      <alignment horizontal="center"/>
    </xf>
    <xf numFmtId="0" fontId="13" fillId="0" borderId="0" xfId="0" applyNumberFormat="1" applyFont="1" applyFill="1" applyBorder="1" applyAlignment="1">
      <alignment horizontal="right"/>
    </xf>
    <xf numFmtId="37" fontId="15" fillId="0" borderId="0" xfId="0" applyNumberFormat="1" applyFont="1" applyFill="1" applyAlignment="1">
      <alignment/>
    </xf>
    <xf numFmtId="0" fontId="13" fillId="0" borderId="13" xfId="0" applyNumberFormat="1" applyFont="1" applyFill="1" applyBorder="1" applyAlignment="1">
      <alignment horizontal="right"/>
    </xf>
    <xf numFmtId="171" fontId="0" fillId="0" borderId="0" xfId="0" applyNumberFormat="1" applyFont="1" applyFill="1" applyAlignment="1">
      <alignment/>
    </xf>
    <xf numFmtId="0" fontId="13" fillId="0" borderId="0" xfId="0" applyNumberFormat="1" applyFont="1" applyFill="1" applyAlignment="1" quotePrefix="1">
      <alignment horizontal="left"/>
    </xf>
    <xf numFmtId="0" fontId="13" fillId="0" borderId="0" xfId="0" applyNumberFormat="1" applyFont="1" applyFill="1" applyBorder="1" applyAlignment="1" quotePrefix="1">
      <alignment horizontal="left"/>
    </xf>
    <xf numFmtId="0" fontId="13" fillId="0" borderId="0" xfId="0" applyNumberFormat="1" applyFont="1" applyFill="1" applyAlignment="1" quotePrefix="1">
      <alignment horizontal="left" vertical="top"/>
    </xf>
    <xf numFmtId="0" fontId="13" fillId="0" borderId="0" xfId="0" applyNumberFormat="1" applyFont="1" applyFill="1" applyAlignment="1" quotePrefix="1">
      <alignment/>
    </xf>
    <xf numFmtId="0" fontId="3" fillId="0" borderId="0" xfId="0" applyNumberFormat="1" applyFont="1" applyFill="1" applyAlignment="1" quotePrefix="1">
      <alignment/>
    </xf>
    <xf numFmtId="0" fontId="10" fillId="0" borderId="0" xfId="0" applyNumberFormat="1" applyFont="1" applyFill="1" applyAlignment="1">
      <alignment/>
    </xf>
    <xf numFmtId="0" fontId="9" fillId="0" borderId="0" xfId="57" applyFont="1" applyFill="1">
      <alignment/>
      <protection/>
    </xf>
    <xf numFmtId="0" fontId="8" fillId="0" borderId="0" xfId="57" applyFont="1" applyFill="1">
      <alignment/>
      <protection/>
    </xf>
    <xf numFmtId="0" fontId="8" fillId="0" borderId="0" xfId="57" applyFont="1" applyFill="1" applyAlignment="1">
      <alignment/>
      <protection/>
    </xf>
    <xf numFmtId="0" fontId="8" fillId="0" borderId="17" xfId="57" applyFont="1" applyFill="1" applyBorder="1">
      <alignment/>
      <protection/>
    </xf>
    <xf numFmtId="0" fontId="8" fillId="0" borderId="0" xfId="57" applyNumberFormat="1" applyFont="1" applyFill="1" applyAlignment="1">
      <alignment/>
      <protection/>
    </xf>
    <xf numFmtId="14" fontId="9" fillId="0" borderId="0" xfId="0" applyNumberFormat="1" applyFont="1" applyFill="1" applyAlignment="1">
      <alignment horizontal="center"/>
    </xf>
    <xf numFmtId="14" fontId="9" fillId="0" borderId="0" xfId="0" applyNumberFormat="1" applyFont="1" applyFill="1" applyAlignment="1" quotePrefix="1">
      <alignment horizontal="center"/>
    </xf>
    <xf numFmtId="0" fontId="9" fillId="0" borderId="13" xfId="0" applyNumberFormat="1" applyFont="1" applyFill="1" applyBorder="1" applyAlignment="1">
      <alignment horizontal="center"/>
    </xf>
    <xf numFmtId="0" fontId="9" fillId="0" borderId="0" xfId="0" applyNumberFormat="1" applyFont="1" applyFill="1" applyAlignment="1">
      <alignment/>
    </xf>
    <xf numFmtId="0" fontId="9" fillId="0" borderId="0" xfId="57" applyFont="1" applyFill="1" applyAlignment="1">
      <alignment horizontal="center"/>
      <protection/>
    </xf>
    <xf numFmtId="0" fontId="9" fillId="0" borderId="0" xfId="57" applyFont="1" applyFill="1" applyAlignment="1">
      <alignment horizontal="centerContinuous"/>
      <protection/>
    </xf>
    <xf numFmtId="0" fontId="9" fillId="0" borderId="13" xfId="57" applyFont="1" applyFill="1" applyBorder="1" applyAlignment="1">
      <alignment horizontal="center"/>
      <protection/>
    </xf>
    <xf numFmtId="9" fontId="9" fillId="0" borderId="0" xfId="61" applyFont="1" applyFill="1" applyAlignment="1">
      <alignment/>
    </xf>
    <xf numFmtId="0" fontId="0" fillId="0" borderId="0" xfId="0" applyFill="1" applyAlignment="1">
      <alignment wrapText="1"/>
    </xf>
    <xf numFmtId="180" fontId="0" fillId="0" borderId="0" xfId="0" applyNumberFormat="1" applyFont="1" applyFill="1" applyAlignment="1">
      <alignment/>
    </xf>
    <xf numFmtId="171" fontId="8" fillId="0" borderId="0" xfId="57" applyNumberFormat="1" applyFont="1" applyFill="1">
      <alignment/>
      <protection/>
    </xf>
    <xf numFmtId="0" fontId="9" fillId="0" borderId="0" xfId="57" applyFont="1" applyFill="1" applyAlignment="1">
      <alignment horizontal="left"/>
      <protection/>
    </xf>
    <xf numFmtId="171" fontId="5" fillId="0" borderId="0" xfId="42" applyNumberFormat="1" applyFont="1" applyFill="1" applyBorder="1" applyAlignment="1">
      <alignment/>
    </xf>
    <xf numFmtId="0" fontId="17" fillId="0" borderId="0" xfId="0" applyNumberFormat="1" applyFont="1" applyFill="1" applyBorder="1" applyAlignment="1">
      <alignment horizontal="center"/>
    </xf>
    <xf numFmtId="0" fontId="5" fillId="0" borderId="0" xfId="0" applyNumberFormat="1" applyFont="1" applyFill="1" applyBorder="1" applyAlignment="1">
      <alignment/>
    </xf>
    <xf numFmtId="0" fontId="3" fillId="0" borderId="0" xfId="0" applyNumberFormat="1" applyFont="1" applyFill="1" applyBorder="1" applyAlignment="1">
      <alignment horizontal="center"/>
    </xf>
    <xf numFmtId="14" fontId="3" fillId="0" borderId="0" xfId="0" applyNumberFormat="1" applyFont="1" applyFill="1" applyBorder="1" applyAlignment="1" quotePrefix="1">
      <alignment horizontal="center"/>
    </xf>
    <xf numFmtId="3" fontId="5" fillId="0" borderId="0" xfId="0" applyNumberFormat="1" applyFont="1" applyFill="1" applyBorder="1" applyAlignment="1">
      <alignment horizontal="center"/>
    </xf>
    <xf numFmtId="41" fontId="8" fillId="0" borderId="0" xfId="57" applyNumberFormat="1" applyFont="1" applyFill="1">
      <alignment/>
      <protection/>
    </xf>
    <xf numFmtId="171" fontId="8" fillId="0" borderId="17" xfId="57" applyNumberFormat="1" applyFont="1" applyFill="1" applyBorder="1">
      <alignment/>
      <protection/>
    </xf>
    <xf numFmtId="41" fontId="0" fillId="0" borderId="0" xfId="0" applyNumberFormat="1" applyFont="1" applyFill="1" applyBorder="1" applyAlignment="1">
      <alignment/>
    </xf>
    <xf numFmtId="9" fontId="0" fillId="0" borderId="0" xfId="61" applyFont="1" applyFill="1" applyBorder="1" applyAlignment="1">
      <alignment/>
    </xf>
    <xf numFmtId="0" fontId="0" fillId="0" borderId="0" xfId="0" applyNumberFormat="1" applyFont="1" applyFill="1" applyAlignment="1" quotePrefix="1">
      <alignment/>
    </xf>
    <xf numFmtId="0" fontId="15" fillId="0" borderId="0" xfId="0" applyFont="1" applyFill="1" applyAlignment="1">
      <alignment horizontal="left" vertical="top"/>
    </xf>
    <xf numFmtId="171" fontId="15" fillId="0" borderId="13" xfId="42" applyNumberFormat="1" applyFont="1" applyFill="1" applyBorder="1" applyAlignment="1">
      <alignment/>
    </xf>
    <xf numFmtId="171" fontId="8" fillId="0" borderId="18" xfId="57" applyNumberFormat="1" applyFont="1" applyFill="1" applyBorder="1">
      <alignment/>
      <protection/>
    </xf>
    <xf numFmtId="0" fontId="8" fillId="0" borderId="0" xfId="57" applyFont="1" applyFill="1" applyBorder="1">
      <alignment/>
      <protection/>
    </xf>
    <xf numFmtId="0" fontId="9" fillId="0" borderId="0" xfId="57" applyFont="1" applyFill="1" applyAlignment="1">
      <alignment/>
      <protection/>
    </xf>
    <xf numFmtId="171" fontId="8" fillId="0" borderId="11" xfId="42" applyNumberFormat="1" applyFont="1" applyFill="1" applyBorder="1" applyAlignment="1">
      <alignment/>
    </xf>
    <xf numFmtId="171" fontId="8" fillId="0" borderId="19" xfId="42" applyNumberFormat="1" applyFont="1" applyFill="1" applyBorder="1" applyAlignment="1">
      <alignment/>
    </xf>
    <xf numFmtId="171" fontId="8" fillId="0" borderId="20" xfId="42" applyNumberFormat="1" applyFont="1" applyFill="1" applyBorder="1" applyAlignment="1">
      <alignment/>
    </xf>
    <xf numFmtId="171" fontId="8" fillId="0" borderId="21" xfId="42" applyNumberFormat="1" applyFont="1" applyFill="1" applyBorder="1" applyAlignment="1">
      <alignment/>
    </xf>
    <xf numFmtId="171" fontId="8" fillId="0" borderId="18" xfId="42" applyNumberFormat="1" applyFont="1" applyFill="1" applyBorder="1" applyAlignment="1">
      <alignment/>
    </xf>
    <xf numFmtId="171" fontId="8" fillId="0" borderId="22" xfId="57" applyNumberFormat="1" applyFont="1" applyFill="1" applyBorder="1">
      <alignment/>
      <protection/>
    </xf>
    <xf numFmtId="0" fontId="8" fillId="0" borderId="0" xfId="57" applyFont="1" applyFill="1" applyBorder="1" applyAlignment="1">
      <alignment/>
      <protection/>
    </xf>
    <xf numFmtId="0" fontId="0" fillId="0" borderId="0" xfId="0" applyFont="1" applyFill="1" applyAlignment="1">
      <alignment horizontal="justify" wrapText="1"/>
    </xf>
    <xf numFmtId="171" fontId="8" fillId="0" borderId="18" xfId="58" applyNumberFormat="1" applyFont="1" applyFill="1" applyBorder="1">
      <alignment/>
      <protection/>
    </xf>
    <xf numFmtId="171" fontId="8" fillId="0" borderId="0" xfId="58" applyNumberFormat="1" applyFont="1" applyFill="1" applyBorder="1">
      <alignment/>
      <protection/>
    </xf>
    <xf numFmtId="3" fontId="15" fillId="0" borderId="17" xfId="0" applyNumberFormat="1" applyFont="1" applyFill="1" applyBorder="1" applyAlignment="1">
      <alignment/>
    </xf>
    <xf numFmtId="182" fontId="5" fillId="0" borderId="11" xfId="42" applyNumberFormat="1" applyFont="1" applyFill="1" applyBorder="1" applyAlignment="1">
      <alignment/>
    </xf>
    <xf numFmtId="0" fontId="15" fillId="0" borderId="0" xfId="0" applyNumberFormat="1" applyFont="1" applyFill="1" applyAlignment="1">
      <alignment horizontal="justify" vertical="center" wrapText="1"/>
    </xf>
    <xf numFmtId="0" fontId="0" fillId="0" borderId="0" xfId="0" applyFont="1" applyFill="1" applyAlignment="1">
      <alignment horizontal="justify" vertical="center" wrapText="1"/>
    </xf>
    <xf numFmtId="171" fontId="8" fillId="0" borderId="0" xfId="42" applyNumberFormat="1" applyFont="1" applyFill="1" applyBorder="1" applyAlignment="1">
      <alignment/>
    </xf>
    <xf numFmtId="171" fontId="8" fillId="0" borderId="13" xfId="42" applyNumberFormat="1" applyFont="1" applyFill="1" applyBorder="1" applyAlignment="1">
      <alignment/>
    </xf>
    <xf numFmtId="171" fontId="8" fillId="0" borderId="0" xfId="42" applyNumberFormat="1" applyFont="1" applyFill="1" applyAlignment="1">
      <alignment/>
    </xf>
    <xf numFmtId="41" fontId="12" fillId="0" borderId="23" xfId="0" applyNumberFormat="1" applyFont="1" applyFill="1" applyBorder="1" applyAlignment="1">
      <alignment/>
    </xf>
    <xf numFmtId="43" fontId="12" fillId="0" borderId="14" xfId="0" applyNumberFormat="1" applyFont="1" applyFill="1" applyBorder="1" applyAlignment="1">
      <alignment/>
    </xf>
    <xf numFmtId="41" fontId="12" fillId="0" borderId="14" xfId="0" applyNumberFormat="1" applyFont="1" applyFill="1" applyBorder="1" applyAlignment="1">
      <alignment horizontal="right"/>
    </xf>
    <xf numFmtId="0" fontId="3" fillId="0" borderId="0" xfId="57" applyFont="1" applyFill="1">
      <alignment/>
      <protection/>
    </xf>
    <xf numFmtId="0" fontId="22" fillId="0" borderId="0" xfId="0" applyNumberFormat="1" applyFont="1" applyFill="1" applyAlignment="1">
      <alignment/>
    </xf>
    <xf numFmtId="0" fontId="22" fillId="0" borderId="0" xfId="0" applyNumberFormat="1" applyFont="1" applyFill="1" applyAlignment="1">
      <alignment/>
    </xf>
    <xf numFmtId="43" fontId="13" fillId="0" borderId="13" xfId="42" applyFont="1" applyFill="1" applyBorder="1" applyAlignment="1" quotePrefix="1">
      <alignment horizontal="right"/>
    </xf>
    <xf numFmtId="43" fontId="15" fillId="0" borderId="11" xfId="42" applyFont="1" applyFill="1" applyBorder="1" applyAlignment="1">
      <alignment/>
    </xf>
    <xf numFmtId="43" fontId="15" fillId="0" borderId="0" xfId="42" applyFont="1" applyFill="1" applyAlignment="1">
      <alignment/>
    </xf>
    <xf numFmtId="0" fontId="13" fillId="0" borderId="0" xfId="58" applyFont="1" applyFill="1">
      <alignment/>
      <protection/>
    </xf>
    <xf numFmtId="171" fontId="8" fillId="0" borderId="22" xfId="42" applyNumberFormat="1" applyFont="1" applyFill="1" applyBorder="1" applyAlignment="1">
      <alignment/>
    </xf>
    <xf numFmtId="0" fontId="11" fillId="0" borderId="0" xfId="0" applyNumberFormat="1" applyFont="1" applyFill="1" applyAlignment="1">
      <alignment horizontal="center"/>
    </xf>
    <xf numFmtId="0" fontId="12" fillId="0" borderId="0" xfId="0" applyNumberFormat="1" applyFont="1" applyFill="1" applyAlignment="1">
      <alignment horizontal="justify" wrapText="1"/>
    </xf>
    <xf numFmtId="0" fontId="12" fillId="0" borderId="0" xfId="0" applyNumberFormat="1" applyFont="1" applyFill="1" applyAlignment="1">
      <alignment wrapText="1"/>
    </xf>
    <xf numFmtId="0" fontId="0" fillId="0" borderId="0" xfId="0" applyFill="1" applyAlignment="1">
      <alignment wrapText="1"/>
    </xf>
    <xf numFmtId="0" fontId="5" fillId="0" borderId="0" xfId="0" applyNumberFormat="1" applyFont="1" applyFill="1" applyAlignment="1">
      <alignment horizontal="justify" wrapText="1"/>
    </xf>
    <xf numFmtId="0" fontId="0" fillId="0" borderId="0" xfId="0" applyFill="1" applyAlignment="1">
      <alignment horizontal="justify" wrapText="1"/>
    </xf>
    <xf numFmtId="0" fontId="9" fillId="0" borderId="0" xfId="57" applyFont="1" applyFill="1" applyAlignment="1">
      <alignment horizontal="center"/>
      <protection/>
    </xf>
    <xf numFmtId="0" fontId="8" fillId="0" borderId="0" xfId="57" applyNumberFormat="1" applyFont="1" applyFill="1" applyAlignment="1">
      <alignment horizontal="justify" wrapText="1"/>
      <protection/>
    </xf>
    <xf numFmtId="0" fontId="9" fillId="0" borderId="0" xfId="0" applyNumberFormat="1" applyFont="1" applyFill="1" applyAlignment="1">
      <alignment horizontal="center"/>
    </xf>
    <xf numFmtId="0" fontId="8" fillId="0" borderId="0" xfId="0" applyNumberFormat="1" applyFont="1" applyFill="1" applyAlignment="1">
      <alignment horizontal="justify" wrapText="1"/>
    </xf>
    <xf numFmtId="0" fontId="8" fillId="0" borderId="0" xfId="0" applyFont="1" applyFill="1" applyAlignment="1">
      <alignment horizontal="justify" wrapText="1"/>
    </xf>
    <xf numFmtId="0" fontId="13" fillId="0" borderId="0" xfId="0" applyNumberFormat="1" applyFont="1" applyFill="1" applyAlignment="1">
      <alignment/>
    </xf>
    <xf numFmtId="0" fontId="15" fillId="0" borderId="0" xfId="0" applyNumberFormat="1" applyFont="1" applyFill="1" applyAlignment="1">
      <alignment horizontal="justify" wrapText="1"/>
    </xf>
    <xf numFmtId="0" fontId="15" fillId="0" borderId="0" xfId="0" applyNumberFormat="1" applyFont="1" applyFill="1" applyAlignment="1">
      <alignment wrapText="1"/>
    </xf>
    <xf numFmtId="0" fontId="0" fillId="0" borderId="0" xfId="0" applyFont="1" applyFill="1" applyAlignment="1">
      <alignment horizontal="justify" wrapText="1"/>
    </xf>
    <xf numFmtId="0" fontId="15" fillId="0" borderId="0" xfId="0" applyFont="1" applyFill="1" applyAlignment="1">
      <alignment horizontal="justify" wrapText="1"/>
    </xf>
    <xf numFmtId="0" fontId="15" fillId="0" borderId="0" xfId="0" applyNumberFormat="1" applyFont="1" applyFill="1" applyAlignment="1">
      <alignment horizontal="justify" vertical="center" wrapText="1"/>
    </xf>
    <xf numFmtId="0" fontId="0" fillId="0" borderId="0" xfId="0" applyFont="1" applyFill="1" applyAlignment="1">
      <alignment horizontal="justify" vertical="center" wrapText="1"/>
    </xf>
    <xf numFmtId="0" fontId="13" fillId="0" borderId="0" xfId="0" applyNumberFormat="1" applyFont="1" applyFill="1" applyAlignment="1">
      <alignment wrapText="1"/>
    </xf>
    <xf numFmtId="37" fontId="15" fillId="0" borderId="0" xfId="0" applyNumberFormat="1" applyFont="1" applyFill="1" applyAlignment="1">
      <alignment horizontal="justify" wrapText="1"/>
    </xf>
    <xf numFmtId="37" fontId="15" fillId="0" borderId="0" xfId="0" applyNumberFormat="1" applyFont="1" applyFill="1" applyAlignment="1">
      <alignment horizontal="justify" vertical="top" wrapText="1"/>
    </xf>
    <xf numFmtId="0" fontId="0" fillId="0" borderId="0" xfId="0" applyFont="1" applyFill="1" applyAlignment="1">
      <alignment horizontal="justify" vertical="top" wrapText="1"/>
    </xf>
    <xf numFmtId="0" fontId="15" fillId="0" borderId="0" xfId="0" applyNumberFormat="1" applyFont="1" applyFill="1" applyAlignment="1">
      <alignment horizontal="justify"/>
    </xf>
    <xf numFmtId="0" fontId="0" fillId="0" borderId="0" xfId="0" applyFont="1" applyFill="1" applyAlignment="1">
      <alignment horizontal="justify"/>
    </xf>
    <xf numFmtId="0" fontId="0" fillId="0" borderId="0" xfId="0" applyNumberFormat="1" applyFont="1" applyFill="1" applyAlignment="1">
      <alignment horizontal="justify" wrapText="1"/>
    </xf>
    <xf numFmtId="0" fontId="15" fillId="0" borderId="0" xfId="56" applyFont="1" applyFill="1" applyAlignment="1">
      <alignment horizontal="justify" wrapText="1"/>
      <protection/>
    </xf>
    <xf numFmtId="0" fontId="13" fillId="0" borderId="0" xfId="0" applyNumberFormat="1" applyFont="1" applyFill="1" applyAlignment="1">
      <alignment horizontal="justify"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_equitystatement" xfId="57"/>
    <cellStyle name="Normal_GpCashflow"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76200</xdr:colOff>
      <xdr:row>0</xdr:row>
      <xdr:rowOff>57150</xdr:rowOff>
    </xdr:from>
    <xdr:ext cx="2276475" cy="600075"/>
    <xdr:sp>
      <xdr:nvSpPr>
        <xdr:cNvPr id="1" name="Picture 10"/>
        <xdr:cNvSpPr>
          <a:spLocks noChangeAspect="1"/>
        </xdr:cNvSpPr>
      </xdr:nvSpPr>
      <xdr:spPr>
        <a:xfrm>
          <a:off x="76200" y="57150"/>
          <a:ext cx="2276475" cy="60007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1</xdr:col>
      <xdr:colOff>1714500</xdr:colOff>
      <xdr:row>2</xdr:row>
      <xdr:rowOff>85725</xdr:rowOff>
    </xdr:to>
    <xdr:pic>
      <xdr:nvPicPr>
        <xdr:cNvPr id="2" name="Picture 10"/>
        <xdr:cNvPicPr preferRelativeResize="1">
          <a:picLocks noChangeAspect="1"/>
        </xdr:cNvPicPr>
      </xdr:nvPicPr>
      <xdr:blipFill>
        <a:blip r:embed="rId1"/>
        <a:stretch>
          <a:fillRect/>
        </a:stretch>
      </xdr:blipFill>
      <xdr:spPr>
        <a:xfrm>
          <a:off x="0" y="0"/>
          <a:ext cx="2124075" cy="638175"/>
        </a:xfrm>
        <a:prstGeom prst="rect">
          <a:avLst/>
        </a:prstGeom>
        <a:solidFill>
          <a:srgbClr val="FFFFFF"/>
        </a:solidFill>
        <a:ln w="9525" cmpd="sng">
          <a:solidFill>
            <a:srgbClr val="FFFFFF"/>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114300</xdr:rowOff>
    </xdr:from>
    <xdr:ext cx="1838325" cy="619125"/>
    <xdr:sp>
      <xdr:nvSpPr>
        <xdr:cNvPr id="1" name="Picture 10"/>
        <xdr:cNvSpPr>
          <a:spLocks noChangeAspect="1"/>
        </xdr:cNvSpPr>
      </xdr:nvSpPr>
      <xdr:spPr>
        <a:xfrm>
          <a:off x="0" y="114300"/>
          <a:ext cx="1838325" cy="6191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19050</xdr:rowOff>
    </xdr:from>
    <xdr:to>
      <xdr:col>1</xdr:col>
      <xdr:colOff>704850</xdr:colOff>
      <xdr:row>2</xdr:row>
      <xdr:rowOff>133350</xdr:rowOff>
    </xdr:to>
    <xdr:pic>
      <xdr:nvPicPr>
        <xdr:cNvPr id="2" name="Picture 10"/>
        <xdr:cNvPicPr preferRelativeResize="1">
          <a:picLocks noChangeAspect="1"/>
        </xdr:cNvPicPr>
      </xdr:nvPicPr>
      <xdr:blipFill>
        <a:blip r:embed="rId1"/>
        <a:stretch>
          <a:fillRect/>
        </a:stretch>
      </xdr:blipFill>
      <xdr:spPr>
        <a:xfrm>
          <a:off x="0" y="19050"/>
          <a:ext cx="2057400" cy="666750"/>
        </a:xfrm>
        <a:prstGeom prst="rect">
          <a:avLst/>
        </a:prstGeom>
        <a:solidFill>
          <a:srgbClr val="FFFFFF"/>
        </a:solidFill>
        <a:ln w="9525" cmpd="sng">
          <a:solidFill>
            <a:srgbClr val="FFFFFF"/>
          </a:solidFill>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85725</xdr:rowOff>
    </xdr:from>
    <xdr:to>
      <xdr:col>0</xdr:col>
      <xdr:colOff>2095500</xdr:colOff>
      <xdr:row>2</xdr:row>
      <xdr:rowOff>142875</xdr:rowOff>
    </xdr:to>
    <xdr:pic>
      <xdr:nvPicPr>
        <xdr:cNvPr id="1" name="Picture 10"/>
        <xdr:cNvPicPr preferRelativeResize="1">
          <a:picLocks noChangeAspect="1"/>
        </xdr:cNvPicPr>
      </xdr:nvPicPr>
      <xdr:blipFill>
        <a:blip r:embed="rId1"/>
        <a:stretch>
          <a:fillRect/>
        </a:stretch>
      </xdr:blipFill>
      <xdr:spPr>
        <a:xfrm>
          <a:off x="28575" y="85725"/>
          <a:ext cx="2066925" cy="600075"/>
        </a:xfrm>
        <a:prstGeom prst="rect">
          <a:avLst/>
        </a:prstGeom>
        <a:solidFill>
          <a:srgbClr val="FFFFFF"/>
        </a:solidFill>
        <a:ln w="9525" cmpd="sng">
          <a:solidFill>
            <a:srgbClr val="FFFFFF"/>
          </a:solidFill>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219075</xdr:colOff>
      <xdr:row>9</xdr:row>
      <xdr:rowOff>95250</xdr:rowOff>
    </xdr:from>
    <xdr:to>
      <xdr:col>10</xdr:col>
      <xdr:colOff>0</xdr:colOff>
      <xdr:row>9</xdr:row>
      <xdr:rowOff>95250</xdr:rowOff>
    </xdr:to>
    <xdr:sp>
      <xdr:nvSpPr>
        <xdr:cNvPr id="1" name="Line 3"/>
        <xdr:cNvSpPr>
          <a:spLocks/>
        </xdr:cNvSpPr>
      </xdr:nvSpPr>
      <xdr:spPr>
        <a:xfrm>
          <a:off x="6372225" y="1685925"/>
          <a:ext cx="1162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66675</xdr:colOff>
      <xdr:row>9</xdr:row>
      <xdr:rowOff>104775</xdr:rowOff>
    </xdr:from>
    <xdr:to>
      <xdr:col>5</xdr:col>
      <xdr:colOff>85725</xdr:colOff>
      <xdr:row>9</xdr:row>
      <xdr:rowOff>104775</xdr:rowOff>
    </xdr:to>
    <xdr:sp>
      <xdr:nvSpPr>
        <xdr:cNvPr id="2" name="Line 4"/>
        <xdr:cNvSpPr>
          <a:spLocks/>
        </xdr:cNvSpPr>
      </xdr:nvSpPr>
      <xdr:spPr>
        <a:xfrm flipH="1">
          <a:off x="2895600" y="1695450"/>
          <a:ext cx="11430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xdr:row>
      <xdr:rowOff>114300</xdr:rowOff>
    </xdr:from>
    <xdr:to>
      <xdr:col>8</xdr:col>
      <xdr:colOff>0</xdr:colOff>
      <xdr:row>10</xdr:row>
      <xdr:rowOff>114300</xdr:rowOff>
    </xdr:to>
    <xdr:sp>
      <xdr:nvSpPr>
        <xdr:cNvPr id="3" name="Line 5"/>
        <xdr:cNvSpPr>
          <a:spLocks/>
        </xdr:cNvSpPr>
      </xdr:nvSpPr>
      <xdr:spPr>
        <a:xfrm>
          <a:off x="6153150" y="18669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9525</xdr:colOff>
      <xdr:row>0</xdr:row>
      <xdr:rowOff>114300</xdr:rowOff>
    </xdr:from>
    <xdr:to>
      <xdr:col>2</xdr:col>
      <xdr:colOff>9525</xdr:colOff>
      <xdr:row>2</xdr:row>
      <xdr:rowOff>19050</xdr:rowOff>
    </xdr:to>
    <xdr:pic>
      <xdr:nvPicPr>
        <xdr:cNvPr id="4" name="Picture 10"/>
        <xdr:cNvPicPr preferRelativeResize="1">
          <a:picLocks noChangeAspect="1"/>
        </xdr:cNvPicPr>
      </xdr:nvPicPr>
      <xdr:blipFill>
        <a:blip r:embed="rId1"/>
        <a:stretch>
          <a:fillRect/>
        </a:stretch>
      </xdr:blipFill>
      <xdr:spPr>
        <a:xfrm>
          <a:off x="9525" y="114300"/>
          <a:ext cx="1447800" cy="285750"/>
        </a:xfrm>
        <a:prstGeom prst="rect">
          <a:avLst/>
        </a:prstGeom>
        <a:solidFill>
          <a:srgbClr val="FFFFFF"/>
        </a:solidFill>
        <a:ln w="9525" cmpd="sng">
          <a:solidFill>
            <a:srgbClr val="FFFFFF"/>
          </a:solidFill>
          <a:headEnd type="none"/>
          <a:tailEnd type="none"/>
        </a:ln>
      </xdr:spPr>
    </xdr:pic>
    <xdr:clientData/>
  </xdr:twoCellAnchor>
  <xdr:twoCellAnchor>
    <xdr:from>
      <xdr:col>7</xdr:col>
      <xdr:colOff>200025</xdr:colOff>
      <xdr:row>10</xdr:row>
      <xdr:rowOff>95250</xdr:rowOff>
    </xdr:from>
    <xdr:to>
      <xdr:col>8</xdr:col>
      <xdr:colOff>0</xdr:colOff>
      <xdr:row>10</xdr:row>
      <xdr:rowOff>95250</xdr:rowOff>
    </xdr:to>
    <xdr:sp>
      <xdr:nvSpPr>
        <xdr:cNvPr id="5" name="Line 3"/>
        <xdr:cNvSpPr>
          <a:spLocks/>
        </xdr:cNvSpPr>
      </xdr:nvSpPr>
      <xdr:spPr>
        <a:xfrm>
          <a:off x="5591175" y="1847850"/>
          <a:ext cx="5619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10</xdr:row>
      <xdr:rowOff>85725</xdr:rowOff>
    </xdr:from>
    <xdr:to>
      <xdr:col>5</xdr:col>
      <xdr:colOff>514350</xdr:colOff>
      <xdr:row>10</xdr:row>
      <xdr:rowOff>85725</xdr:rowOff>
    </xdr:to>
    <xdr:sp>
      <xdr:nvSpPr>
        <xdr:cNvPr id="6" name="Straight Arrow Connector 4"/>
        <xdr:cNvSpPr>
          <a:spLocks/>
        </xdr:cNvSpPr>
      </xdr:nvSpPr>
      <xdr:spPr>
        <a:xfrm flipH="1">
          <a:off x="4019550" y="1838325"/>
          <a:ext cx="44767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114300</xdr:rowOff>
    </xdr:from>
    <xdr:ext cx="1266825" cy="381000"/>
    <xdr:sp>
      <xdr:nvSpPr>
        <xdr:cNvPr id="1" name="Picture 4"/>
        <xdr:cNvSpPr>
          <a:spLocks noChangeAspect="1"/>
        </xdr:cNvSpPr>
      </xdr:nvSpPr>
      <xdr:spPr>
        <a:xfrm>
          <a:off x="0" y="114300"/>
          <a:ext cx="1266825" cy="38100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19050</xdr:colOff>
      <xdr:row>0</xdr:row>
      <xdr:rowOff>95250</xdr:rowOff>
    </xdr:from>
    <xdr:to>
      <xdr:col>1</xdr:col>
      <xdr:colOff>47625</xdr:colOff>
      <xdr:row>2</xdr:row>
      <xdr:rowOff>161925</xdr:rowOff>
    </xdr:to>
    <xdr:pic>
      <xdr:nvPicPr>
        <xdr:cNvPr id="2" name="Picture 10"/>
        <xdr:cNvPicPr preferRelativeResize="1">
          <a:picLocks noChangeAspect="1"/>
        </xdr:cNvPicPr>
      </xdr:nvPicPr>
      <xdr:blipFill>
        <a:blip r:embed="rId1"/>
        <a:stretch>
          <a:fillRect/>
        </a:stretch>
      </xdr:blipFill>
      <xdr:spPr>
        <a:xfrm>
          <a:off x="19050" y="95250"/>
          <a:ext cx="1381125" cy="447675"/>
        </a:xfrm>
        <a:prstGeom prst="rect">
          <a:avLst/>
        </a:prstGeom>
        <a:solidFill>
          <a:srgbClr val="FFFFFF"/>
        </a:solidFill>
        <a:ln w="9525" cmpd="sng">
          <a:solidFill>
            <a:srgbClr val="FFFFFF"/>
          </a:solidFill>
          <a:headEnd type="none"/>
          <a:tailEnd type="none"/>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152400</xdr:rowOff>
    </xdr:from>
    <xdr:to>
      <xdr:col>3</xdr:col>
      <xdr:colOff>209550</xdr:colOff>
      <xdr:row>2</xdr:row>
      <xdr:rowOff>142875</xdr:rowOff>
    </xdr:to>
    <xdr:pic>
      <xdr:nvPicPr>
        <xdr:cNvPr id="1" name="Picture 10"/>
        <xdr:cNvPicPr preferRelativeResize="1">
          <a:picLocks noChangeAspect="1"/>
        </xdr:cNvPicPr>
      </xdr:nvPicPr>
      <xdr:blipFill>
        <a:blip r:embed="rId1"/>
        <a:stretch>
          <a:fillRect/>
        </a:stretch>
      </xdr:blipFill>
      <xdr:spPr>
        <a:xfrm>
          <a:off x="114300" y="152400"/>
          <a:ext cx="1552575" cy="561975"/>
        </a:xfrm>
        <a:prstGeom prst="rect">
          <a:avLst/>
        </a:prstGeom>
        <a:solidFill>
          <a:srgbClr val="FFFFFF"/>
        </a:solidFill>
        <a:ln w="9525" cmpd="sng">
          <a:solidFill>
            <a:srgbClr val="FFFFFF"/>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IP84"/>
  <sheetViews>
    <sheetView showGridLines="0" tabSelected="1" showOutlineSymbols="0" zoomScale="75" zoomScaleNormal="75" zoomScalePageLayoutView="0" workbookViewId="0" topLeftCell="A1">
      <selection activeCell="A1" sqref="A1"/>
    </sheetView>
  </sheetViews>
  <sheetFormatPr defaultColWidth="10.6640625" defaultRowHeight="15"/>
  <cols>
    <col min="1" max="1" width="4.77734375" style="12" customWidth="1"/>
    <col min="2" max="2" width="26.77734375" style="12" customWidth="1"/>
    <col min="3" max="3" width="10.77734375" style="12" customWidth="1"/>
    <col min="4" max="4" width="13.10546875" style="12" customWidth="1"/>
    <col min="5" max="5" width="2.77734375" style="12" customWidth="1"/>
    <col min="6" max="6" width="13.10546875" style="12" customWidth="1"/>
    <col min="7" max="7" width="2.77734375" style="12" customWidth="1"/>
    <col min="8" max="8" width="13.10546875" style="12" customWidth="1"/>
    <col min="9" max="9" width="2.77734375" style="12" customWidth="1"/>
    <col min="10" max="10" width="13.10546875" style="12" customWidth="1"/>
    <col min="11" max="12" width="13.3359375" style="12" customWidth="1"/>
    <col min="13" max="36" width="10.6640625" style="12" customWidth="1"/>
    <col min="37" max="37" width="15.21484375" style="12" customWidth="1"/>
    <col min="38" max="42" width="10.6640625" style="12" customWidth="1"/>
    <col min="43" max="43" width="8.99609375" style="12" customWidth="1"/>
    <col min="44" max="66" width="10.6640625" style="12" customWidth="1"/>
    <col min="67" max="67" width="12.6640625" style="12" customWidth="1"/>
    <col min="68" max="16384" width="10.6640625" style="12" customWidth="1"/>
  </cols>
  <sheetData>
    <row r="1" spans="3:10" s="9" customFormat="1" ht="21.75">
      <c r="C1" s="22" t="s">
        <v>102</v>
      </c>
      <c r="E1" s="1"/>
      <c r="F1" s="1"/>
      <c r="G1" s="1"/>
      <c r="H1" s="1"/>
      <c r="I1" s="1"/>
      <c r="J1" s="1"/>
    </row>
    <row r="2" spans="3:250" ht="21.75">
      <c r="C2" s="24" t="s">
        <v>103</v>
      </c>
      <c r="E2" s="1"/>
      <c r="F2" s="1"/>
      <c r="G2" s="1"/>
      <c r="H2" s="1"/>
      <c r="I2" s="1"/>
      <c r="J2" s="1"/>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25"/>
      <c r="EE2" s="25"/>
      <c r="EF2" s="25"/>
      <c r="EG2" s="25"/>
      <c r="EH2" s="25"/>
      <c r="EI2" s="25"/>
      <c r="EJ2" s="25"/>
      <c r="EK2" s="25"/>
      <c r="EL2" s="25"/>
      <c r="EM2" s="25"/>
      <c r="EN2" s="25"/>
      <c r="EO2" s="25"/>
      <c r="EP2" s="25"/>
      <c r="EQ2" s="25"/>
      <c r="ER2" s="25"/>
      <c r="ES2" s="25"/>
      <c r="ET2" s="25"/>
      <c r="EU2" s="25"/>
      <c r="EV2" s="25"/>
      <c r="EW2" s="25"/>
      <c r="EX2" s="25"/>
      <c r="EY2" s="25"/>
      <c r="EZ2" s="25"/>
      <c r="FA2" s="25"/>
      <c r="FB2" s="25"/>
      <c r="FC2" s="25"/>
      <c r="FD2" s="25"/>
      <c r="FE2" s="25"/>
      <c r="FF2" s="25"/>
      <c r="FG2" s="25"/>
      <c r="FH2" s="25"/>
      <c r="FI2" s="25"/>
      <c r="FJ2" s="25"/>
      <c r="FK2" s="25"/>
      <c r="FL2" s="25"/>
      <c r="FM2" s="25"/>
      <c r="FN2" s="25"/>
      <c r="FO2" s="25"/>
      <c r="FP2" s="25"/>
      <c r="FQ2" s="25"/>
      <c r="FR2" s="25"/>
      <c r="FS2" s="25"/>
      <c r="FT2" s="25"/>
      <c r="FU2" s="25"/>
      <c r="FV2" s="25"/>
      <c r="FW2" s="25"/>
      <c r="FX2" s="25"/>
      <c r="FY2" s="25"/>
      <c r="FZ2" s="25"/>
      <c r="GA2" s="25"/>
      <c r="GB2" s="25"/>
      <c r="GC2" s="25"/>
      <c r="GD2" s="25"/>
      <c r="GE2" s="25"/>
      <c r="GF2" s="25"/>
      <c r="GG2" s="25"/>
      <c r="GH2" s="25"/>
      <c r="GI2" s="25"/>
      <c r="GJ2" s="25"/>
      <c r="GK2" s="25"/>
      <c r="GL2" s="25"/>
      <c r="GM2" s="25"/>
      <c r="GN2" s="25"/>
      <c r="GO2" s="25"/>
      <c r="GP2" s="25"/>
      <c r="GQ2" s="25"/>
      <c r="GR2" s="25"/>
      <c r="GS2" s="25"/>
      <c r="GT2" s="25"/>
      <c r="GU2" s="25"/>
      <c r="GV2" s="25"/>
      <c r="GW2" s="25"/>
      <c r="GX2" s="25"/>
      <c r="GY2" s="25"/>
      <c r="GZ2" s="25"/>
      <c r="HA2" s="25"/>
      <c r="HB2" s="25"/>
      <c r="HC2" s="25"/>
      <c r="HD2" s="25"/>
      <c r="HE2" s="25"/>
      <c r="HF2" s="25"/>
      <c r="HG2" s="25"/>
      <c r="HH2" s="25"/>
      <c r="HI2" s="25"/>
      <c r="HJ2" s="25"/>
      <c r="HK2" s="25"/>
      <c r="HL2" s="25"/>
      <c r="HM2" s="25"/>
      <c r="HN2" s="25"/>
      <c r="HO2" s="25"/>
      <c r="HP2" s="25"/>
      <c r="HQ2" s="25"/>
      <c r="HR2" s="25"/>
      <c r="HS2" s="25"/>
      <c r="HT2" s="25"/>
      <c r="HU2" s="25"/>
      <c r="HV2" s="25"/>
      <c r="HW2" s="25"/>
      <c r="HX2" s="25"/>
      <c r="HY2" s="25"/>
      <c r="HZ2" s="25"/>
      <c r="IA2" s="25"/>
      <c r="IB2" s="25"/>
      <c r="IC2" s="25"/>
      <c r="ID2" s="25"/>
      <c r="IE2" s="25"/>
      <c r="IF2" s="25"/>
      <c r="IG2" s="25"/>
      <c r="IH2" s="25"/>
      <c r="II2" s="25"/>
      <c r="IJ2" s="25"/>
      <c r="IK2" s="25"/>
      <c r="IL2" s="25"/>
      <c r="IM2" s="25"/>
      <c r="IN2" s="25"/>
      <c r="IO2" s="25"/>
      <c r="IP2" s="25"/>
    </row>
    <row r="3" spans="3:250" ht="21.75">
      <c r="C3" s="24" t="s">
        <v>104</v>
      </c>
      <c r="E3" s="1"/>
      <c r="F3" s="1"/>
      <c r="G3" s="1"/>
      <c r="H3" s="1"/>
      <c r="I3" s="1"/>
      <c r="J3" s="1"/>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c r="CA3" s="25"/>
      <c r="CB3" s="25"/>
      <c r="CC3" s="25"/>
      <c r="CD3" s="25"/>
      <c r="CE3" s="25"/>
      <c r="CF3" s="25"/>
      <c r="CG3" s="25"/>
      <c r="CH3" s="25"/>
      <c r="CI3" s="25"/>
      <c r="CJ3" s="25"/>
      <c r="CK3" s="25"/>
      <c r="CL3" s="25"/>
      <c r="CM3" s="25"/>
      <c r="CN3" s="25"/>
      <c r="CO3" s="25"/>
      <c r="CP3" s="25"/>
      <c r="CQ3" s="25"/>
      <c r="CR3" s="25"/>
      <c r="CS3" s="25"/>
      <c r="CT3" s="25"/>
      <c r="CU3" s="25"/>
      <c r="CV3" s="25"/>
      <c r="CW3" s="25"/>
      <c r="CX3" s="25"/>
      <c r="CY3" s="25"/>
      <c r="CZ3" s="25"/>
      <c r="DA3" s="25"/>
      <c r="DB3" s="25"/>
      <c r="DC3" s="25"/>
      <c r="DD3" s="25"/>
      <c r="DE3" s="25"/>
      <c r="DF3" s="25"/>
      <c r="DG3" s="25"/>
      <c r="DH3" s="25"/>
      <c r="DI3" s="25"/>
      <c r="DJ3" s="25"/>
      <c r="DK3" s="25"/>
      <c r="DL3" s="25"/>
      <c r="DM3" s="25"/>
      <c r="DN3" s="25"/>
      <c r="DO3" s="25"/>
      <c r="DP3" s="25"/>
      <c r="DQ3" s="25"/>
      <c r="DR3" s="25"/>
      <c r="DS3" s="25"/>
      <c r="DT3" s="25"/>
      <c r="DU3" s="25"/>
      <c r="DV3" s="25"/>
      <c r="DW3" s="25"/>
      <c r="DX3" s="25"/>
      <c r="DY3" s="25"/>
      <c r="DZ3" s="25"/>
      <c r="EA3" s="25"/>
      <c r="EB3" s="25"/>
      <c r="EC3" s="25"/>
      <c r="ED3" s="25"/>
      <c r="EE3" s="25"/>
      <c r="EF3" s="25"/>
      <c r="EG3" s="25"/>
      <c r="EH3" s="25"/>
      <c r="EI3" s="25"/>
      <c r="EJ3" s="25"/>
      <c r="EK3" s="25"/>
      <c r="EL3" s="25"/>
      <c r="EM3" s="25"/>
      <c r="EN3" s="25"/>
      <c r="EO3" s="25"/>
      <c r="EP3" s="25"/>
      <c r="EQ3" s="25"/>
      <c r="ER3" s="25"/>
      <c r="ES3" s="25"/>
      <c r="ET3" s="25"/>
      <c r="EU3" s="25"/>
      <c r="EV3" s="25"/>
      <c r="EW3" s="25"/>
      <c r="EX3" s="25"/>
      <c r="EY3" s="25"/>
      <c r="EZ3" s="25"/>
      <c r="FA3" s="25"/>
      <c r="FB3" s="25"/>
      <c r="FC3" s="25"/>
      <c r="FD3" s="25"/>
      <c r="FE3" s="25"/>
      <c r="FF3" s="25"/>
      <c r="FG3" s="25"/>
      <c r="FH3" s="25"/>
      <c r="FI3" s="25"/>
      <c r="FJ3" s="25"/>
      <c r="FK3" s="25"/>
      <c r="FL3" s="25"/>
      <c r="FM3" s="25"/>
      <c r="FN3" s="25"/>
      <c r="FO3" s="25"/>
      <c r="FP3" s="25"/>
      <c r="FQ3" s="25"/>
      <c r="FR3" s="25"/>
      <c r="FS3" s="25"/>
      <c r="FT3" s="25"/>
      <c r="FU3" s="25"/>
      <c r="FV3" s="25"/>
      <c r="FW3" s="25"/>
      <c r="FX3" s="25"/>
      <c r="FY3" s="25"/>
      <c r="FZ3" s="25"/>
      <c r="GA3" s="25"/>
      <c r="GB3" s="25"/>
      <c r="GC3" s="25"/>
      <c r="GD3" s="25"/>
      <c r="GE3" s="25"/>
      <c r="GF3" s="25"/>
      <c r="GG3" s="25"/>
      <c r="GH3" s="25"/>
      <c r="GI3" s="25"/>
      <c r="GJ3" s="25"/>
      <c r="GK3" s="25"/>
      <c r="GL3" s="25"/>
      <c r="GM3" s="25"/>
      <c r="GN3" s="25"/>
      <c r="GO3" s="25"/>
      <c r="GP3" s="25"/>
      <c r="GQ3" s="25"/>
      <c r="GR3" s="25"/>
      <c r="GS3" s="25"/>
      <c r="GT3" s="25"/>
      <c r="GU3" s="25"/>
      <c r="GV3" s="25"/>
      <c r="GW3" s="25"/>
      <c r="GX3" s="25"/>
      <c r="GY3" s="25"/>
      <c r="GZ3" s="25"/>
      <c r="HA3" s="25"/>
      <c r="HB3" s="25"/>
      <c r="HC3" s="25"/>
      <c r="HD3" s="25"/>
      <c r="HE3" s="25"/>
      <c r="HF3" s="25"/>
      <c r="HG3" s="25"/>
      <c r="HH3" s="25"/>
      <c r="HI3" s="25"/>
      <c r="HJ3" s="25"/>
      <c r="HK3" s="25"/>
      <c r="HL3" s="25"/>
      <c r="HM3" s="25"/>
      <c r="HN3" s="25"/>
      <c r="HO3" s="25"/>
      <c r="HP3" s="25"/>
      <c r="HQ3" s="25"/>
      <c r="HR3" s="25"/>
      <c r="HS3" s="25"/>
      <c r="HT3" s="25"/>
      <c r="HU3" s="25"/>
      <c r="HV3" s="25"/>
      <c r="HW3" s="25"/>
      <c r="HX3" s="25"/>
      <c r="HY3" s="25"/>
      <c r="HZ3" s="25"/>
      <c r="IA3" s="25"/>
      <c r="IB3" s="25"/>
      <c r="IC3" s="25"/>
      <c r="ID3" s="25"/>
      <c r="IE3" s="25"/>
      <c r="IF3" s="25"/>
      <c r="IG3" s="25"/>
      <c r="IH3" s="25"/>
      <c r="II3" s="25"/>
      <c r="IJ3" s="25"/>
      <c r="IK3" s="25"/>
      <c r="IL3" s="25"/>
      <c r="IM3" s="25"/>
      <c r="IN3" s="25"/>
      <c r="IO3" s="25"/>
      <c r="IP3" s="25"/>
    </row>
    <row r="4" spans="1:10" ht="21.75" customHeight="1">
      <c r="A4" s="1"/>
      <c r="B4" s="1"/>
      <c r="D4" s="1"/>
      <c r="E4" s="1"/>
      <c r="F4" s="1"/>
      <c r="G4" s="1"/>
      <c r="H4" s="1"/>
      <c r="I4" s="1"/>
      <c r="J4" s="1"/>
    </row>
    <row r="5" spans="1:10" ht="18" customHeight="1">
      <c r="A5" s="13" t="s">
        <v>196</v>
      </c>
      <c r="B5" s="13"/>
      <c r="C5" s="13"/>
      <c r="D5" s="13"/>
      <c r="E5" s="13"/>
      <c r="F5" s="13"/>
      <c r="G5" s="13"/>
      <c r="H5" s="1"/>
      <c r="I5" s="1"/>
      <c r="J5" s="1"/>
    </row>
    <row r="6" spans="1:10" ht="18" customHeight="1">
      <c r="A6" s="13" t="s">
        <v>289</v>
      </c>
      <c r="B6" s="13"/>
      <c r="C6" s="13"/>
      <c r="D6" s="13"/>
      <c r="E6" s="13"/>
      <c r="F6" s="13"/>
      <c r="G6" s="13"/>
      <c r="H6" s="1"/>
      <c r="I6" s="1"/>
      <c r="J6" s="1"/>
    </row>
    <row r="7" spans="1:10" ht="18" customHeight="1">
      <c r="A7" s="13" t="s">
        <v>195</v>
      </c>
      <c r="B7" s="13"/>
      <c r="C7" s="13"/>
      <c r="D7" s="13"/>
      <c r="E7" s="13"/>
      <c r="F7" s="13"/>
      <c r="G7" s="13"/>
      <c r="H7" s="1"/>
      <c r="I7" s="1"/>
      <c r="J7" s="1"/>
    </row>
    <row r="8" spans="1:10" ht="20.25">
      <c r="A8" s="1" t="s">
        <v>262</v>
      </c>
      <c r="B8" s="13"/>
      <c r="C8" s="13"/>
      <c r="D8" s="13"/>
      <c r="E8" s="13"/>
      <c r="F8" s="13"/>
      <c r="G8" s="13"/>
      <c r="H8" s="1"/>
      <c r="I8" s="1"/>
      <c r="J8" s="1"/>
    </row>
    <row r="9" spans="1:10" ht="14.25" customHeight="1">
      <c r="A9" s="1"/>
      <c r="B9" s="1"/>
      <c r="C9" s="1"/>
      <c r="D9" s="1"/>
      <c r="E9" s="1"/>
      <c r="F9" s="1"/>
      <c r="G9" s="1"/>
      <c r="H9" s="1"/>
      <c r="I9" s="1"/>
      <c r="J9" s="1"/>
    </row>
    <row r="10" spans="1:10" s="26" customFormat="1" ht="20.25">
      <c r="A10" s="13" t="s">
        <v>95</v>
      </c>
      <c r="B10" s="13"/>
      <c r="C10" s="13"/>
      <c r="D10" s="13"/>
      <c r="E10" s="13"/>
      <c r="F10" s="13"/>
      <c r="G10" s="13"/>
      <c r="H10" s="13"/>
      <c r="I10" s="13"/>
      <c r="J10" s="13"/>
    </row>
    <row r="11" spans="1:10" s="26" customFormat="1" ht="20.25">
      <c r="A11" s="13" t="s">
        <v>284</v>
      </c>
      <c r="B11" s="13"/>
      <c r="C11" s="13"/>
      <c r="D11" s="13"/>
      <c r="E11" s="13"/>
      <c r="F11" s="13"/>
      <c r="G11" s="13"/>
      <c r="H11" s="13"/>
      <c r="I11" s="13"/>
      <c r="J11" s="13"/>
    </row>
    <row r="12" spans="1:3" s="26" customFormat="1" ht="20.25">
      <c r="A12" s="13"/>
      <c r="B12" s="13"/>
      <c r="C12" s="13"/>
    </row>
    <row r="13" spans="1:10" s="26" customFormat="1" ht="21.75" customHeight="1">
      <c r="A13" s="13"/>
      <c r="B13" s="13"/>
      <c r="C13" s="13"/>
      <c r="D13" s="189" t="s">
        <v>120</v>
      </c>
      <c r="E13" s="189"/>
      <c r="F13" s="189"/>
      <c r="G13" s="13"/>
      <c r="H13" s="189" t="s">
        <v>240</v>
      </c>
      <c r="I13" s="189"/>
      <c r="J13" s="189"/>
    </row>
    <row r="14" spans="1:10" s="26" customFormat="1" ht="21.75" customHeight="1">
      <c r="A14" s="13"/>
      <c r="B14" s="13"/>
      <c r="C14" s="13"/>
      <c r="D14" s="96" t="s">
        <v>298</v>
      </c>
      <c r="E14" s="97"/>
      <c r="F14" s="96" t="s">
        <v>304</v>
      </c>
      <c r="G14" s="97"/>
      <c r="H14" s="96" t="str">
        <f>D14</f>
        <v>28.2.2014</v>
      </c>
      <c r="I14" s="97"/>
      <c r="J14" s="96" t="str">
        <f>F14</f>
        <v>28.2.2013</v>
      </c>
    </row>
    <row r="15" spans="1:10" s="26" customFormat="1" ht="20.25">
      <c r="A15" s="13"/>
      <c r="B15" s="13"/>
      <c r="C15" s="13"/>
      <c r="D15" s="98" t="s">
        <v>16</v>
      </c>
      <c r="E15" s="95"/>
      <c r="F15" s="98" t="s">
        <v>16</v>
      </c>
      <c r="G15" s="13"/>
      <c r="H15" s="98" t="s">
        <v>16</v>
      </c>
      <c r="I15" s="13"/>
      <c r="J15" s="98" t="s">
        <v>16</v>
      </c>
    </row>
    <row r="16" spans="1:14" ht="16.5" customHeight="1">
      <c r="A16" s="1"/>
      <c r="B16" s="1"/>
      <c r="C16" s="1"/>
      <c r="D16" s="15"/>
      <c r="E16" s="15"/>
      <c r="F16" s="146"/>
      <c r="G16" s="14"/>
      <c r="H16" s="15"/>
      <c r="I16" s="14"/>
      <c r="J16" s="146"/>
      <c r="L16" s="67"/>
      <c r="M16" s="67"/>
      <c r="N16" s="67"/>
    </row>
    <row r="17" spans="1:14" ht="20.25">
      <c r="A17" s="1" t="s">
        <v>26</v>
      </c>
      <c r="B17" s="1"/>
      <c r="C17" s="1"/>
      <c r="D17" s="2">
        <v>59652</v>
      </c>
      <c r="E17" s="2"/>
      <c r="F17" s="2">
        <v>57122</v>
      </c>
      <c r="G17" s="2"/>
      <c r="H17" s="2">
        <v>170494</v>
      </c>
      <c r="I17" s="2"/>
      <c r="J17" s="2">
        <v>151441</v>
      </c>
      <c r="K17" s="2"/>
      <c r="L17" s="2"/>
      <c r="M17" s="153"/>
      <c r="N17" s="67"/>
    </row>
    <row r="18" spans="1:14" ht="16.5" customHeight="1">
      <c r="A18" s="1"/>
      <c r="B18" s="1"/>
      <c r="C18" s="1"/>
      <c r="D18" s="2"/>
      <c r="E18" s="16"/>
      <c r="F18" s="2"/>
      <c r="G18" s="16"/>
      <c r="H18" s="2"/>
      <c r="I18" s="16"/>
      <c r="J18" s="2"/>
      <c r="K18" s="2"/>
      <c r="L18" s="2"/>
      <c r="M18" s="67"/>
      <c r="N18" s="67"/>
    </row>
    <row r="19" spans="1:14" ht="20.25">
      <c r="A19" s="1" t="s">
        <v>78</v>
      </c>
      <c r="B19" s="1"/>
      <c r="C19" s="1"/>
      <c r="D19" s="16">
        <v>347</v>
      </c>
      <c r="E19" s="16"/>
      <c r="F19" s="16">
        <v>372</v>
      </c>
      <c r="G19" s="16"/>
      <c r="H19" s="16">
        <v>897</v>
      </c>
      <c r="I19" s="16"/>
      <c r="J19" s="16">
        <v>933</v>
      </c>
      <c r="K19" s="2"/>
      <c r="L19" s="2"/>
      <c r="M19" s="153"/>
      <c r="N19" s="67"/>
    </row>
    <row r="20" spans="1:14" ht="20.25">
      <c r="A20" s="1"/>
      <c r="B20" s="1"/>
      <c r="C20" s="1"/>
      <c r="D20" s="16"/>
      <c r="E20" s="16"/>
      <c r="F20" s="16"/>
      <c r="G20" s="16"/>
      <c r="H20" s="16"/>
      <c r="I20" s="16"/>
      <c r="J20" s="16"/>
      <c r="K20" s="2"/>
      <c r="L20" s="2"/>
      <c r="M20" s="67"/>
      <c r="N20" s="67"/>
    </row>
    <row r="21" spans="1:14" ht="20.25">
      <c r="A21" s="1" t="s">
        <v>159</v>
      </c>
      <c r="B21" s="1"/>
      <c r="C21" s="1"/>
      <c r="D21" s="16"/>
      <c r="E21" s="16"/>
      <c r="F21" s="16"/>
      <c r="G21" s="16"/>
      <c r="H21" s="16"/>
      <c r="I21" s="16"/>
      <c r="J21" s="16"/>
      <c r="K21" s="2"/>
      <c r="L21" s="2"/>
      <c r="M21" s="67"/>
      <c r="N21" s="67"/>
    </row>
    <row r="22" spans="1:14" ht="20.25">
      <c r="A22" s="1" t="s">
        <v>160</v>
      </c>
      <c r="B22" s="1"/>
      <c r="C22" s="1"/>
      <c r="D22" s="16">
        <v>-51449</v>
      </c>
      <c r="E22" s="16"/>
      <c r="F22" s="16">
        <v>-50745</v>
      </c>
      <c r="G22" s="16"/>
      <c r="H22" s="16">
        <v>-149920</v>
      </c>
      <c r="I22" s="16"/>
      <c r="J22" s="16">
        <v>-133002</v>
      </c>
      <c r="K22" s="2"/>
      <c r="L22" s="2"/>
      <c r="M22" s="153"/>
      <c r="N22" s="67"/>
    </row>
    <row r="23" spans="1:14" ht="16.5" customHeight="1">
      <c r="A23" s="1"/>
      <c r="B23" s="1"/>
      <c r="C23" s="1"/>
      <c r="D23" s="16"/>
      <c r="E23" s="16"/>
      <c r="F23" s="16"/>
      <c r="G23" s="16"/>
      <c r="H23" s="16"/>
      <c r="I23" s="16"/>
      <c r="J23" s="16"/>
      <c r="K23" s="2"/>
      <c r="L23" s="2"/>
      <c r="M23" s="67"/>
      <c r="N23" s="67"/>
    </row>
    <row r="24" spans="1:14" ht="20.25" customHeight="1">
      <c r="A24" s="1" t="s">
        <v>92</v>
      </c>
      <c r="B24" s="1"/>
      <c r="C24" s="1"/>
      <c r="D24" s="16">
        <v>-864</v>
      </c>
      <c r="E24" s="16"/>
      <c r="F24" s="16">
        <v>-1007</v>
      </c>
      <c r="G24" s="16"/>
      <c r="H24" s="16">
        <v>-2642</v>
      </c>
      <c r="I24" s="16"/>
      <c r="J24" s="16">
        <v>-3142</v>
      </c>
      <c r="K24" s="2"/>
      <c r="L24" s="2"/>
      <c r="M24" s="153"/>
      <c r="N24" s="67"/>
    </row>
    <row r="25" spans="1:14" ht="15.75" customHeight="1">
      <c r="A25" s="1"/>
      <c r="B25" s="1"/>
      <c r="C25" s="1"/>
      <c r="D25" s="16"/>
      <c r="E25" s="2"/>
      <c r="F25" s="16"/>
      <c r="G25" s="16"/>
      <c r="H25" s="16"/>
      <c r="I25" s="16"/>
      <c r="J25" s="16"/>
      <c r="K25" s="2"/>
      <c r="L25" s="2"/>
      <c r="M25" s="153"/>
      <c r="N25" s="67"/>
    </row>
    <row r="26" spans="1:14" ht="20.25">
      <c r="A26" s="1" t="s">
        <v>46</v>
      </c>
      <c r="B26" s="1"/>
      <c r="C26" s="16"/>
      <c r="D26" s="178">
        <f>SUM(D17:D24)</f>
        <v>7686</v>
      </c>
      <c r="E26" s="2"/>
      <c r="F26" s="178">
        <f>F17+F19+F22+F24</f>
        <v>5742</v>
      </c>
      <c r="G26" s="16"/>
      <c r="H26" s="178">
        <f>SUM(H17:H24)</f>
        <v>18829</v>
      </c>
      <c r="I26" s="16"/>
      <c r="J26" s="178">
        <f>J17+J19+J22+J24</f>
        <v>16230</v>
      </c>
      <c r="K26" s="2"/>
      <c r="L26" s="2"/>
      <c r="M26" s="153"/>
      <c r="N26" s="67"/>
    </row>
    <row r="27" spans="1:14" ht="20.25">
      <c r="A27" s="1"/>
      <c r="B27" s="1"/>
      <c r="C27" s="1"/>
      <c r="D27" s="16"/>
      <c r="E27" s="2"/>
      <c r="F27" s="16"/>
      <c r="G27" s="16"/>
      <c r="H27" s="16"/>
      <c r="I27" s="16"/>
      <c r="J27" s="16"/>
      <c r="K27" s="2"/>
      <c r="L27" s="2"/>
      <c r="M27" s="153"/>
      <c r="N27" s="67"/>
    </row>
    <row r="28" spans="1:14" ht="20.25">
      <c r="A28" s="1" t="s">
        <v>203</v>
      </c>
      <c r="B28" s="1"/>
      <c r="C28" s="1"/>
      <c r="D28" s="16">
        <f>-Notes!H166</f>
        <v>-1550</v>
      </c>
      <c r="E28" s="2"/>
      <c r="F28" s="16">
        <v>-737</v>
      </c>
      <c r="G28" s="16"/>
      <c r="H28" s="16">
        <f>-Notes!I166</f>
        <v>-4097</v>
      </c>
      <c r="I28" s="16"/>
      <c r="J28" s="16">
        <v>-2943</v>
      </c>
      <c r="K28" s="2"/>
      <c r="L28" s="2"/>
      <c r="M28" s="153"/>
      <c r="N28" s="67"/>
    </row>
    <row r="29" spans="1:14" ht="15.75" customHeight="1">
      <c r="A29" s="1"/>
      <c r="B29" s="1"/>
      <c r="C29" s="1"/>
      <c r="D29" s="16"/>
      <c r="E29" s="2"/>
      <c r="F29" s="16"/>
      <c r="G29" s="2"/>
      <c r="H29" s="16"/>
      <c r="I29" s="2"/>
      <c r="J29" s="16"/>
      <c r="K29" s="2"/>
      <c r="L29" s="2"/>
      <c r="M29" s="153"/>
      <c r="N29" s="154"/>
    </row>
    <row r="30" spans="1:14" ht="21" thickBot="1">
      <c r="A30" s="1" t="s">
        <v>1</v>
      </c>
      <c r="B30" s="1"/>
      <c r="C30" s="1"/>
      <c r="D30" s="27">
        <f>SUM(D26:D29)</f>
        <v>6136</v>
      </c>
      <c r="E30" s="2"/>
      <c r="F30" s="27">
        <f>SUM(F26:F29)</f>
        <v>5005</v>
      </c>
      <c r="G30" s="2"/>
      <c r="H30" s="27">
        <f>SUM(H26:H29)</f>
        <v>14732</v>
      </c>
      <c r="I30" s="2">
        <f>SUM(I26:I29)</f>
        <v>0</v>
      </c>
      <c r="J30" s="27">
        <f>SUM(J26:J29)</f>
        <v>13287</v>
      </c>
      <c r="K30" s="2"/>
      <c r="L30" s="2"/>
      <c r="M30" s="153"/>
      <c r="N30" s="67"/>
    </row>
    <row r="31" spans="1:14" ht="21" thickTop="1">
      <c r="A31" s="1"/>
      <c r="B31" s="1"/>
      <c r="C31" s="1"/>
      <c r="D31" s="2"/>
      <c r="E31" s="2"/>
      <c r="F31" s="2"/>
      <c r="G31" s="2"/>
      <c r="H31" s="2"/>
      <c r="I31" s="2"/>
      <c r="J31" s="2"/>
      <c r="K31" s="2"/>
      <c r="L31" s="67"/>
      <c r="M31" s="67"/>
      <c r="N31" s="67"/>
    </row>
    <row r="32" spans="1:11" ht="20.25">
      <c r="A32" s="1" t="s">
        <v>204</v>
      </c>
      <c r="B32" s="1"/>
      <c r="C32" s="1"/>
      <c r="D32" s="2"/>
      <c r="E32" s="2"/>
      <c r="F32" s="2"/>
      <c r="G32" s="2"/>
      <c r="H32" s="2"/>
      <c r="I32" s="2"/>
      <c r="J32" s="2"/>
      <c r="K32" s="2"/>
    </row>
    <row r="33" spans="1:11" ht="21" customHeight="1" thickBot="1">
      <c r="A33" s="1" t="s">
        <v>157</v>
      </c>
      <c r="B33" s="1"/>
      <c r="C33" s="1"/>
      <c r="D33" s="28">
        <f>D30</f>
        <v>6136</v>
      </c>
      <c r="E33" s="2"/>
      <c r="F33" s="28">
        <f>F30</f>
        <v>5005</v>
      </c>
      <c r="G33" s="2"/>
      <c r="H33" s="28">
        <f>H30</f>
        <v>14732</v>
      </c>
      <c r="I33" s="2"/>
      <c r="J33" s="28">
        <f>J30</f>
        <v>13287</v>
      </c>
      <c r="K33" s="2"/>
    </row>
    <row r="34" spans="1:11" ht="20.25" customHeight="1" thickTop="1">
      <c r="A34" s="1"/>
      <c r="B34" s="1"/>
      <c r="C34" s="1"/>
      <c r="D34" s="2"/>
      <c r="E34" s="16"/>
      <c r="F34" s="2"/>
      <c r="G34" s="16"/>
      <c r="H34" s="2"/>
      <c r="I34" s="16"/>
      <c r="J34" s="2"/>
      <c r="K34" s="2"/>
    </row>
    <row r="35" spans="1:11" ht="20.25">
      <c r="A35" s="1" t="s">
        <v>47</v>
      </c>
      <c r="B35" s="1"/>
      <c r="C35" s="1"/>
      <c r="D35" s="1"/>
      <c r="E35" s="16"/>
      <c r="F35" s="1"/>
      <c r="G35" s="16"/>
      <c r="H35" s="1"/>
      <c r="I35" s="16"/>
      <c r="J35" s="1"/>
      <c r="K35" s="1"/>
    </row>
    <row r="36" spans="1:11" ht="20.25">
      <c r="A36" s="1"/>
      <c r="B36" s="1"/>
      <c r="C36" s="1"/>
      <c r="D36" s="1"/>
      <c r="E36" s="16"/>
      <c r="F36" s="1"/>
      <c r="G36" s="16"/>
      <c r="H36" s="1"/>
      <c r="I36" s="16"/>
      <c r="J36" s="1"/>
      <c r="K36" s="1"/>
    </row>
    <row r="37" spans="1:11" ht="21" thickBot="1">
      <c r="A37" s="1" t="s">
        <v>14</v>
      </c>
      <c r="B37" s="1" t="s">
        <v>48</v>
      </c>
      <c r="C37" s="1"/>
      <c r="D37" s="17">
        <f>Notes!H212</f>
        <v>4.624347157639292</v>
      </c>
      <c r="E37" s="17"/>
      <c r="F37" s="17">
        <v>3.82</v>
      </c>
      <c r="G37" s="17"/>
      <c r="H37" s="17">
        <f>Notes!I212</f>
        <v>11.122603830850654</v>
      </c>
      <c r="I37" s="17"/>
      <c r="J37" s="17">
        <v>10.16</v>
      </c>
      <c r="K37" s="17"/>
    </row>
    <row r="38" spans="1:10" ht="21" thickTop="1">
      <c r="A38" s="1"/>
      <c r="B38" s="1"/>
      <c r="C38" s="1"/>
      <c r="D38" s="179"/>
      <c r="E38" s="17"/>
      <c r="F38" s="179"/>
      <c r="G38" s="17"/>
      <c r="H38" s="179"/>
      <c r="I38" s="17"/>
      <c r="J38" s="179"/>
    </row>
    <row r="39" spans="1:10" ht="21" thickBot="1">
      <c r="A39" s="1" t="s">
        <v>15</v>
      </c>
      <c r="B39" s="1" t="s">
        <v>221</v>
      </c>
      <c r="C39" s="1"/>
      <c r="D39" s="17">
        <f>Notes!H220</f>
        <v>4.189396784214659</v>
      </c>
      <c r="E39" s="17"/>
      <c r="F39" s="17">
        <v>3.79</v>
      </c>
      <c r="G39" s="17"/>
      <c r="H39" s="17">
        <f>Notes!I220</f>
        <v>10.074746797787002</v>
      </c>
      <c r="I39" s="17"/>
      <c r="J39" s="17">
        <v>10.09</v>
      </c>
    </row>
    <row r="40" spans="1:10" ht="21" thickTop="1">
      <c r="A40" s="29"/>
      <c r="B40" s="1"/>
      <c r="C40" s="1"/>
      <c r="D40" s="180"/>
      <c r="E40" s="18"/>
      <c r="F40" s="180"/>
      <c r="G40" s="18"/>
      <c r="H40" s="180"/>
      <c r="I40" s="18"/>
      <c r="J40" s="180"/>
    </row>
    <row r="41" spans="1:10" ht="20.25">
      <c r="A41" s="1"/>
      <c r="B41" s="1"/>
      <c r="C41" s="1"/>
      <c r="D41" s="1"/>
      <c r="E41" s="1"/>
      <c r="F41" s="1"/>
      <c r="G41" s="1"/>
      <c r="H41" s="1"/>
      <c r="I41" s="1"/>
      <c r="J41" s="1"/>
    </row>
    <row r="42" spans="1:10" ht="18">
      <c r="A42" s="9"/>
      <c r="B42" s="9"/>
      <c r="C42" s="9"/>
      <c r="D42" s="11"/>
      <c r="E42" s="9"/>
      <c r="F42" s="11"/>
      <c r="G42" s="9"/>
      <c r="H42" s="11"/>
      <c r="I42" s="9"/>
      <c r="J42" s="11"/>
    </row>
    <row r="43" spans="1:10" ht="33" customHeight="1">
      <c r="A43" s="190" t="s">
        <v>242</v>
      </c>
      <c r="B43" s="190"/>
      <c r="C43" s="190"/>
      <c r="D43" s="190"/>
      <c r="E43" s="190"/>
      <c r="F43" s="190"/>
      <c r="G43" s="190"/>
      <c r="H43" s="190"/>
      <c r="I43" s="190"/>
      <c r="J43" s="190"/>
    </row>
    <row r="44" spans="1:10" ht="33" customHeight="1">
      <c r="A44" s="190"/>
      <c r="B44" s="190"/>
      <c r="C44" s="190"/>
      <c r="D44" s="190"/>
      <c r="E44" s="190"/>
      <c r="F44" s="190"/>
      <c r="G44" s="190"/>
      <c r="H44" s="190"/>
      <c r="I44" s="190"/>
      <c r="J44" s="190"/>
    </row>
    <row r="45" spans="1:10" ht="18">
      <c r="A45" s="9"/>
      <c r="B45" s="9"/>
      <c r="C45" s="9"/>
      <c r="D45" s="11"/>
      <c r="F45" s="11"/>
      <c r="H45" s="11"/>
      <c r="J45" s="11"/>
    </row>
    <row r="46" spans="4:10" ht="15">
      <c r="D46" s="21"/>
      <c r="F46" s="21"/>
      <c r="H46" s="21"/>
      <c r="J46" s="21"/>
    </row>
    <row r="47" spans="4:10" ht="15">
      <c r="D47" s="21"/>
      <c r="F47" s="21"/>
      <c r="H47" s="21"/>
      <c r="J47" s="21"/>
    </row>
    <row r="48" spans="4:10" ht="15">
      <c r="D48" s="21"/>
      <c r="F48" s="21"/>
      <c r="H48" s="21"/>
      <c r="J48" s="21"/>
    </row>
    <row r="49" spans="4:10" ht="15">
      <c r="D49" s="21"/>
      <c r="F49" s="21"/>
      <c r="H49" s="21"/>
      <c r="J49" s="21"/>
    </row>
    <row r="50" spans="4:10" ht="15">
      <c r="D50" s="21"/>
      <c r="F50" s="21"/>
      <c r="H50" s="21"/>
      <c r="J50" s="21"/>
    </row>
    <row r="51" spans="4:10" ht="15">
      <c r="D51" s="21"/>
      <c r="F51" s="21"/>
      <c r="H51" s="21"/>
      <c r="J51" s="21"/>
    </row>
    <row r="52" spans="4:10" ht="15">
      <c r="D52" s="21"/>
      <c r="F52" s="21"/>
      <c r="H52" s="21"/>
      <c r="J52" s="21"/>
    </row>
    <row r="53" spans="4:10" ht="15">
      <c r="D53" s="21"/>
      <c r="F53" s="21"/>
      <c r="H53" s="21"/>
      <c r="J53" s="21"/>
    </row>
    <row r="54" spans="4:10" ht="15">
      <c r="D54" s="21"/>
      <c r="F54" s="21"/>
      <c r="H54" s="21"/>
      <c r="J54" s="21"/>
    </row>
    <row r="55" spans="4:10" ht="15">
      <c r="D55" s="21"/>
      <c r="F55" s="21"/>
      <c r="H55" s="21"/>
      <c r="J55" s="21"/>
    </row>
    <row r="56" spans="4:10" ht="15">
      <c r="D56" s="21"/>
      <c r="F56" s="21"/>
      <c r="H56" s="21"/>
      <c r="J56" s="21"/>
    </row>
    <row r="57" spans="4:10" ht="15">
      <c r="D57" s="21"/>
      <c r="F57" s="21"/>
      <c r="H57" s="21"/>
      <c r="J57" s="21"/>
    </row>
    <row r="58" spans="4:10" ht="15">
      <c r="D58" s="21"/>
      <c r="F58" s="21"/>
      <c r="H58" s="21"/>
      <c r="J58" s="21"/>
    </row>
    <row r="59" spans="4:10" ht="15">
      <c r="D59" s="21"/>
      <c r="F59" s="21"/>
      <c r="H59" s="21"/>
      <c r="J59" s="21"/>
    </row>
    <row r="60" spans="4:10" ht="15">
      <c r="D60" s="21"/>
      <c r="F60" s="21"/>
      <c r="H60" s="21"/>
      <c r="J60" s="21"/>
    </row>
    <row r="61" spans="4:10" ht="15">
      <c r="D61" s="21"/>
      <c r="F61" s="21"/>
      <c r="H61" s="21"/>
      <c r="J61" s="21"/>
    </row>
    <row r="62" spans="4:10" ht="15">
      <c r="D62" s="21"/>
      <c r="F62" s="21"/>
      <c r="H62" s="21"/>
      <c r="J62" s="21"/>
    </row>
    <row r="63" spans="4:10" ht="15">
      <c r="D63" s="21"/>
      <c r="F63" s="21"/>
      <c r="H63" s="21"/>
      <c r="J63" s="21"/>
    </row>
    <row r="64" spans="4:10" ht="15">
      <c r="D64" s="21"/>
      <c r="F64" s="21"/>
      <c r="H64" s="21"/>
      <c r="J64" s="21"/>
    </row>
    <row r="65" spans="4:10" ht="15">
      <c r="D65" s="21"/>
      <c r="F65" s="21"/>
      <c r="H65" s="21"/>
      <c r="J65" s="21"/>
    </row>
    <row r="66" spans="4:10" ht="15">
      <c r="D66" s="21"/>
      <c r="F66" s="21"/>
      <c r="H66" s="21"/>
      <c r="J66" s="21"/>
    </row>
    <row r="67" spans="4:10" ht="15">
      <c r="D67" s="21"/>
      <c r="F67" s="21"/>
      <c r="H67" s="21"/>
      <c r="J67" s="21"/>
    </row>
    <row r="68" spans="4:10" ht="15">
      <c r="D68" s="21"/>
      <c r="F68" s="21"/>
      <c r="H68" s="21"/>
      <c r="J68" s="21"/>
    </row>
    <row r="69" spans="4:10" ht="15">
      <c r="D69" s="21"/>
      <c r="F69" s="21"/>
      <c r="H69" s="21"/>
      <c r="J69" s="21"/>
    </row>
    <row r="70" spans="4:10" ht="15">
      <c r="D70" s="21"/>
      <c r="F70" s="21"/>
      <c r="H70" s="21"/>
      <c r="J70" s="21"/>
    </row>
    <row r="71" spans="4:10" ht="15">
      <c r="D71" s="21"/>
      <c r="F71" s="21"/>
      <c r="H71" s="21"/>
      <c r="J71" s="21"/>
    </row>
    <row r="72" spans="4:10" ht="15">
      <c r="D72" s="21"/>
      <c r="F72" s="21"/>
      <c r="H72" s="21"/>
      <c r="J72" s="21"/>
    </row>
    <row r="73" spans="4:10" ht="15">
      <c r="D73" s="21"/>
      <c r="F73" s="21"/>
      <c r="H73" s="21"/>
      <c r="J73" s="21"/>
    </row>
    <row r="74" spans="4:10" ht="15">
      <c r="D74" s="21"/>
      <c r="F74" s="21"/>
      <c r="H74" s="21"/>
      <c r="J74" s="21"/>
    </row>
    <row r="75" spans="4:10" ht="15">
      <c r="D75" s="21"/>
      <c r="F75" s="21"/>
      <c r="H75" s="21"/>
      <c r="J75" s="21"/>
    </row>
    <row r="76" spans="4:10" ht="15">
      <c r="D76" s="21"/>
      <c r="F76" s="21"/>
      <c r="H76" s="21"/>
      <c r="J76" s="21"/>
    </row>
    <row r="77" spans="4:10" ht="15">
      <c r="D77" s="21"/>
      <c r="F77" s="21"/>
      <c r="H77" s="21"/>
      <c r="J77" s="21"/>
    </row>
    <row r="78" spans="4:10" ht="15">
      <c r="D78" s="21"/>
      <c r="F78" s="21"/>
      <c r="H78" s="21"/>
      <c r="J78" s="21"/>
    </row>
    <row r="79" spans="4:10" ht="15">
      <c r="D79" s="21"/>
      <c r="F79" s="21"/>
      <c r="H79" s="21"/>
      <c r="J79" s="21"/>
    </row>
    <row r="80" spans="4:10" ht="15">
      <c r="D80" s="21"/>
      <c r="F80" s="21"/>
      <c r="H80" s="21"/>
      <c r="J80" s="21"/>
    </row>
    <row r="81" spans="4:10" ht="15">
      <c r="D81" s="21"/>
      <c r="F81" s="21"/>
      <c r="H81" s="21"/>
      <c r="J81" s="21"/>
    </row>
    <row r="82" spans="4:10" ht="15">
      <c r="D82" s="21"/>
      <c r="F82" s="21"/>
      <c r="H82" s="21"/>
      <c r="J82" s="21"/>
    </row>
    <row r="83" spans="4:10" ht="15">
      <c r="D83" s="21"/>
      <c r="F83" s="21"/>
      <c r="H83" s="21"/>
      <c r="J83" s="21"/>
    </row>
    <row r="84" spans="4:10" ht="15">
      <c r="D84" s="21"/>
      <c r="F84" s="21"/>
      <c r="H84" s="21"/>
      <c r="J84" s="21"/>
    </row>
  </sheetData>
  <sheetProtection/>
  <mergeCells count="3">
    <mergeCell ref="D13:F13"/>
    <mergeCell ref="H13:J13"/>
    <mergeCell ref="A43:J44"/>
  </mergeCells>
  <printOptions/>
  <pageMargins left="0.9448818897637796" right="0.7480314960629921" top="0.984251968503937" bottom="0.5118110236220472" header="0.35433070866141736" footer="0"/>
  <pageSetup fitToHeight="1" fitToWidth="1" horizontalDpi="1200" verticalDpi="1200" orientation="portrait" paperSize="9" scale="6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IO73"/>
  <sheetViews>
    <sheetView showGridLines="0" zoomScale="70" zoomScaleNormal="70" zoomScalePageLayoutView="0" workbookViewId="0" topLeftCell="A1">
      <selection activeCell="A1" sqref="A1"/>
    </sheetView>
  </sheetViews>
  <sheetFormatPr defaultColWidth="8.88671875" defaultRowHeight="15"/>
  <cols>
    <col min="1" max="1" width="15.77734375" style="12" customWidth="1"/>
    <col min="2" max="2" width="37.21484375" style="12" customWidth="1"/>
    <col min="3" max="3" width="8.77734375" style="12" customWidth="1"/>
    <col min="4" max="4" width="13.21484375" style="12" customWidth="1"/>
    <col min="5" max="5" width="2.77734375" style="12" customWidth="1"/>
    <col min="6" max="6" width="13.21484375" style="12" customWidth="1"/>
    <col min="7" max="7" width="2.77734375" style="12" customWidth="1"/>
    <col min="8" max="8" width="13.21484375" style="12" customWidth="1"/>
    <col min="9" max="9" width="2.77734375" style="12" customWidth="1"/>
    <col min="10" max="10" width="13.21484375" style="12" customWidth="1"/>
    <col min="11" max="35" width="10.6640625" style="12" customWidth="1"/>
    <col min="36" max="36" width="15.21484375" style="12" customWidth="1"/>
    <col min="37" max="41" width="10.6640625" style="12" customWidth="1"/>
    <col min="42" max="42" width="8.99609375" style="12" customWidth="1"/>
    <col min="43" max="65" width="10.6640625" style="12" customWidth="1"/>
    <col min="66" max="66" width="12.6640625" style="12" customWidth="1"/>
    <col min="67" max="16384" width="8.88671875" style="12" customWidth="1"/>
  </cols>
  <sheetData>
    <row r="1" spans="2:10" s="9" customFormat="1" ht="21.75">
      <c r="B1" s="22" t="s">
        <v>100</v>
      </c>
      <c r="C1" s="22"/>
      <c r="D1" s="23"/>
      <c r="E1" s="1"/>
      <c r="F1" s="1"/>
      <c r="G1" s="1"/>
      <c r="H1" s="1"/>
      <c r="I1" s="1"/>
      <c r="J1" s="1"/>
    </row>
    <row r="2" spans="2:249" ht="21.75">
      <c r="B2" s="24" t="s">
        <v>62</v>
      </c>
      <c r="C2" s="24"/>
      <c r="E2" s="1"/>
      <c r="F2" s="1"/>
      <c r="G2" s="1"/>
      <c r="H2" s="1"/>
      <c r="I2" s="1"/>
      <c r="J2" s="1"/>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25"/>
      <c r="EE2" s="25"/>
      <c r="EF2" s="25"/>
      <c r="EG2" s="25"/>
      <c r="EH2" s="25"/>
      <c r="EI2" s="25"/>
      <c r="EJ2" s="25"/>
      <c r="EK2" s="25"/>
      <c r="EL2" s="25"/>
      <c r="EM2" s="25"/>
      <c r="EN2" s="25"/>
      <c r="EO2" s="25"/>
      <c r="EP2" s="25"/>
      <c r="EQ2" s="25"/>
      <c r="ER2" s="25"/>
      <c r="ES2" s="25"/>
      <c r="ET2" s="25"/>
      <c r="EU2" s="25"/>
      <c r="EV2" s="25"/>
      <c r="EW2" s="25"/>
      <c r="EX2" s="25"/>
      <c r="EY2" s="25"/>
      <c r="EZ2" s="25"/>
      <c r="FA2" s="25"/>
      <c r="FB2" s="25"/>
      <c r="FC2" s="25"/>
      <c r="FD2" s="25"/>
      <c r="FE2" s="25"/>
      <c r="FF2" s="25"/>
      <c r="FG2" s="25"/>
      <c r="FH2" s="25"/>
      <c r="FI2" s="25"/>
      <c r="FJ2" s="25"/>
      <c r="FK2" s="25"/>
      <c r="FL2" s="25"/>
      <c r="FM2" s="25"/>
      <c r="FN2" s="25"/>
      <c r="FO2" s="25"/>
      <c r="FP2" s="25"/>
      <c r="FQ2" s="25"/>
      <c r="FR2" s="25"/>
      <c r="FS2" s="25"/>
      <c r="FT2" s="25"/>
      <c r="FU2" s="25"/>
      <c r="FV2" s="25"/>
      <c r="FW2" s="25"/>
      <c r="FX2" s="25"/>
      <c r="FY2" s="25"/>
      <c r="FZ2" s="25"/>
      <c r="GA2" s="25"/>
      <c r="GB2" s="25"/>
      <c r="GC2" s="25"/>
      <c r="GD2" s="25"/>
      <c r="GE2" s="25"/>
      <c r="GF2" s="25"/>
      <c r="GG2" s="25"/>
      <c r="GH2" s="25"/>
      <c r="GI2" s="25"/>
      <c r="GJ2" s="25"/>
      <c r="GK2" s="25"/>
      <c r="GL2" s="25"/>
      <c r="GM2" s="25"/>
      <c r="GN2" s="25"/>
      <c r="GO2" s="25"/>
      <c r="GP2" s="25"/>
      <c r="GQ2" s="25"/>
      <c r="GR2" s="25"/>
      <c r="GS2" s="25"/>
      <c r="GT2" s="25"/>
      <c r="GU2" s="25"/>
      <c r="GV2" s="25"/>
      <c r="GW2" s="25"/>
      <c r="GX2" s="25"/>
      <c r="GY2" s="25"/>
      <c r="GZ2" s="25"/>
      <c r="HA2" s="25"/>
      <c r="HB2" s="25"/>
      <c r="HC2" s="25"/>
      <c r="HD2" s="25"/>
      <c r="HE2" s="25"/>
      <c r="HF2" s="25"/>
      <c r="HG2" s="25"/>
      <c r="HH2" s="25"/>
      <c r="HI2" s="25"/>
      <c r="HJ2" s="25"/>
      <c r="HK2" s="25"/>
      <c r="HL2" s="25"/>
      <c r="HM2" s="25"/>
      <c r="HN2" s="25"/>
      <c r="HO2" s="25"/>
      <c r="HP2" s="25"/>
      <c r="HQ2" s="25"/>
      <c r="HR2" s="25"/>
      <c r="HS2" s="25"/>
      <c r="HT2" s="25"/>
      <c r="HU2" s="25"/>
      <c r="HV2" s="25"/>
      <c r="HW2" s="25"/>
      <c r="HX2" s="25"/>
      <c r="HY2" s="25"/>
      <c r="HZ2" s="25"/>
      <c r="IA2" s="25"/>
      <c r="IB2" s="25"/>
      <c r="IC2" s="25"/>
      <c r="ID2" s="25"/>
      <c r="IE2" s="25"/>
      <c r="IF2" s="25"/>
      <c r="IG2" s="25"/>
      <c r="IH2" s="25"/>
      <c r="II2" s="25"/>
      <c r="IJ2" s="25"/>
      <c r="IK2" s="25"/>
      <c r="IL2" s="25"/>
      <c r="IM2" s="25"/>
      <c r="IN2" s="25"/>
      <c r="IO2" s="25"/>
    </row>
    <row r="3" spans="2:249" ht="21.75">
      <c r="B3" s="24" t="s">
        <v>101</v>
      </c>
      <c r="C3" s="24"/>
      <c r="E3" s="1"/>
      <c r="F3" s="1"/>
      <c r="G3" s="1"/>
      <c r="H3" s="1"/>
      <c r="I3" s="1"/>
      <c r="J3" s="1"/>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c r="CA3" s="25"/>
      <c r="CB3" s="25"/>
      <c r="CC3" s="25"/>
      <c r="CD3" s="25"/>
      <c r="CE3" s="25"/>
      <c r="CF3" s="25"/>
      <c r="CG3" s="25"/>
      <c r="CH3" s="25"/>
      <c r="CI3" s="25"/>
      <c r="CJ3" s="25"/>
      <c r="CK3" s="25"/>
      <c r="CL3" s="25"/>
      <c r="CM3" s="25"/>
      <c r="CN3" s="25"/>
      <c r="CO3" s="25"/>
      <c r="CP3" s="25"/>
      <c r="CQ3" s="25"/>
      <c r="CR3" s="25"/>
      <c r="CS3" s="25"/>
      <c r="CT3" s="25"/>
      <c r="CU3" s="25"/>
      <c r="CV3" s="25"/>
      <c r="CW3" s="25"/>
      <c r="CX3" s="25"/>
      <c r="CY3" s="25"/>
      <c r="CZ3" s="25"/>
      <c r="DA3" s="25"/>
      <c r="DB3" s="25"/>
      <c r="DC3" s="25"/>
      <c r="DD3" s="25"/>
      <c r="DE3" s="25"/>
      <c r="DF3" s="25"/>
      <c r="DG3" s="25"/>
      <c r="DH3" s="25"/>
      <c r="DI3" s="25"/>
      <c r="DJ3" s="25"/>
      <c r="DK3" s="25"/>
      <c r="DL3" s="25"/>
      <c r="DM3" s="25"/>
      <c r="DN3" s="25"/>
      <c r="DO3" s="25"/>
      <c r="DP3" s="25"/>
      <c r="DQ3" s="25"/>
      <c r="DR3" s="25"/>
      <c r="DS3" s="25"/>
      <c r="DT3" s="25"/>
      <c r="DU3" s="25"/>
      <c r="DV3" s="25"/>
      <c r="DW3" s="25"/>
      <c r="DX3" s="25"/>
      <c r="DY3" s="25"/>
      <c r="DZ3" s="25"/>
      <c r="EA3" s="25"/>
      <c r="EB3" s="25"/>
      <c r="EC3" s="25"/>
      <c r="ED3" s="25"/>
      <c r="EE3" s="25"/>
      <c r="EF3" s="25"/>
      <c r="EG3" s="25"/>
      <c r="EH3" s="25"/>
      <c r="EI3" s="25"/>
      <c r="EJ3" s="25"/>
      <c r="EK3" s="25"/>
      <c r="EL3" s="25"/>
      <c r="EM3" s="25"/>
      <c r="EN3" s="25"/>
      <c r="EO3" s="25"/>
      <c r="EP3" s="25"/>
      <c r="EQ3" s="25"/>
      <c r="ER3" s="25"/>
      <c r="ES3" s="25"/>
      <c r="ET3" s="25"/>
      <c r="EU3" s="25"/>
      <c r="EV3" s="25"/>
      <c r="EW3" s="25"/>
      <c r="EX3" s="25"/>
      <c r="EY3" s="25"/>
      <c r="EZ3" s="25"/>
      <c r="FA3" s="25"/>
      <c r="FB3" s="25"/>
      <c r="FC3" s="25"/>
      <c r="FD3" s="25"/>
      <c r="FE3" s="25"/>
      <c r="FF3" s="25"/>
      <c r="FG3" s="25"/>
      <c r="FH3" s="25"/>
      <c r="FI3" s="25"/>
      <c r="FJ3" s="25"/>
      <c r="FK3" s="25"/>
      <c r="FL3" s="25"/>
      <c r="FM3" s="25"/>
      <c r="FN3" s="25"/>
      <c r="FO3" s="25"/>
      <c r="FP3" s="25"/>
      <c r="FQ3" s="25"/>
      <c r="FR3" s="25"/>
      <c r="FS3" s="25"/>
      <c r="FT3" s="25"/>
      <c r="FU3" s="25"/>
      <c r="FV3" s="25"/>
      <c r="FW3" s="25"/>
      <c r="FX3" s="25"/>
      <c r="FY3" s="25"/>
      <c r="FZ3" s="25"/>
      <c r="GA3" s="25"/>
      <c r="GB3" s="25"/>
      <c r="GC3" s="25"/>
      <c r="GD3" s="25"/>
      <c r="GE3" s="25"/>
      <c r="GF3" s="25"/>
      <c r="GG3" s="25"/>
      <c r="GH3" s="25"/>
      <c r="GI3" s="25"/>
      <c r="GJ3" s="25"/>
      <c r="GK3" s="25"/>
      <c r="GL3" s="25"/>
      <c r="GM3" s="25"/>
      <c r="GN3" s="25"/>
      <c r="GO3" s="25"/>
      <c r="GP3" s="25"/>
      <c r="GQ3" s="25"/>
      <c r="GR3" s="25"/>
      <c r="GS3" s="25"/>
      <c r="GT3" s="25"/>
      <c r="GU3" s="25"/>
      <c r="GV3" s="25"/>
      <c r="GW3" s="25"/>
      <c r="GX3" s="25"/>
      <c r="GY3" s="25"/>
      <c r="GZ3" s="25"/>
      <c r="HA3" s="25"/>
      <c r="HB3" s="25"/>
      <c r="HC3" s="25"/>
      <c r="HD3" s="25"/>
      <c r="HE3" s="25"/>
      <c r="HF3" s="25"/>
      <c r="HG3" s="25"/>
      <c r="HH3" s="25"/>
      <c r="HI3" s="25"/>
      <c r="HJ3" s="25"/>
      <c r="HK3" s="25"/>
      <c r="HL3" s="25"/>
      <c r="HM3" s="25"/>
      <c r="HN3" s="25"/>
      <c r="HO3" s="25"/>
      <c r="HP3" s="25"/>
      <c r="HQ3" s="25"/>
      <c r="HR3" s="25"/>
      <c r="HS3" s="25"/>
      <c r="HT3" s="25"/>
      <c r="HU3" s="25"/>
      <c r="HV3" s="25"/>
      <c r="HW3" s="25"/>
      <c r="HX3" s="25"/>
      <c r="HY3" s="25"/>
      <c r="HZ3" s="25"/>
      <c r="IA3" s="25"/>
      <c r="IB3" s="25"/>
      <c r="IC3" s="25"/>
      <c r="ID3" s="25"/>
      <c r="IE3" s="25"/>
      <c r="IF3" s="25"/>
      <c r="IG3" s="25"/>
      <c r="IH3" s="25"/>
      <c r="II3" s="25"/>
      <c r="IJ3" s="25"/>
      <c r="IK3" s="25"/>
      <c r="IL3" s="25"/>
      <c r="IM3" s="25"/>
      <c r="IN3" s="25"/>
      <c r="IO3" s="25"/>
    </row>
    <row r="4" spans="1:10" ht="15.75" customHeight="1">
      <c r="A4" s="1"/>
      <c r="B4" s="1"/>
      <c r="C4" s="1"/>
      <c r="D4" s="1"/>
      <c r="E4" s="1"/>
      <c r="F4" s="1"/>
      <c r="G4" s="1"/>
      <c r="H4" s="1"/>
      <c r="I4" s="1"/>
      <c r="J4" s="1"/>
    </row>
    <row r="5" spans="1:10" ht="20.25">
      <c r="A5" s="13"/>
      <c r="B5" s="13"/>
      <c r="C5" s="13"/>
      <c r="D5" s="13"/>
      <c r="E5" s="13"/>
      <c r="F5" s="13"/>
      <c r="G5" s="13"/>
      <c r="H5" s="1"/>
      <c r="I5" s="1"/>
      <c r="J5" s="1"/>
    </row>
    <row r="6" spans="1:10" ht="20.25">
      <c r="A6" s="13"/>
      <c r="B6" s="13"/>
      <c r="C6" s="13"/>
      <c r="D6" s="13"/>
      <c r="E6" s="13"/>
      <c r="F6" s="13"/>
      <c r="G6" s="13"/>
      <c r="H6" s="1"/>
      <c r="I6" s="1"/>
      <c r="J6" s="1"/>
    </row>
    <row r="7" spans="1:10" ht="14.25" customHeight="1">
      <c r="A7" s="1"/>
      <c r="B7" s="1"/>
      <c r="C7" s="1"/>
      <c r="D7" s="1"/>
      <c r="E7" s="1"/>
      <c r="F7" s="1"/>
      <c r="G7" s="1"/>
      <c r="H7" s="1"/>
      <c r="I7" s="1"/>
      <c r="J7" s="1"/>
    </row>
    <row r="8" spans="1:10" s="26" customFormat="1" ht="20.25">
      <c r="A8" s="13" t="s">
        <v>91</v>
      </c>
      <c r="B8" s="13"/>
      <c r="C8" s="13"/>
      <c r="D8" s="13"/>
      <c r="E8" s="13"/>
      <c r="F8" s="13"/>
      <c r="G8" s="13"/>
      <c r="H8" s="13"/>
      <c r="I8" s="13"/>
      <c r="J8" s="13"/>
    </row>
    <row r="9" spans="1:10" s="26" customFormat="1" ht="20.25">
      <c r="A9" s="13" t="str">
        <f>'IS'!A11</f>
        <v>FOR THE FINANCIAL PERIOD ENDED 28 FEBRUARY 2014</v>
      </c>
      <c r="B9" s="13"/>
      <c r="C9" s="13"/>
      <c r="D9" s="13"/>
      <c r="E9" s="13"/>
      <c r="F9" s="13"/>
      <c r="G9" s="13"/>
      <c r="H9" s="13"/>
      <c r="I9" s="13"/>
      <c r="J9" s="13"/>
    </row>
    <row r="10" spans="1:10" s="26" customFormat="1" ht="20.25">
      <c r="A10" s="13"/>
      <c r="B10" s="13"/>
      <c r="C10" s="13"/>
      <c r="D10" s="13"/>
      <c r="E10" s="13"/>
      <c r="F10" s="13"/>
      <c r="G10" s="13"/>
      <c r="H10" s="13"/>
      <c r="I10" s="13"/>
      <c r="J10" s="13"/>
    </row>
    <row r="11" spans="1:3" s="26" customFormat="1" ht="20.25">
      <c r="A11" s="13"/>
      <c r="B11" s="13"/>
      <c r="C11" s="13"/>
    </row>
    <row r="12" spans="1:10" s="26" customFormat="1" ht="21.75" customHeight="1">
      <c r="A12" s="13"/>
      <c r="B12" s="13"/>
      <c r="C12" s="13"/>
      <c r="D12" s="189" t="s">
        <v>120</v>
      </c>
      <c r="E12" s="189"/>
      <c r="F12" s="189"/>
      <c r="G12" s="13"/>
      <c r="H12" s="189" t="s">
        <v>240</v>
      </c>
      <c r="I12" s="189"/>
      <c r="J12" s="189"/>
    </row>
    <row r="13" spans="1:10" s="26" customFormat="1" ht="21.75" customHeight="1">
      <c r="A13" s="13"/>
      <c r="B13" s="13"/>
      <c r="C13" s="13"/>
      <c r="D13" s="96" t="str">
        <f>'IS'!D14</f>
        <v>28.2.2014</v>
      </c>
      <c r="E13" s="97"/>
      <c r="F13" s="96" t="str">
        <f>'IS'!F14</f>
        <v>28.2.2013</v>
      </c>
      <c r="G13" s="97"/>
      <c r="H13" s="96" t="str">
        <f>'IS'!H14</f>
        <v>28.2.2014</v>
      </c>
      <c r="I13" s="97"/>
      <c r="J13" s="96" t="str">
        <f>'IS'!J14</f>
        <v>28.2.2013</v>
      </c>
    </row>
    <row r="14" spans="1:10" s="26" customFormat="1" ht="20.25" customHeight="1">
      <c r="A14" s="13"/>
      <c r="B14" s="13"/>
      <c r="C14" s="13"/>
      <c r="D14" s="98" t="s">
        <v>16</v>
      </c>
      <c r="E14" s="95"/>
      <c r="F14" s="98" t="s">
        <v>16</v>
      </c>
      <c r="G14" s="13"/>
      <c r="H14" s="98" t="s">
        <v>16</v>
      </c>
      <c r="I14" s="13"/>
      <c r="J14" s="98" t="s">
        <v>16</v>
      </c>
    </row>
    <row r="15" spans="1:10" ht="16.5" customHeight="1">
      <c r="A15" s="1"/>
      <c r="B15" s="1"/>
      <c r="C15" s="1"/>
      <c r="D15" s="15"/>
      <c r="E15" s="15"/>
      <c r="F15" s="146"/>
      <c r="G15" s="14"/>
      <c r="H15" s="15"/>
      <c r="I15" s="14"/>
      <c r="J15" s="146"/>
    </row>
    <row r="16" spans="1:10" ht="20.25">
      <c r="A16" s="1" t="s">
        <v>1</v>
      </c>
      <c r="B16" s="1"/>
      <c r="C16" s="1"/>
      <c r="D16" s="2">
        <f>'IS'!D30</f>
        <v>6136</v>
      </c>
      <c r="E16" s="2"/>
      <c r="F16" s="2">
        <f>'IS'!F30</f>
        <v>5005</v>
      </c>
      <c r="G16" s="2"/>
      <c r="H16" s="2">
        <f>'IS'!H30</f>
        <v>14732</v>
      </c>
      <c r="I16" s="2"/>
      <c r="J16" s="2">
        <f>'IS'!J30</f>
        <v>13287</v>
      </c>
    </row>
    <row r="17" spans="3:10" ht="20.25">
      <c r="C17" s="1"/>
      <c r="D17" s="16"/>
      <c r="E17" s="16"/>
      <c r="F17" s="16"/>
      <c r="G17" s="16"/>
      <c r="H17" s="16"/>
      <c r="I17" s="16"/>
      <c r="J17" s="16"/>
    </row>
    <row r="18" spans="1:10" ht="20.25">
      <c r="A18" s="191" t="s">
        <v>222</v>
      </c>
      <c r="B18" s="192"/>
      <c r="C18" s="141"/>
      <c r="D18" s="2">
        <v>0</v>
      </c>
      <c r="E18" s="2"/>
      <c r="F18" s="2">
        <v>0</v>
      </c>
      <c r="G18" s="2"/>
      <c r="H18" s="94">
        <v>0</v>
      </c>
      <c r="I18" s="2"/>
      <c r="J18" s="2">
        <v>0</v>
      </c>
    </row>
    <row r="19" spans="1:10" ht="20.25">
      <c r="A19" s="1"/>
      <c r="B19" s="1"/>
      <c r="C19" s="1"/>
      <c r="D19" s="16"/>
      <c r="E19" s="16"/>
      <c r="F19" s="16"/>
      <c r="G19" s="16"/>
      <c r="H19" s="16"/>
      <c r="I19" s="16"/>
      <c r="J19" s="16"/>
    </row>
    <row r="20" spans="1:10" ht="21" thickBot="1">
      <c r="A20" s="191" t="s">
        <v>90</v>
      </c>
      <c r="B20" s="191"/>
      <c r="C20" s="77"/>
      <c r="D20" s="27">
        <f>D16+D18</f>
        <v>6136</v>
      </c>
      <c r="E20" s="2"/>
      <c r="F20" s="27">
        <f>F16+F18</f>
        <v>5005</v>
      </c>
      <c r="G20" s="2"/>
      <c r="H20" s="27">
        <f>H16+H18</f>
        <v>14732</v>
      </c>
      <c r="I20" s="2"/>
      <c r="J20" s="27">
        <f>J16+J18</f>
        <v>13287</v>
      </c>
    </row>
    <row r="21" spans="1:10" ht="21" thickTop="1">
      <c r="A21" s="1"/>
      <c r="B21" s="1"/>
      <c r="C21" s="1"/>
      <c r="D21" s="2"/>
      <c r="E21" s="2"/>
      <c r="F21" s="2"/>
      <c r="G21" s="2"/>
      <c r="H21" s="2"/>
      <c r="I21" s="2"/>
      <c r="J21" s="2"/>
    </row>
    <row r="22" spans="1:10" ht="43.5" customHeight="1">
      <c r="A22" s="191" t="s">
        <v>156</v>
      </c>
      <c r="B22" s="191"/>
      <c r="C22" s="77"/>
      <c r="D22" s="2"/>
      <c r="E22" s="2"/>
      <c r="F22" s="2"/>
      <c r="G22" s="2"/>
      <c r="H22" s="2"/>
      <c r="I22" s="2"/>
      <c r="J22" s="2"/>
    </row>
    <row r="23" spans="1:10" ht="21" customHeight="1" thickBot="1">
      <c r="A23" s="1" t="s">
        <v>157</v>
      </c>
      <c r="B23" s="1"/>
      <c r="C23" s="1"/>
      <c r="D23" s="28">
        <f>D20</f>
        <v>6136</v>
      </c>
      <c r="E23" s="2"/>
      <c r="F23" s="28">
        <f>F20</f>
        <v>5005</v>
      </c>
      <c r="G23" s="2"/>
      <c r="H23" s="28">
        <f>H20</f>
        <v>14732</v>
      </c>
      <c r="I23" s="2"/>
      <c r="J23" s="28">
        <f>J20</f>
        <v>13287</v>
      </c>
    </row>
    <row r="24" spans="1:10" ht="20.25" customHeight="1" thickTop="1">
      <c r="A24" s="1"/>
      <c r="B24" s="1"/>
      <c r="C24" s="1"/>
      <c r="D24" s="2"/>
      <c r="E24" s="16"/>
      <c r="F24" s="2"/>
      <c r="G24" s="16"/>
      <c r="H24" s="2"/>
      <c r="I24" s="16"/>
      <c r="J24" s="2"/>
    </row>
    <row r="25" spans="1:10" ht="20.25" customHeight="1">
      <c r="A25" s="1"/>
      <c r="B25" s="1"/>
      <c r="C25" s="1"/>
      <c r="D25" s="2"/>
      <c r="E25" s="16"/>
      <c r="F25" s="2"/>
      <c r="G25" s="16"/>
      <c r="H25" s="2"/>
      <c r="I25" s="16"/>
      <c r="J25" s="2"/>
    </row>
    <row r="26" spans="1:10" ht="20.25" customHeight="1">
      <c r="A26" s="1"/>
      <c r="B26" s="1"/>
      <c r="C26" s="1"/>
      <c r="D26" s="2"/>
      <c r="E26" s="16"/>
      <c r="F26" s="2"/>
      <c r="G26" s="16"/>
      <c r="H26" s="2"/>
      <c r="I26" s="16"/>
      <c r="J26" s="2"/>
    </row>
    <row r="27" spans="1:10" ht="20.25" customHeight="1">
      <c r="A27" s="1"/>
      <c r="B27" s="1"/>
      <c r="C27" s="1"/>
      <c r="D27" s="2"/>
      <c r="E27" s="16"/>
      <c r="F27" s="2"/>
      <c r="G27" s="16"/>
      <c r="H27" s="2"/>
      <c r="I27" s="16"/>
      <c r="J27" s="2"/>
    </row>
    <row r="28" spans="1:10" ht="20.25" customHeight="1">
      <c r="A28" s="1"/>
      <c r="B28" s="1"/>
      <c r="C28" s="1"/>
      <c r="D28" s="2"/>
      <c r="E28" s="16"/>
      <c r="F28" s="2"/>
      <c r="G28" s="16"/>
      <c r="H28" s="2"/>
      <c r="I28" s="16"/>
      <c r="J28" s="2"/>
    </row>
    <row r="29" spans="1:10" ht="20.25" customHeight="1">
      <c r="A29" s="1"/>
      <c r="B29" s="1"/>
      <c r="C29" s="1"/>
      <c r="D29" s="2"/>
      <c r="E29" s="16"/>
      <c r="F29" s="2"/>
      <c r="G29" s="16"/>
      <c r="H29" s="2"/>
      <c r="I29" s="16"/>
      <c r="J29" s="2"/>
    </row>
    <row r="30" spans="1:10" ht="20.25">
      <c r="A30" s="1"/>
      <c r="B30" s="1"/>
      <c r="C30" s="1"/>
      <c r="D30" s="1"/>
      <c r="E30" s="1"/>
      <c r="F30" s="1"/>
      <c r="G30" s="1"/>
      <c r="H30" s="1"/>
      <c r="I30" s="1"/>
      <c r="J30" s="1"/>
    </row>
    <row r="31" spans="1:10" ht="28.5" customHeight="1">
      <c r="A31" s="190" t="s">
        <v>243</v>
      </c>
      <c r="B31" s="190"/>
      <c r="C31" s="190"/>
      <c r="D31" s="190"/>
      <c r="E31" s="190"/>
      <c r="F31" s="190"/>
      <c r="G31" s="190"/>
      <c r="H31" s="190"/>
      <c r="I31" s="190"/>
      <c r="J31" s="190"/>
    </row>
    <row r="32" spans="1:11" ht="38.25" customHeight="1">
      <c r="A32" s="190"/>
      <c r="B32" s="190"/>
      <c r="C32" s="190"/>
      <c r="D32" s="190"/>
      <c r="E32" s="190"/>
      <c r="F32" s="190"/>
      <c r="G32" s="190"/>
      <c r="H32" s="190"/>
      <c r="I32" s="190"/>
      <c r="J32" s="190"/>
      <c r="K32" s="77"/>
    </row>
    <row r="33" spans="1:11" ht="15" customHeight="1">
      <c r="A33" s="77"/>
      <c r="B33" s="77"/>
      <c r="C33" s="77"/>
      <c r="D33" s="77"/>
      <c r="E33" s="77"/>
      <c r="F33" s="77"/>
      <c r="G33" s="77"/>
      <c r="H33" s="77"/>
      <c r="I33" s="77"/>
      <c r="J33" s="77"/>
      <c r="K33" s="77"/>
    </row>
    <row r="34" spans="1:10" ht="18">
      <c r="A34" s="9"/>
      <c r="B34" s="9"/>
      <c r="C34" s="9"/>
      <c r="D34" s="11"/>
      <c r="F34" s="11"/>
      <c r="H34" s="11"/>
      <c r="J34" s="11"/>
    </row>
    <row r="35" spans="4:10" ht="15">
      <c r="D35" s="21"/>
      <c r="F35" s="21"/>
      <c r="H35" s="21"/>
      <c r="J35" s="21"/>
    </row>
    <row r="36" spans="4:10" ht="15">
      <c r="D36" s="21"/>
      <c r="F36" s="21"/>
      <c r="H36" s="21"/>
      <c r="J36" s="21"/>
    </row>
    <row r="37" spans="4:10" ht="15">
      <c r="D37" s="21"/>
      <c r="F37" s="21"/>
      <c r="H37" s="21"/>
      <c r="J37" s="21"/>
    </row>
    <row r="38" spans="4:10" ht="15">
      <c r="D38" s="21"/>
      <c r="F38" s="21"/>
      <c r="H38" s="21"/>
      <c r="J38" s="21"/>
    </row>
    <row r="39" spans="4:10" ht="15">
      <c r="D39" s="21"/>
      <c r="F39" s="21"/>
      <c r="H39" s="21"/>
      <c r="J39" s="21"/>
    </row>
    <row r="40" spans="4:10" ht="15">
      <c r="D40" s="21"/>
      <c r="F40" s="21"/>
      <c r="H40" s="21"/>
      <c r="J40" s="21"/>
    </row>
    <row r="41" spans="4:10" ht="15">
      <c r="D41" s="21"/>
      <c r="F41" s="21"/>
      <c r="H41" s="21"/>
      <c r="J41" s="21"/>
    </row>
    <row r="42" spans="4:10" ht="15">
      <c r="D42" s="21"/>
      <c r="F42" s="21"/>
      <c r="H42" s="21"/>
      <c r="J42" s="21"/>
    </row>
    <row r="43" spans="4:10" ht="15">
      <c r="D43" s="21"/>
      <c r="F43" s="21"/>
      <c r="H43" s="21"/>
      <c r="J43" s="21"/>
    </row>
    <row r="44" spans="4:10" ht="15">
      <c r="D44" s="21"/>
      <c r="F44" s="21"/>
      <c r="H44" s="21"/>
      <c r="J44" s="21"/>
    </row>
    <row r="45" spans="4:10" ht="15">
      <c r="D45" s="21"/>
      <c r="F45" s="21"/>
      <c r="H45" s="21"/>
      <c r="J45" s="21"/>
    </row>
    <row r="46" spans="4:10" ht="15">
      <c r="D46" s="21"/>
      <c r="F46" s="21"/>
      <c r="H46" s="21"/>
      <c r="J46" s="21"/>
    </row>
    <row r="47" spans="4:10" ht="15">
      <c r="D47" s="21"/>
      <c r="F47" s="21"/>
      <c r="H47" s="21"/>
      <c r="J47" s="21"/>
    </row>
    <row r="48" spans="4:10" ht="15">
      <c r="D48" s="21"/>
      <c r="F48" s="21"/>
      <c r="H48" s="21"/>
      <c r="J48" s="21"/>
    </row>
    <row r="49" spans="4:10" ht="15">
      <c r="D49" s="21"/>
      <c r="F49" s="21"/>
      <c r="H49" s="21"/>
      <c r="J49" s="21"/>
    </row>
    <row r="50" spans="4:10" ht="15">
      <c r="D50" s="21"/>
      <c r="F50" s="21"/>
      <c r="H50" s="21"/>
      <c r="J50" s="21"/>
    </row>
    <row r="51" spans="4:10" ht="15">
      <c r="D51" s="21"/>
      <c r="F51" s="21"/>
      <c r="H51" s="21"/>
      <c r="J51" s="21"/>
    </row>
    <row r="52" spans="4:10" ht="15">
      <c r="D52" s="21"/>
      <c r="F52" s="21"/>
      <c r="H52" s="21"/>
      <c r="J52" s="21"/>
    </row>
    <row r="53" spans="4:10" ht="15">
      <c r="D53" s="21"/>
      <c r="F53" s="21"/>
      <c r="H53" s="21"/>
      <c r="J53" s="21"/>
    </row>
    <row r="54" spans="4:10" ht="15">
      <c r="D54" s="21"/>
      <c r="F54" s="21"/>
      <c r="H54" s="21"/>
      <c r="J54" s="21"/>
    </row>
    <row r="55" spans="4:10" ht="15">
      <c r="D55" s="21"/>
      <c r="F55" s="21"/>
      <c r="H55" s="21"/>
      <c r="J55" s="21"/>
    </row>
    <row r="56" spans="4:10" ht="15">
      <c r="D56" s="21"/>
      <c r="F56" s="21"/>
      <c r="H56" s="21"/>
      <c r="J56" s="21"/>
    </row>
    <row r="57" spans="4:10" ht="15">
      <c r="D57" s="21"/>
      <c r="F57" s="21"/>
      <c r="H57" s="21"/>
      <c r="J57" s="21"/>
    </row>
    <row r="58" spans="4:10" ht="15">
      <c r="D58" s="21"/>
      <c r="F58" s="21"/>
      <c r="H58" s="21"/>
      <c r="J58" s="21"/>
    </row>
    <row r="59" spans="4:10" ht="15">
      <c r="D59" s="21"/>
      <c r="F59" s="21"/>
      <c r="H59" s="21"/>
      <c r="J59" s="21"/>
    </row>
    <row r="60" spans="4:10" ht="15">
      <c r="D60" s="21"/>
      <c r="F60" s="21"/>
      <c r="H60" s="21"/>
      <c r="J60" s="21"/>
    </row>
    <row r="61" spans="4:10" ht="15">
      <c r="D61" s="21"/>
      <c r="F61" s="21"/>
      <c r="H61" s="21"/>
      <c r="J61" s="21"/>
    </row>
    <row r="62" spans="4:10" ht="15">
      <c r="D62" s="21"/>
      <c r="F62" s="21"/>
      <c r="H62" s="21"/>
      <c r="J62" s="21"/>
    </row>
    <row r="63" spans="4:10" ht="15">
      <c r="D63" s="21"/>
      <c r="F63" s="21"/>
      <c r="H63" s="21"/>
      <c r="J63" s="21"/>
    </row>
    <row r="64" spans="4:10" ht="15">
      <c r="D64" s="21"/>
      <c r="F64" s="21"/>
      <c r="H64" s="21"/>
      <c r="J64" s="21"/>
    </row>
    <row r="65" spans="4:10" ht="15">
      <c r="D65" s="21"/>
      <c r="F65" s="21"/>
      <c r="H65" s="21"/>
      <c r="J65" s="21"/>
    </row>
    <row r="66" spans="4:10" ht="15">
      <c r="D66" s="21"/>
      <c r="F66" s="21"/>
      <c r="H66" s="21"/>
      <c r="J66" s="21"/>
    </row>
    <row r="67" spans="4:10" ht="15">
      <c r="D67" s="21"/>
      <c r="F67" s="21"/>
      <c r="H67" s="21"/>
      <c r="J67" s="21"/>
    </row>
    <row r="68" spans="4:10" ht="15">
      <c r="D68" s="21"/>
      <c r="F68" s="21"/>
      <c r="H68" s="21"/>
      <c r="J68" s="21"/>
    </row>
    <row r="69" spans="4:10" ht="15">
      <c r="D69" s="21"/>
      <c r="F69" s="21"/>
      <c r="H69" s="21"/>
      <c r="J69" s="21"/>
    </row>
    <row r="70" spans="4:10" ht="15">
      <c r="D70" s="21"/>
      <c r="F70" s="21"/>
      <c r="H70" s="21"/>
      <c r="J70" s="21"/>
    </row>
    <row r="71" spans="4:10" ht="15">
      <c r="D71" s="21"/>
      <c r="F71" s="21"/>
      <c r="H71" s="21"/>
      <c r="J71" s="21"/>
    </row>
    <row r="72" spans="4:10" ht="15">
      <c r="D72" s="21"/>
      <c r="F72" s="21"/>
      <c r="H72" s="21"/>
      <c r="J72" s="21"/>
    </row>
    <row r="73" spans="4:10" ht="15">
      <c r="D73" s="21"/>
      <c r="F73" s="21"/>
      <c r="H73" s="21"/>
      <c r="J73" s="21"/>
    </row>
  </sheetData>
  <sheetProtection/>
  <mergeCells count="6">
    <mergeCell ref="A31:J32"/>
    <mergeCell ref="A22:B22"/>
    <mergeCell ref="A18:B18"/>
    <mergeCell ref="A20:B20"/>
    <mergeCell ref="D12:F12"/>
    <mergeCell ref="H12:J12"/>
  </mergeCells>
  <printOptions horizontalCentered="1"/>
  <pageMargins left="0.984251968503937" right="0.7874015748031497" top="0.984251968503937" bottom="0.7874015748031497" header="0.31496062992125984" footer="0.31496062992125984"/>
  <pageSetup fitToHeight="1" fitToWidth="1" horizontalDpi="600" verticalDpi="600" orientation="portrait" paperSize="9" scale="5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IP66"/>
  <sheetViews>
    <sheetView showGridLines="0" showOutlineSymbols="0" zoomScale="75" zoomScaleNormal="75" zoomScalePageLayoutView="0" workbookViewId="0" topLeftCell="A1">
      <selection activeCell="A1" sqref="A1"/>
    </sheetView>
  </sheetViews>
  <sheetFormatPr defaultColWidth="10.6640625" defaultRowHeight="15"/>
  <cols>
    <col min="1" max="1" width="29.88671875" style="12" customWidth="1"/>
    <col min="2" max="2" width="32.10546875" style="12" customWidth="1"/>
    <col min="3" max="3" width="11.5546875" style="12" customWidth="1"/>
    <col min="4" max="4" width="4.21484375" style="67" customWidth="1"/>
    <col min="5" max="5" width="11.5546875" style="12" customWidth="1"/>
    <col min="6" max="6" width="4.88671875" style="67" customWidth="1"/>
    <col min="7" max="7" width="11.3359375" style="12" bestFit="1" customWidth="1"/>
    <col min="8" max="16384" width="10.6640625" style="12" customWidth="1"/>
  </cols>
  <sheetData>
    <row r="1" spans="1:6" s="9" customFormat="1" ht="21" customHeight="1">
      <c r="A1" s="9" t="s">
        <v>65</v>
      </c>
      <c r="B1" s="24" t="s">
        <v>102</v>
      </c>
      <c r="C1" s="105"/>
      <c r="D1" s="14"/>
      <c r="E1" s="1"/>
      <c r="F1" s="14"/>
    </row>
    <row r="2" spans="2:250" ht="21.75">
      <c r="B2" s="24" t="s">
        <v>118</v>
      </c>
      <c r="C2" s="9"/>
      <c r="D2" s="14"/>
      <c r="E2" s="1"/>
      <c r="F2" s="14"/>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25"/>
      <c r="EE2" s="25"/>
      <c r="EF2" s="25"/>
      <c r="EG2" s="25"/>
      <c r="EH2" s="25"/>
      <c r="EI2" s="25"/>
      <c r="EJ2" s="25"/>
      <c r="EK2" s="25"/>
      <c r="EL2" s="25"/>
      <c r="EM2" s="25"/>
      <c r="EN2" s="25"/>
      <c r="EO2" s="25"/>
      <c r="EP2" s="25"/>
      <c r="EQ2" s="25"/>
      <c r="ER2" s="25"/>
      <c r="ES2" s="25"/>
      <c r="ET2" s="25"/>
      <c r="EU2" s="25"/>
      <c r="EV2" s="25"/>
      <c r="EW2" s="25"/>
      <c r="EX2" s="25"/>
      <c r="EY2" s="25"/>
      <c r="EZ2" s="25"/>
      <c r="FA2" s="25"/>
      <c r="FB2" s="25"/>
      <c r="FC2" s="25"/>
      <c r="FD2" s="25"/>
      <c r="FE2" s="25"/>
      <c r="FF2" s="25"/>
      <c r="FG2" s="25"/>
      <c r="FH2" s="25"/>
      <c r="FI2" s="25"/>
      <c r="FJ2" s="25"/>
      <c r="FK2" s="25"/>
      <c r="FL2" s="25"/>
      <c r="FM2" s="25"/>
      <c r="FN2" s="25"/>
      <c r="FO2" s="25"/>
      <c r="FP2" s="25"/>
      <c r="FQ2" s="25"/>
      <c r="FR2" s="25"/>
      <c r="FS2" s="25"/>
      <c r="FT2" s="25"/>
      <c r="FU2" s="25"/>
      <c r="FV2" s="25"/>
      <c r="FW2" s="25"/>
      <c r="FX2" s="25"/>
      <c r="FY2" s="25"/>
      <c r="FZ2" s="25"/>
      <c r="GA2" s="25"/>
      <c r="GB2" s="25"/>
      <c r="GC2" s="25"/>
      <c r="GD2" s="25"/>
      <c r="GE2" s="25"/>
      <c r="GF2" s="25"/>
      <c r="GG2" s="25"/>
      <c r="GH2" s="25"/>
      <c r="GI2" s="25"/>
      <c r="GJ2" s="25"/>
      <c r="GK2" s="25"/>
      <c r="GL2" s="25"/>
      <c r="GM2" s="25"/>
      <c r="GN2" s="25"/>
      <c r="GO2" s="25"/>
      <c r="GP2" s="25"/>
      <c r="GQ2" s="25"/>
      <c r="GR2" s="25"/>
      <c r="GS2" s="25"/>
      <c r="GT2" s="25"/>
      <c r="GU2" s="25"/>
      <c r="GV2" s="25"/>
      <c r="GW2" s="25"/>
      <c r="GX2" s="25"/>
      <c r="GY2" s="25"/>
      <c r="GZ2" s="25"/>
      <c r="HA2" s="25"/>
      <c r="HB2" s="25"/>
      <c r="HC2" s="25"/>
      <c r="HD2" s="25"/>
      <c r="HE2" s="25"/>
      <c r="HF2" s="25"/>
      <c r="HG2" s="25"/>
      <c r="HH2" s="25"/>
      <c r="HI2" s="25"/>
      <c r="HJ2" s="25"/>
      <c r="HK2" s="25"/>
      <c r="HL2" s="25"/>
      <c r="HM2" s="25"/>
      <c r="HN2" s="25"/>
      <c r="HO2" s="25"/>
      <c r="HP2" s="25"/>
      <c r="HQ2" s="25"/>
      <c r="HR2" s="25"/>
      <c r="HS2" s="25"/>
      <c r="HT2" s="25"/>
      <c r="HU2" s="25"/>
      <c r="HV2" s="25"/>
      <c r="HW2" s="25"/>
      <c r="HX2" s="25"/>
      <c r="HY2" s="25"/>
      <c r="HZ2" s="25"/>
      <c r="IA2" s="25"/>
      <c r="IB2" s="25"/>
      <c r="IC2" s="25"/>
      <c r="ID2" s="25"/>
      <c r="IE2" s="25"/>
      <c r="IF2" s="25"/>
      <c r="IG2" s="25"/>
      <c r="IH2" s="25"/>
      <c r="II2" s="25"/>
      <c r="IJ2" s="25"/>
      <c r="IK2" s="25"/>
      <c r="IL2" s="25"/>
      <c r="IM2" s="25"/>
      <c r="IN2" s="25"/>
      <c r="IO2" s="25"/>
      <c r="IP2" s="25"/>
    </row>
    <row r="3" spans="2:250" ht="21.75">
      <c r="B3" s="24" t="s">
        <v>119</v>
      </c>
      <c r="C3" s="9"/>
      <c r="D3" s="14"/>
      <c r="E3" s="1"/>
      <c r="F3" s="14"/>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c r="CA3" s="25"/>
      <c r="CB3" s="25"/>
      <c r="CC3" s="25"/>
      <c r="CD3" s="25"/>
      <c r="CE3" s="25"/>
      <c r="CF3" s="25"/>
      <c r="CG3" s="25"/>
      <c r="CH3" s="25"/>
      <c r="CI3" s="25"/>
      <c r="CJ3" s="25"/>
      <c r="CK3" s="25"/>
      <c r="CL3" s="25"/>
      <c r="CM3" s="25"/>
      <c r="CN3" s="25"/>
      <c r="CO3" s="25"/>
      <c r="CP3" s="25"/>
      <c r="CQ3" s="25"/>
      <c r="CR3" s="25"/>
      <c r="CS3" s="25"/>
      <c r="CT3" s="25"/>
      <c r="CU3" s="25"/>
      <c r="CV3" s="25"/>
      <c r="CW3" s="25"/>
      <c r="CX3" s="25"/>
      <c r="CY3" s="25"/>
      <c r="CZ3" s="25"/>
      <c r="DA3" s="25"/>
      <c r="DB3" s="25"/>
      <c r="DC3" s="25"/>
      <c r="DD3" s="25"/>
      <c r="DE3" s="25"/>
      <c r="DF3" s="25"/>
      <c r="DG3" s="25"/>
      <c r="DH3" s="25"/>
      <c r="DI3" s="25"/>
      <c r="DJ3" s="25"/>
      <c r="DK3" s="25"/>
      <c r="DL3" s="25"/>
      <c r="DM3" s="25"/>
      <c r="DN3" s="25"/>
      <c r="DO3" s="25"/>
      <c r="DP3" s="25"/>
      <c r="DQ3" s="25"/>
      <c r="DR3" s="25"/>
      <c r="DS3" s="25"/>
      <c r="DT3" s="25"/>
      <c r="DU3" s="25"/>
      <c r="DV3" s="25"/>
      <c r="DW3" s="25"/>
      <c r="DX3" s="25"/>
      <c r="DY3" s="25"/>
      <c r="DZ3" s="25"/>
      <c r="EA3" s="25"/>
      <c r="EB3" s="25"/>
      <c r="EC3" s="25"/>
      <c r="ED3" s="25"/>
      <c r="EE3" s="25"/>
      <c r="EF3" s="25"/>
      <c r="EG3" s="25"/>
      <c r="EH3" s="25"/>
      <c r="EI3" s="25"/>
      <c r="EJ3" s="25"/>
      <c r="EK3" s="25"/>
      <c r="EL3" s="25"/>
      <c r="EM3" s="25"/>
      <c r="EN3" s="25"/>
      <c r="EO3" s="25"/>
      <c r="EP3" s="25"/>
      <c r="EQ3" s="25"/>
      <c r="ER3" s="25"/>
      <c r="ES3" s="25"/>
      <c r="ET3" s="25"/>
      <c r="EU3" s="25"/>
      <c r="EV3" s="25"/>
      <c r="EW3" s="25"/>
      <c r="EX3" s="25"/>
      <c r="EY3" s="25"/>
      <c r="EZ3" s="25"/>
      <c r="FA3" s="25"/>
      <c r="FB3" s="25"/>
      <c r="FC3" s="25"/>
      <c r="FD3" s="25"/>
      <c r="FE3" s="25"/>
      <c r="FF3" s="25"/>
      <c r="FG3" s="25"/>
      <c r="FH3" s="25"/>
      <c r="FI3" s="25"/>
      <c r="FJ3" s="25"/>
      <c r="FK3" s="25"/>
      <c r="FL3" s="25"/>
      <c r="FM3" s="25"/>
      <c r="FN3" s="25"/>
      <c r="FO3" s="25"/>
      <c r="FP3" s="25"/>
      <c r="FQ3" s="25"/>
      <c r="FR3" s="25"/>
      <c r="FS3" s="25"/>
      <c r="FT3" s="25"/>
      <c r="FU3" s="25"/>
      <c r="FV3" s="25"/>
      <c r="FW3" s="25"/>
      <c r="FX3" s="25"/>
      <c r="FY3" s="25"/>
      <c r="FZ3" s="25"/>
      <c r="GA3" s="25"/>
      <c r="GB3" s="25"/>
      <c r="GC3" s="25"/>
      <c r="GD3" s="25"/>
      <c r="GE3" s="25"/>
      <c r="GF3" s="25"/>
      <c r="GG3" s="25"/>
      <c r="GH3" s="25"/>
      <c r="GI3" s="25"/>
      <c r="GJ3" s="25"/>
      <c r="GK3" s="25"/>
      <c r="GL3" s="25"/>
      <c r="GM3" s="25"/>
      <c r="GN3" s="25"/>
      <c r="GO3" s="25"/>
      <c r="GP3" s="25"/>
      <c r="GQ3" s="25"/>
      <c r="GR3" s="25"/>
      <c r="GS3" s="25"/>
      <c r="GT3" s="25"/>
      <c r="GU3" s="25"/>
      <c r="GV3" s="25"/>
      <c r="GW3" s="25"/>
      <c r="GX3" s="25"/>
      <c r="GY3" s="25"/>
      <c r="GZ3" s="25"/>
      <c r="HA3" s="25"/>
      <c r="HB3" s="25"/>
      <c r="HC3" s="25"/>
      <c r="HD3" s="25"/>
      <c r="HE3" s="25"/>
      <c r="HF3" s="25"/>
      <c r="HG3" s="25"/>
      <c r="HH3" s="25"/>
      <c r="HI3" s="25"/>
      <c r="HJ3" s="25"/>
      <c r="HK3" s="25"/>
      <c r="HL3" s="25"/>
      <c r="HM3" s="25"/>
      <c r="HN3" s="25"/>
      <c r="HO3" s="25"/>
      <c r="HP3" s="25"/>
      <c r="HQ3" s="25"/>
      <c r="HR3" s="25"/>
      <c r="HS3" s="25"/>
      <c r="HT3" s="25"/>
      <c r="HU3" s="25"/>
      <c r="HV3" s="25"/>
      <c r="HW3" s="25"/>
      <c r="HX3" s="25"/>
      <c r="HY3" s="25"/>
      <c r="HZ3" s="25"/>
      <c r="IA3" s="25"/>
      <c r="IB3" s="25"/>
      <c r="IC3" s="25"/>
      <c r="ID3" s="25"/>
      <c r="IE3" s="25"/>
      <c r="IF3" s="25"/>
      <c r="IG3" s="25"/>
      <c r="IH3" s="25"/>
      <c r="II3" s="25"/>
      <c r="IJ3" s="25"/>
      <c r="IK3" s="25"/>
      <c r="IL3" s="25"/>
      <c r="IM3" s="25"/>
      <c r="IN3" s="25"/>
      <c r="IO3" s="25"/>
      <c r="IP3" s="25"/>
    </row>
    <row r="4" spans="1:6" ht="15.75" customHeight="1">
      <c r="A4" s="1"/>
      <c r="B4" s="1"/>
      <c r="C4" s="1"/>
      <c r="D4" s="14"/>
      <c r="E4" s="1"/>
      <c r="F4" s="14"/>
    </row>
    <row r="5" spans="1:6" ht="20.25">
      <c r="A5" s="13" t="s">
        <v>93</v>
      </c>
      <c r="B5" s="9"/>
      <c r="C5" s="9"/>
      <c r="D5" s="147"/>
      <c r="E5" s="9"/>
      <c r="F5" s="147"/>
    </row>
    <row r="6" spans="1:6" ht="20.25">
      <c r="A6" s="13" t="s">
        <v>285</v>
      </c>
      <c r="B6" s="9"/>
      <c r="C6" s="9"/>
      <c r="D6" s="147"/>
      <c r="E6" s="9"/>
      <c r="F6" s="147"/>
    </row>
    <row r="7" spans="1:6" ht="18">
      <c r="A7" s="107"/>
      <c r="B7" s="9"/>
      <c r="C7" s="30"/>
      <c r="D7" s="147"/>
      <c r="E7" s="30" t="s">
        <v>305</v>
      </c>
      <c r="F7" s="147"/>
    </row>
    <row r="8" spans="3:6" ht="15.75">
      <c r="C8" s="30" t="s">
        <v>17</v>
      </c>
      <c r="D8" s="148"/>
      <c r="E8" s="30" t="s">
        <v>18</v>
      </c>
      <c r="F8" s="148"/>
    </row>
    <row r="9" spans="3:6" ht="15.75">
      <c r="C9" s="78" t="s">
        <v>298</v>
      </c>
      <c r="D9" s="149"/>
      <c r="E9" s="78" t="s">
        <v>225</v>
      </c>
      <c r="F9" s="149"/>
    </row>
    <row r="10" spans="3:6" ht="15.75">
      <c r="C10" s="69" t="s">
        <v>16</v>
      </c>
      <c r="D10" s="148"/>
      <c r="E10" s="69" t="s">
        <v>16</v>
      </c>
      <c r="F10" s="148"/>
    </row>
    <row r="11" spans="1:6" ht="15.75" customHeight="1">
      <c r="A11" s="107" t="s">
        <v>2</v>
      </c>
      <c r="B11" s="9"/>
      <c r="C11" s="9"/>
      <c r="D11" s="147"/>
      <c r="E11" s="9"/>
      <c r="F11" s="147"/>
    </row>
    <row r="12" spans="1:6" ht="15.75" customHeight="1">
      <c r="A12" s="107" t="s">
        <v>3</v>
      </c>
      <c r="B12" s="9"/>
      <c r="C12" s="9"/>
      <c r="D12" s="147"/>
      <c r="E12" s="9"/>
      <c r="F12" s="147"/>
    </row>
    <row r="13" spans="1:8" ht="18">
      <c r="A13" s="9" t="s">
        <v>27</v>
      </c>
      <c r="B13" s="9"/>
      <c r="C13" s="8">
        <v>195253</v>
      </c>
      <c r="D13" s="61"/>
      <c r="E13" s="8">
        <v>181998</v>
      </c>
      <c r="F13" s="61"/>
      <c r="G13" s="70"/>
      <c r="H13" s="20"/>
    </row>
    <row r="14" spans="1:8" ht="18">
      <c r="A14" s="9" t="s">
        <v>13</v>
      </c>
      <c r="B14" s="9"/>
      <c r="C14" s="10">
        <v>4124</v>
      </c>
      <c r="D14" s="61"/>
      <c r="E14" s="10">
        <v>4124</v>
      </c>
      <c r="F14" s="61"/>
      <c r="G14" s="70"/>
      <c r="H14" s="20"/>
    </row>
    <row r="15" spans="1:8" ht="18" hidden="1">
      <c r="A15" s="9" t="s">
        <v>79</v>
      </c>
      <c r="B15" s="9"/>
      <c r="C15" s="10"/>
      <c r="D15" s="61"/>
      <c r="E15" s="10"/>
      <c r="F15" s="61"/>
      <c r="G15" s="70"/>
      <c r="H15" s="20"/>
    </row>
    <row r="16" spans="1:8" ht="18" hidden="1">
      <c r="A16" s="9" t="s">
        <v>4</v>
      </c>
      <c r="B16" s="9"/>
      <c r="C16" s="10"/>
      <c r="D16" s="150"/>
      <c r="E16" s="10"/>
      <c r="F16" s="150"/>
      <c r="G16" s="70"/>
      <c r="H16" s="20"/>
    </row>
    <row r="17" spans="1:8" ht="18">
      <c r="A17" s="9" t="s">
        <v>154</v>
      </c>
      <c r="B17" s="9"/>
      <c r="C17" s="10">
        <v>0</v>
      </c>
      <c r="D17" s="150"/>
      <c r="E17" s="10">
        <v>236</v>
      </c>
      <c r="F17" s="150"/>
      <c r="G17" s="70"/>
      <c r="H17" s="20"/>
    </row>
    <row r="18" spans="1:8" ht="18">
      <c r="A18" s="9" t="s">
        <v>33</v>
      </c>
      <c r="B18" s="9"/>
      <c r="C18" s="10">
        <v>40</v>
      </c>
      <c r="D18" s="150"/>
      <c r="E18" s="10">
        <v>40</v>
      </c>
      <c r="F18" s="150"/>
      <c r="G18" s="70"/>
      <c r="H18" s="20"/>
    </row>
    <row r="19" spans="1:8" ht="18">
      <c r="A19" s="9"/>
      <c r="B19" s="9"/>
      <c r="C19" s="31">
        <f>SUM(C13:C18)</f>
        <v>199417</v>
      </c>
      <c r="D19" s="150"/>
      <c r="E19" s="31">
        <f>SUM(E13:E18)</f>
        <v>186398</v>
      </c>
      <c r="F19" s="150"/>
      <c r="G19" s="70"/>
      <c r="H19" s="20"/>
    </row>
    <row r="20" spans="1:8" ht="18">
      <c r="A20" s="9"/>
      <c r="B20" s="9"/>
      <c r="C20" s="8"/>
      <c r="D20" s="61"/>
      <c r="E20" s="8"/>
      <c r="F20" s="61"/>
      <c r="G20" s="70"/>
      <c r="H20" s="20"/>
    </row>
    <row r="21" spans="1:8" ht="18">
      <c r="A21" s="107" t="s">
        <v>28</v>
      </c>
      <c r="B21" s="9"/>
      <c r="C21" s="8"/>
      <c r="D21" s="61"/>
      <c r="E21" s="8"/>
      <c r="F21" s="61"/>
      <c r="G21" s="70"/>
      <c r="H21" s="20"/>
    </row>
    <row r="22" spans="1:8" ht="18">
      <c r="A22" s="9" t="s">
        <v>264</v>
      </c>
      <c r="C22" s="7">
        <v>68</v>
      </c>
      <c r="D22" s="61"/>
      <c r="E22" s="7">
        <v>68</v>
      </c>
      <c r="F22" s="61"/>
      <c r="H22" s="20"/>
    </row>
    <row r="23" spans="1:9" ht="18">
      <c r="A23" s="9" t="s">
        <v>5</v>
      </c>
      <c r="C23" s="7">
        <v>23823</v>
      </c>
      <c r="D23" s="61"/>
      <c r="E23" s="7">
        <v>25190</v>
      </c>
      <c r="F23" s="61"/>
      <c r="G23" s="70"/>
      <c r="H23" s="20"/>
      <c r="I23" s="121"/>
    </row>
    <row r="24" spans="1:9" ht="18">
      <c r="A24" s="9" t="s">
        <v>81</v>
      </c>
      <c r="C24" s="7">
        <v>63470</v>
      </c>
      <c r="D24" s="61"/>
      <c r="E24" s="7">
        <f>59571+636</f>
        <v>60207</v>
      </c>
      <c r="F24" s="61"/>
      <c r="G24" s="70"/>
      <c r="H24" s="20"/>
      <c r="I24" s="20"/>
    </row>
    <row r="25" spans="1:8" ht="18">
      <c r="A25" s="9" t="s">
        <v>83</v>
      </c>
      <c r="C25" s="7">
        <v>660</v>
      </c>
      <c r="D25" s="61"/>
      <c r="E25" s="7">
        <v>547</v>
      </c>
      <c r="F25" s="61"/>
      <c r="G25" s="70"/>
      <c r="H25" s="20"/>
    </row>
    <row r="26" spans="1:9" ht="18">
      <c r="A26" s="9" t="s">
        <v>82</v>
      </c>
      <c r="C26" s="7">
        <v>6581</v>
      </c>
      <c r="D26" s="61"/>
      <c r="E26" s="7">
        <v>3523</v>
      </c>
      <c r="F26" s="61"/>
      <c r="G26" s="70"/>
      <c r="H26" s="20"/>
      <c r="I26" s="121"/>
    </row>
    <row r="27" spans="1:8" ht="18">
      <c r="A27" s="9" t="s">
        <v>254</v>
      </c>
      <c r="C27" s="7">
        <v>6340</v>
      </c>
      <c r="D27" s="61"/>
      <c r="E27" s="7">
        <f>19+8173</f>
        <v>8192</v>
      </c>
      <c r="F27" s="61"/>
      <c r="G27" s="70"/>
      <c r="H27" s="20"/>
    </row>
    <row r="28" spans="1:8" ht="18">
      <c r="A28" s="9"/>
      <c r="C28" s="32">
        <f>SUM(C22:C27)</f>
        <v>100942</v>
      </c>
      <c r="D28" s="7"/>
      <c r="E28" s="32">
        <f>SUM(E22:E27)</f>
        <v>97727</v>
      </c>
      <c r="F28" s="7"/>
      <c r="G28" s="70"/>
      <c r="H28" s="20"/>
    </row>
    <row r="29" spans="1:8" ht="18">
      <c r="A29" s="9"/>
      <c r="C29" s="7"/>
      <c r="D29" s="61"/>
      <c r="E29" s="7"/>
      <c r="F29" s="61"/>
      <c r="H29" s="20"/>
    </row>
    <row r="30" spans="1:8" ht="18.75" thickBot="1">
      <c r="A30" s="107" t="s">
        <v>6</v>
      </c>
      <c r="B30" s="9"/>
      <c r="C30" s="33">
        <f>C19+C28</f>
        <v>300359</v>
      </c>
      <c r="D30" s="61"/>
      <c r="E30" s="33">
        <f>E19+E28</f>
        <v>284125</v>
      </c>
      <c r="F30" s="61"/>
      <c r="G30" s="70"/>
      <c r="H30" s="20"/>
    </row>
    <row r="31" spans="1:8" ht="18.75" thickTop="1">
      <c r="A31" s="9"/>
      <c r="B31" s="9"/>
      <c r="C31" s="7"/>
      <c r="D31" s="61"/>
      <c r="E31" s="7"/>
      <c r="F31" s="61"/>
      <c r="G31" s="70"/>
      <c r="H31" s="20"/>
    </row>
    <row r="32" spans="1:8" ht="18">
      <c r="A32" s="107" t="s">
        <v>7</v>
      </c>
      <c r="B32" s="9"/>
      <c r="C32" s="7"/>
      <c r="D32" s="61"/>
      <c r="E32" s="7"/>
      <c r="F32" s="61"/>
      <c r="G32" s="70"/>
      <c r="H32" s="20"/>
    </row>
    <row r="33" spans="1:8" ht="18">
      <c r="A33" s="107" t="s">
        <v>208</v>
      </c>
      <c r="B33" s="9"/>
      <c r="C33" s="7"/>
      <c r="D33" s="61"/>
      <c r="E33" s="7"/>
      <c r="F33" s="61"/>
      <c r="G33" s="70"/>
      <c r="H33" s="20"/>
    </row>
    <row r="34" spans="1:8" ht="18">
      <c r="A34" s="9" t="s">
        <v>30</v>
      </c>
      <c r="B34" s="9"/>
      <c r="C34" s="8">
        <v>66369</v>
      </c>
      <c r="D34" s="61"/>
      <c r="E34" s="8">
        <v>65942</v>
      </c>
      <c r="F34" s="61"/>
      <c r="G34" s="70"/>
      <c r="H34" s="20"/>
    </row>
    <row r="35" spans="1:8" ht="18">
      <c r="A35" s="9" t="s">
        <v>75</v>
      </c>
      <c r="C35" s="10">
        <f>SCE!E32</f>
        <v>-14</v>
      </c>
      <c r="D35" s="61"/>
      <c r="E35" s="10">
        <v>-14</v>
      </c>
      <c r="F35" s="61"/>
      <c r="G35" s="70"/>
      <c r="H35" s="20"/>
    </row>
    <row r="36" spans="1:8" ht="18">
      <c r="A36" s="9" t="s">
        <v>8</v>
      </c>
      <c r="C36" s="8">
        <f>SCE!G32</f>
        <v>17469</v>
      </c>
      <c r="D36" s="61"/>
      <c r="E36" s="8">
        <v>16982</v>
      </c>
      <c r="F36" s="61"/>
      <c r="G36" s="70"/>
      <c r="H36" s="20"/>
    </row>
    <row r="37" spans="1:8" ht="18">
      <c r="A37" s="9" t="s">
        <v>207</v>
      </c>
      <c r="C37" s="10">
        <f>SCE!F32</f>
        <v>961</v>
      </c>
      <c r="D37" s="61"/>
      <c r="E37" s="10">
        <v>1200</v>
      </c>
      <c r="F37" s="61"/>
      <c r="G37" s="70"/>
      <c r="H37" s="20"/>
    </row>
    <row r="38" spans="1:8" ht="18">
      <c r="A38" s="9" t="s">
        <v>115</v>
      </c>
      <c r="C38" s="8">
        <f>SCE!I32</f>
        <v>92373</v>
      </c>
      <c r="D38" s="61"/>
      <c r="E38" s="8">
        <v>82908</v>
      </c>
      <c r="F38" s="61"/>
      <c r="G38" s="70"/>
      <c r="H38" s="20"/>
    </row>
    <row r="39" spans="1:8" ht="18">
      <c r="A39" s="107" t="s">
        <v>9</v>
      </c>
      <c r="B39" s="9"/>
      <c r="C39" s="32">
        <f>SUM(C34:C38)</f>
        <v>177158</v>
      </c>
      <c r="D39" s="61"/>
      <c r="E39" s="32">
        <f>SUM(E34:E38)</f>
        <v>167018</v>
      </c>
      <c r="F39" s="61"/>
      <c r="G39" s="70"/>
      <c r="H39" s="20"/>
    </row>
    <row r="40" spans="1:8" ht="18">
      <c r="A40" s="9"/>
      <c r="B40" s="9"/>
      <c r="C40" s="7"/>
      <c r="D40" s="61"/>
      <c r="E40" s="7"/>
      <c r="F40" s="61"/>
      <c r="G40" s="70"/>
      <c r="H40" s="20"/>
    </row>
    <row r="41" spans="1:8" ht="18">
      <c r="A41" s="107" t="s">
        <v>10</v>
      </c>
      <c r="B41" s="9"/>
      <c r="C41" s="7"/>
      <c r="D41" s="61"/>
      <c r="E41" s="7"/>
      <c r="F41" s="61"/>
      <c r="H41" s="20"/>
    </row>
    <row r="42" spans="1:8" ht="18">
      <c r="A42" s="9" t="s">
        <v>89</v>
      </c>
      <c r="B42" s="9"/>
      <c r="C42" s="10">
        <v>14496</v>
      </c>
      <c r="D42" s="61"/>
      <c r="E42" s="10">
        <v>21614</v>
      </c>
      <c r="F42" s="61"/>
      <c r="G42" s="70"/>
      <c r="H42" s="20"/>
    </row>
    <row r="43" spans="1:8" ht="18">
      <c r="A43" s="9" t="s">
        <v>31</v>
      </c>
      <c r="C43" s="8">
        <v>15508</v>
      </c>
      <c r="D43" s="61"/>
      <c r="E43" s="8">
        <v>14769</v>
      </c>
      <c r="F43" s="61"/>
      <c r="G43" s="70"/>
      <c r="H43" s="20"/>
    </row>
    <row r="44" spans="1:8" ht="18">
      <c r="A44" s="9"/>
      <c r="C44" s="32">
        <f>SUM(C42:C43)</f>
        <v>30004</v>
      </c>
      <c r="D44" s="61"/>
      <c r="E44" s="32">
        <f>SUM(E42:E43)</f>
        <v>36383</v>
      </c>
      <c r="F44" s="61"/>
      <c r="G44" s="70"/>
      <c r="H44" s="20"/>
    </row>
    <row r="45" spans="1:8" ht="18">
      <c r="A45" s="9"/>
      <c r="B45" s="9"/>
      <c r="C45" s="7"/>
      <c r="D45" s="61"/>
      <c r="E45" s="7"/>
      <c r="F45" s="61"/>
      <c r="G45" s="70"/>
      <c r="H45" s="20"/>
    </row>
    <row r="46" spans="1:8" ht="18">
      <c r="A46" s="107" t="s">
        <v>29</v>
      </c>
      <c r="B46" s="9"/>
      <c r="C46" s="7"/>
      <c r="D46" s="61"/>
      <c r="E46" s="7"/>
      <c r="F46" s="61"/>
      <c r="G46" s="70"/>
      <c r="H46" s="20"/>
    </row>
    <row r="47" spans="1:8" ht="18">
      <c r="A47" s="9" t="s">
        <v>84</v>
      </c>
      <c r="C47" s="7">
        <v>20041</v>
      </c>
      <c r="D47" s="61"/>
      <c r="E47" s="7">
        <v>19795</v>
      </c>
      <c r="F47" s="61"/>
      <c r="G47" s="70"/>
      <c r="H47" s="20"/>
    </row>
    <row r="48" spans="1:8" ht="18">
      <c r="A48" s="9" t="s">
        <v>89</v>
      </c>
      <c r="C48" s="7">
        <v>62944</v>
      </c>
      <c r="D48" s="61"/>
      <c r="E48" s="7">
        <v>53564</v>
      </c>
      <c r="F48" s="61"/>
      <c r="G48" s="70"/>
      <c r="H48" s="20"/>
    </row>
    <row r="49" spans="1:8" ht="18">
      <c r="A49" s="9" t="s">
        <v>88</v>
      </c>
      <c r="C49" s="7">
        <v>2153</v>
      </c>
      <c r="D49" s="61"/>
      <c r="E49" s="7">
        <v>1540</v>
      </c>
      <c r="F49" s="61"/>
      <c r="G49" s="70"/>
      <c r="H49" s="20"/>
    </row>
    <row r="50" spans="1:8" ht="18">
      <c r="A50" s="9" t="s">
        <v>85</v>
      </c>
      <c r="C50" s="7">
        <v>8059</v>
      </c>
      <c r="D50" s="61"/>
      <c r="E50" s="7">
        <v>5825</v>
      </c>
      <c r="F50" s="61"/>
      <c r="G50" s="70"/>
      <c r="H50" s="20"/>
    </row>
    <row r="51" spans="1:8" ht="18">
      <c r="A51" s="9"/>
      <c r="C51" s="32">
        <f>SUM(C47:C50)</f>
        <v>93197</v>
      </c>
      <c r="D51" s="61"/>
      <c r="E51" s="32">
        <f>SUM(E47:E50)</f>
        <v>80724</v>
      </c>
      <c r="F51" s="61"/>
      <c r="G51" s="70"/>
      <c r="H51" s="20"/>
    </row>
    <row r="52" spans="1:8" ht="18">
      <c r="A52" s="9"/>
      <c r="B52" s="9"/>
      <c r="C52" s="7"/>
      <c r="D52" s="61"/>
      <c r="E52" s="7"/>
      <c r="F52" s="61"/>
      <c r="G52" s="70"/>
      <c r="H52" s="20"/>
    </row>
    <row r="53" spans="1:8" ht="18" customHeight="1">
      <c r="A53" s="107" t="s">
        <v>11</v>
      </c>
      <c r="C53" s="34">
        <f>C44+C51</f>
        <v>123201</v>
      </c>
      <c r="D53" s="7"/>
      <c r="E53" s="34">
        <f>E44+E51</f>
        <v>117107</v>
      </c>
      <c r="F53" s="7"/>
      <c r="G53" s="70"/>
      <c r="H53" s="20"/>
    </row>
    <row r="54" spans="1:8" ht="18" customHeight="1">
      <c r="A54" s="9"/>
      <c r="B54" s="9"/>
      <c r="C54" s="8"/>
      <c r="D54" s="61"/>
      <c r="E54" s="8"/>
      <c r="F54" s="61"/>
      <c r="G54" s="70"/>
      <c r="H54" s="20"/>
    </row>
    <row r="55" spans="1:8" ht="18" customHeight="1" thickBot="1">
      <c r="A55" s="107" t="s">
        <v>12</v>
      </c>
      <c r="C55" s="8">
        <f>C39+C53</f>
        <v>300359</v>
      </c>
      <c r="E55" s="8">
        <f>E39+E53</f>
        <v>284125</v>
      </c>
      <c r="G55" s="70"/>
      <c r="H55" s="20"/>
    </row>
    <row r="56" spans="1:8" ht="18.75" thickTop="1">
      <c r="A56" s="9"/>
      <c r="B56" s="9"/>
      <c r="C56" s="35"/>
      <c r="D56" s="61"/>
      <c r="E56" s="35"/>
      <c r="F56" s="61"/>
      <c r="G56" s="70"/>
      <c r="H56" s="20"/>
    </row>
    <row r="57" spans="1:8" ht="18">
      <c r="A57" s="9" t="s">
        <v>86</v>
      </c>
      <c r="B57" s="9"/>
      <c r="G57" s="70"/>
      <c r="H57" s="20"/>
    </row>
    <row r="58" spans="1:8" ht="18.75" thickBot="1">
      <c r="A58" s="9" t="s">
        <v>158</v>
      </c>
      <c r="B58" s="9"/>
      <c r="C58" s="172">
        <v>1.3349</v>
      </c>
      <c r="D58" s="68"/>
      <c r="E58" s="172">
        <v>1.2666</v>
      </c>
      <c r="F58" s="68"/>
      <c r="G58" s="70"/>
      <c r="H58" s="20"/>
    </row>
    <row r="59" spans="1:6" ht="18.75" thickTop="1">
      <c r="A59" s="9"/>
      <c r="B59" s="9"/>
      <c r="C59" s="145"/>
      <c r="D59" s="36"/>
      <c r="E59" s="145"/>
      <c r="F59" s="36"/>
    </row>
    <row r="60" spans="2:7" ht="18">
      <c r="B60" s="11"/>
      <c r="C60" s="8"/>
      <c r="D60" s="61"/>
      <c r="E60" s="8"/>
      <c r="F60" s="61"/>
      <c r="G60" s="21"/>
    </row>
    <row r="61" spans="1:7" ht="55.5" customHeight="1">
      <c r="A61" s="193" t="s">
        <v>239</v>
      </c>
      <c r="B61" s="194"/>
      <c r="C61" s="194"/>
      <c r="D61" s="194"/>
      <c r="E61" s="194"/>
      <c r="F61" s="81"/>
      <c r="G61" s="21"/>
    </row>
    <row r="62" spans="1:6" ht="18">
      <c r="A62" s="9"/>
      <c r="B62" s="9"/>
      <c r="C62" s="11"/>
      <c r="D62" s="61"/>
      <c r="E62" s="11"/>
      <c r="F62" s="61"/>
    </row>
    <row r="63" spans="1:6" ht="18">
      <c r="A63" s="9"/>
      <c r="B63" s="9"/>
      <c r="C63" s="11"/>
      <c r="D63" s="61"/>
      <c r="E63" s="11"/>
      <c r="F63" s="61"/>
    </row>
    <row r="64" spans="1:6" ht="18">
      <c r="A64" s="9"/>
      <c r="B64" s="9"/>
      <c r="C64" s="11"/>
      <c r="D64" s="61"/>
      <c r="E64" s="11"/>
      <c r="F64" s="61"/>
    </row>
    <row r="66" ht="15">
      <c r="C66" s="142"/>
    </row>
  </sheetData>
  <sheetProtection/>
  <mergeCells count="1">
    <mergeCell ref="A61:E61"/>
  </mergeCells>
  <printOptions/>
  <pageMargins left="1.10236220472441" right="0.75" top="0.722440945" bottom="0.5" header="0" footer="0"/>
  <pageSetup fitToHeight="1" fitToWidth="1" horizontalDpi="600" verticalDpi="600" orientation="portrait" paperSize="9" scale="64" r:id="rId2"/>
  <drawing r:id="rId1"/>
</worksheet>
</file>

<file path=xl/worksheets/sheet4.xml><?xml version="1.0" encoding="utf-8"?>
<worksheet xmlns="http://schemas.openxmlformats.org/spreadsheetml/2006/main" xmlns:r="http://schemas.openxmlformats.org/officeDocument/2006/relationships">
  <dimension ref="A1:IV65"/>
  <sheetViews>
    <sheetView showGridLines="0" view="pageBreakPreview" zoomScaleSheetLayoutView="100" zoomScalePageLayoutView="0" workbookViewId="0" topLeftCell="A1">
      <selection activeCell="B1" sqref="B1"/>
    </sheetView>
  </sheetViews>
  <sheetFormatPr defaultColWidth="7.10546875" defaultRowHeight="15"/>
  <cols>
    <col min="1" max="1" width="9.77734375" style="129" customWidth="1"/>
    <col min="2" max="2" width="7.10546875" style="129" customWidth="1"/>
    <col min="3" max="3" width="16.10546875" style="129" customWidth="1"/>
    <col min="4" max="4" width="6.77734375" style="129" customWidth="1"/>
    <col min="5" max="5" width="6.3359375" style="129" customWidth="1"/>
    <col min="6" max="6" width="10.21484375" style="129" customWidth="1"/>
    <col min="7" max="7" width="6.5546875" style="129" customWidth="1"/>
    <col min="8" max="8" width="8.88671875" style="129" customWidth="1"/>
    <col min="9" max="9" width="8.77734375" style="129" customWidth="1"/>
    <col min="10" max="10" width="7.3359375" style="129" customWidth="1"/>
    <col min="11" max="16384" width="7.10546875" style="129" customWidth="1"/>
  </cols>
  <sheetData>
    <row r="1" spans="2:11" s="9" customFormat="1" ht="15" customHeight="1">
      <c r="B1" s="127" t="s">
        <v>98</v>
      </c>
      <c r="C1" s="182"/>
      <c r="H1" s="1"/>
      <c r="I1" s="1"/>
      <c r="J1" s="1"/>
      <c r="K1" s="1"/>
    </row>
    <row r="2" spans="2:256" s="12" customFormat="1" ht="15" customHeight="1">
      <c r="B2" s="42" t="s">
        <v>63</v>
      </c>
      <c r="C2" s="182"/>
      <c r="H2" s="1"/>
      <c r="I2" s="1"/>
      <c r="J2" s="1"/>
      <c r="K2" s="1"/>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25"/>
      <c r="EE2" s="25"/>
      <c r="EF2" s="25"/>
      <c r="EG2" s="25"/>
      <c r="EH2" s="25"/>
      <c r="EI2" s="25"/>
      <c r="EJ2" s="25"/>
      <c r="EK2" s="25"/>
      <c r="EL2" s="25"/>
      <c r="EM2" s="25"/>
      <c r="EN2" s="25"/>
      <c r="EO2" s="25"/>
      <c r="EP2" s="25"/>
      <c r="EQ2" s="25"/>
      <c r="ER2" s="25"/>
      <c r="ES2" s="25"/>
      <c r="ET2" s="25"/>
      <c r="EU2" s="25"/>
      <c r="EV2" s="25"/>
      <c r="EW2" s="25"/>
      <c r="EX2" s="25"/>
      <c r="EY2" s="25"/>
      <c r="EZ2" s="25"/>
      <c r="FA2" s="25"/>
      <c r="FB2" s="25"/>
      <c r="FC2" s="25"/>
      <c r="FD2" s="25"/>
      <c r="FE2" s="25"/>
      <c r="FF2" s="25"/>
      <c r="FG2" s="25"/>
      <c r="FH2" s="25"/>
      <c r="FI2" s="25"/>
      <c r="FJ2" s="25"/>
      <c r="FK2" s="25"/>
      <c r="FL2" s="25"/>
      <c r="FM2" s="25"/>
      <c r="FN2" s="25"/>
      <c r="FO2" s="25"/>
      <c r="FP2" s="25"/>
      <c r="FQ2" s="25"/>
      <c r="FR2" s="25"/>
      <c r="FS2" s="25"/>
      <c r="FT2" s="25"/>
      <c r="FU2" s="25"/>
      <c r="FV2" s="25"/>
      <c r="FW2" s="25"/>
      <c r="FX2" s="25"/>
      <c r="FY2" s="25"/>
      <c r="FZ2" s="25"/>
      <c r="GA2" s="25"/>
      <c r="GB2" s="25"/>
      <c r="GC2" s="25"/>
      <c r="GD2" s="25"/>
      <c r="GE2" s="25"/>
      <c r="GF2" s="25"/>
      <c r="GG2" s="25"/>
      <c r="GH2" s="25"/>
      <c r="GI2" s="25"/>
      <c r="GJ2" s="25"/>
      <c r="GK2" s="25"/>
      <c r="GL2" s="25"/>
      <c r="GM2" s="25"/>
      <c r="GN2" s="25"/>
      <c r="GO2" s="25"/>
      <c r="GP2" s="25"/>
      <c r="GQ2" s="25"/>
      <c r="GR2" s="25"/>
      <c r="GS2" s="25"/>
      <c r="GT2" s="25"/>
      <c r="GU2" s="25"/>
      <c r="GV2" s="25"/>
      <c r="GW2" s="25"/>
      <c r="GX2" s="25"/>
      <c r="GY2" s="25"/>
      <c r="GZ2" s="25"/>
      <c r="HA2" s="25"/>
      <c r="HB2" s="25"/>
      <c r="HC2" s="25"/>
      <c r="HD2" s="25"/>
      <c r="HE2" s="25"/>
      <c r="HF2" s="25"/>
      <c r="HG2" s="25"/>
      <c r="HH2" s="25"/>
      <c r="HI2" s="25"/>
      <c r="HJ2" s="25"/>
      <c r="HK2" s="25"/>
      <c r="HL2" s="25"/>
      <c r="HM2" s="25"/>
      <c r="HN2" s="25"/>
      <c r="HO2" s="25"/>
      <c r="HP2" s="25"/>
      <c r="HQ2" s="25"/>
      <c r="HR2" s="25"/>
      <c r="HS2" s="25"/>
      <c r="HT2" s="25"/>
      <c r="HU2" s="25"/>
      <c r="HV2" s="25"/>
      <c r="HW2" s="25"/>
      <c r="HX2" s="25"/>
      <c r="HY2" s="25"/>
      <c r="HZ2" s="25"/>
      <c r="IA2" s="25"/>
      <c r="IB2" s="25"/>
      <c r="IC2" s="25"/>
      <c r="ID2" s="25"/>
      <c r="IE2" s="25"/>
      <c r="IF2" s="25"/>
      <c r="IG2" s="25"/>
      <c r="IH2" s="25"/>
      <c r="II2" s="25"/>
      <c r="IJ2" s="25"/>
      <c r="IK2" s="25"/>
      <c r="IL2" s="25"/>
      <c r="IM2" s="25"/>
      <c r="IN2" s="25"/>
      <c r="IO2" s="25"/>
      <c r="IP2" s="25"/>
      <c r="IQ2" s="25"/>
      <c r="IR2" s="25"/>
      <c r="IS2" s="25"/>
      <c r="IT2" s="25"/>
      <c r="IU2" s="25"/>
      <c r="IV2" s="25"/>
    </row>
    <row r="3" spans="2:256" s="12" customFormat="1" ht="15.75" customHeight="1">
      <c r="B3" s="42" t="s">
        <v>99</v>
      </c>
      <c r="C3" s="182"/>
      <c r="H3" s="1"/>
      <c r="I3" s="1"/>
      <c r="J3" s="1"/>
      <c r="K3" s="1"/>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c r="CA3" s="25"/>
      <c r="CB3" s="25"/>
      <c r="CC3" s="25"/>
      <c r="CD3" s="25"/>
      <c r="CE3" s="25"/>
      <c r="CF3" s="25"/>
      <c r="CG3" s="25"/>
      <c r="CH3" s="25"/>
      <c r="CI3" s="25"/>
      <c r="CJ3" s="25"/>
      <c r="CK3" s="25"/>
      <c r="CL3" s="25"/>
      <c r="CM3" s="25"/>
      <c r="CN3" s="25"/>
      <c r="CO3" s="25"/>
      <c r="CP3" s="25"/>
      <c r="CQ3" s="25"/>
      <c r="CR3" s="25"/>
      <c r="CS3" s="25"/>
      <c r="CT3" s="25"/>
      <c r="CU3" s="25"/>
      <c r="CV3" s="25"/>
      <c r="CW3" s="25"/>
      <c r="CX3" s="25"/>
      <c r="CY3" s="25"/>
      <c r="CZ3" s="25"/>
      <c r="DA3" s="25"/>
      <c r="DB3" s="25"/>
      <c r="DC3" s="25"/>
      <c r="DD3" s="25"/>
      <c r="DE3" s="25"/>
      <c r="DF3" s="25"/>
      <c r="DG3" s="25"/>
      <c r="DH3" s="25"/>
      <c r="DI3" s="25"/>
      <c r="DJ3" s="25"/>
      <c r="DK3" s="25"/>
      <c r="DL3" s="25"/>
      <c r="DM3" s="25"/>
      <c r="DN3" s="25"/>
      <c r="DO3" s="25"/>
      <c r="DP3" s="25"/>
      <c r="DQ3" s="25"/>
      <c r="DR3" s="25"/>
      <c r="DS3" s="25"/>
      <c r="DT3" s="25"/>
      <c r="DU3" s="25"/>
      <c r="DV3" s="25"/>
      <c r="DW3" s="25"/>
      <c r="DX3" s="25"/>
      <c r="DY3" s="25"/>
      <c r="DZ3" s="25"/>
      <c r="EA3" s="25"/>
      <c r="EB3" s="25"/>
      <c r="EC3" s="25"/>
      <c r="ED3" s="25"/>
      <c r="EE3" s="25"/>
      <c r="EF3" s="25"/>
      <c r="EG3" s="25"/>
      <c r="EH3" s="25"/>
      <c r="EI3" s="25"/>
      <c r="EJ3" s="25"/>
      <c r="EK3" s="25"/>
      <c r="EL3" s="25"/>
      <c r="EM3" s="25"/>
      <c r="EN3" s="25"/>
      <c r="EO3" s="25"/>
      <c r="EP3" s="25"/>
      <c r="EQ3" s="25"/>
      <c r="ER3" s="25"/>
      <c r="ES3" s="25"/>
      <c r="ET3" s="25"/>
      <c r="EU3" s="25"/>
      <c r="EV3" s="25"/>
      <c r="EW3" s="25"/>
      <c r="EX3" s="25"/>
      <c r="EY3" s="25"/>
      <c r="EZ3" s="25"/>
      <c r="FA3" s="25"/>
      <c r="FB3" s="25"/>
      <c r="FC3" s="25"/>
      <c r="FD3" s="25"/>
      <c r="FE3" s="25"/>
      <c r="FF3" s="25"/>
      <c r="FG3" s="25"/>
      <c r="FH3" s="25"/>
      <c r="FI3" s="25"/>
      <c r="FJ3" s="25"/>
      <c r="FK3" s="25"/>
      <c r="FL3" s="25"/>
      <c r="FM3" s="25"/>
      <c r="FN3" s="25"/>
      <c r="FO3" s="25"/>
      <c r="FP3" s="25"/>
      <c r="FQ3" s="25"/>
      <c r="FR3" s="25"/>
      <c r="FS3" s="25"/>
      <c r="FT3" s="25"/>
      <c r="FU3" s="25"/>
      <c r="FV3" s="25"/>
      <c r="FW3" s="25"/>
      <c r="FX3" s="25"/>
      <c r="FY3" s="25"/>
      <c r="FZ3" s="25"/>
      <c r="GA3" s="25"/>
      <c r="GB3" s="25"/>
      <c r="GC3" s="25"/>
      <c r="GD3" s="25"/>
      <c r="GE3" s="25"/>
      <c r="GF3" s="25"/>
      <c r="GG3" s="25"/>
      <c r="GH3" s="25"/>
      <c r="GI3" s="25"/>
      <c r="GJ3" s="25"/>
      <c r="GK3" s="25"/>
      <c r="GL3" s="25"/>
      <c r="GM3" s="25"/>
      <c r="GN3" s="25"/>
      <c r="GO3" s="25"/>
      <c r="GP3" s="25"/>
      <c r="GQ3" s="25"/>
      <c r="GR3" s="25"/>
      <c r="GS3" s="25"/>
      <c r="GT3" s="25"/>
      <c r="GU3" s="25"/>
      <c r="GV3" s="25"/>
      <c r="GW3" s="25"/>
      <c r="GX3" s="25"/>
      <c r="GY3" s="25"/>
      <c r="GZ3" s="25"/>
      <c r="HA3" s="25"/>
      <c r="HB3" s="25"/>
      <c r="HC3" s="25"/>
      <c r="HD3" s="25"/>
      <c r="HE3" s="25"/>
      <c r="HF3" s="25"/>
      <c r="HG3" s="25"/>
      <c r="HH3" s="25"/>
      <c r="HI3" s="25"/>
      <c r="HJ3" s="25"/>
      <c r="HK3" s="25"/>
      <c r="HL3" s="25"/>
      <c r="HM3" s="25"/>
      <c r="HN3" s="25"/>
      <c r="HO3" s="25"/>
      <c r="HP3" s="25"/>
      <c r="HQ3" s="25"/>
      <c r="HR3" s="25"/>
      <c r="HS3" s="25"/>
      <c r="HT3" s="25"/>
      <c r="HU3" s="25"/>
      <c r="HV3" s="25"/>
      <c r="HW3" s="25"/>
      <c r="HX3" s="25"/>
      <c r="HY3" s="25"/>
      <c r="HZ3" s="25"/>
      <c r="IA3" s="25"/>
      <c r="IB3" s="25"/>
      <c r="IC3" s="25"/>
      <c r="ID3" s="25"/>
      <c r="IE3" s="25"/>
      <c r="IF3" s="25"/>
      <c r="IG3" s="25"/>
      <c r="IH3" s="25"/>
      <c r="II3" s="25"/>
      <c r="IJ3" s="25"/>
      <c r="IK3" s="25"/>
      <c r="IL3" s="25"/>
      <c r="IM3" s="25"/>
      <c r="IN3" s="25"/>
      <c r="IO3" s="25"/>
      <c r="IP3" s="25"/>
      <c r="IQ3" s="25"/>
      <c r="IR3" s="25"/>
      <c r="IS3" s="25"/>
      <c r="IT3" s="25"/>
      <c r="IU3" s="25"/>
      <c r="IV3" s="25"/>
    </row>
    <row r="4" spans="1:11" s="12" customFormat="1" ht="9.75" customHeight="1">
      <c r="A4" s="1"/>
      <c r="B4" s="1"/>
      <c r="C4" s="1"/>
      <c r="D4" s="1"/>
      <c r="E4" s="1"/>
      <c r="F4" s="1"/>
      <c r="G4" s="1"/>
      <c r="H4" s="1"/>
      <c r="I4" s="1"/>
      <c r="J4" s="1"/>
      <c r="K4" s="1"/>
    </row>
    <row r="5" s="128" customFormat="1" ht="15.75">
      <c r="A5" s="181" t="s">
        <v>51</v>
      </c>
    </row>
    <row r="6" s="128" customFormat="1" ht="15.75">
      <c r="A6" s="181" t="s">
        <v>286</v>
      </c>
    </row>
    <row r="7" s="128" customFormat="1" ht="12.75"/>
    <row r="8" s="128" customFormat="1" ht="12.75"/>
    <row r="9" s="128" customFormat="1" ht="12.75"/>
    <row r="10" spans="4:10" s="128" customFormat="1" ht="12.75">
      <c r="D10" s="195" t="s">
        <v>152</v>
      </c>
      <c r="E10" s="195"/>
      <c r="F10" s="195"/>
      <c r="G10" s="195"/>
      <c r="H10" s="195"/>
      <c r="I10" s="195"/>
      <c r="J10" s="195"/>
    </row>
    <row r="11" spans="6:9" s="128" customFormat="1" ht="12.75">
      <c r="F11" s="138" t="s">
        <v>74</v>
      </c>
      <c r="G11" s="138"/>
      <c r="H11" s="138"/>
      <c r="I11" s="137" t="s">
        <v>151</v>
      </c>
    </row>
    <row r="12" spans="6:9" s="128" customFormat="1" ht="12.75">
      <c r="F12" s="144" t="s">
        <v>209</v>
      </c>
      <c r="G12" s="138"/>
      <c r="H12" s="138"/>
      <c r="I12" s="137"/>
    </row>
    <row r="13" spans="6:9" s="128" customFormat="1" ht="12.75">
      <c r="F13" s="137" t="s">
        <v>210</v>
      </c>
      <c r="G13" s="138"/>
      <c r="H13" s="138"/>
      <c r="I13" s="137"/>
    </row>
    <row r="14" spans="4:10" s="128" customFormat="1" ht="12.75">
      <c r="D14" s="137" t="s">
        <v>54</v>
      </c>
      <c r="E14" s="137" t="s">
        <v>77</v>
      </c>
      <c r="F14" s="137" t="s">
        <v>211</v>
      </c>
      <c r="G14" s="137" t="s">
        <v>54</v>
      </c>
      <c r="H14" s="137" t="s">
        <v>71</v>
      </c>
      <c r="I14" s="137" t="s">
        <v>73</v>
      </c>
      <c r="J14" s="137" t="s">
        <v>53</v>
      </c>
    </row>
    <row r="15" spans="4:10" s="128" customFormat="1" ht="12.75">
      <c r="D15" s="137" t="s">
        <v>55</v>
      </c>
      <c r="E15" s="137" t="s">
        <v>76</v>
      </c>
      <c r="F15" s="137" t="s">
        <v>52</v>
      </c>
      <c r="G15" s="137" t="s">
        <v>56</v>
      </c>
      <c r="H15" s="137" t="s">
        <v>52</v>
      </c>
      <c r="I15" s="137" t="s">
        <v>114</v>
      </c>
      <c r="J15" s="137" t="s">
        <v>57</v>
      </c>
    </row>
    <row r="16" spans="4:12" s="128" customFormat="1" ht="12.75">
      <c r="D16" s="139" t="s">
        <v>16</v>
      </c>
      <c r="E16" s="139" t="s">
        <v>16</v>
      </c>
      <c r="F16" s="139" t="s">
        <v>16</v>
      </c>
      <c r="G16" s="139" t="s">
        <v>16</v>
      </c>
      <c r="H16" s="139" t="s">
        <v>16</v>
      </c>
      <c r="I16" s="139" t="s">
        <v>16</v>
      </c>
      <c r="J16" s="139" t="s">
        <v>16</v>
      </c>
      <c r="L16" s="140"/>
    </row>
    <row r="18" spans="1:10" ht="12.75">
      <c r="A18" s="160" t="s">
        <v>245</v>
      </c>
      <c r="D18" s="37">
        <v>65942</v>
      </c>
      <c r="E18" s="37">
        <v>-14</v>
      </c>
      <c r="F18" s="37">
        <v>1200</v>
      </c>
      <c r="G18" s="37">
        <v>16982</v>
      </c>
      <c r="H18" s="37">
        <v>0</v>
      </c>
      <c r="I18" s="37">
        <v>82908</v>
      </c>
      <c r="J18" s="37">
        <f>SUM(D18:I18)</f>
        <v>167018</v>
      </c>
    </row>
    <row r="19" spans="1:10" ht="12.75">
      <c r="A19" s="130"/>
      <c r="D19" s="37"/>
      <c r="E19" s="37"/>
      <c r="F19" s="37"/>
      <c r="G19" s="37"/>
      <c r="H19" s="37"/>
      <c r="I19" s="37"/>
      <c r="J19" s="37"/>
    </row>
    <row r="20" spans="1:13" ht="12.75">
      <c r="A20" s="130" t="s">
        <v>90</v>
      </c>
      <c r="D20" s="37">
        <v>0</v>
      </c>
      <c r="E20" s="37">
        <v>0</v>
      </c>
      <c r="F20" s="37">
        <v>0</v>
      </c>
      <c r="G20" s="37">
        <v>0</v>
      </c>
      <c r="H20" s="37">
        <v>0</v>
      </c>
      <c r="I20" s="37">
        <f>'CI'!H20</f>
        <v>14732</v>
      </c>
      <c r="J20" s="37">
        <f>SUM(D20:I20)</f>
        <v>14732</v>
      </c>
      <c r="M20" s="143"/>
    </row>
    <row r="21" spans="1:10" ht="12.75">
      <c r="A21" s="130"/>
      <c r="D21" s="37"/>
      <c r="E21" s="37"/>
      <c r="F21" s="37"/>
      <c r="G21" s="37"/>
      <c r="H21" s="37"/>
      <c r="I21" s="37"/>
      <c r="J21" s="37"/>
    </row>
    <row r="22" spans="1:10" ht="12.75">
      <c r="A22" s="130" t="s">
        <v>257</v>
      </c>
      <c r="D22" s="37">
        <v>0</v>
      </c>
      <c r="E22" s="37">
        <v>0</v>
      </c>
      <c r="F22" s="37">
        <v>0</v>
      </c>
      <c r="G22" s="37">
        <v>-7</v>
      </c>
      <c r="H22" s="37">
        <v>0</v>
      </c>
      <c r="I22" s="37">
        <v>0</v>
      </c>
      <c r="J22" s="143">
        <f>SUM(D22:I22)</f>
        <v>-7</v>
      </c>
    </row>
    <row r="23" spans="1:10" ht="12.75">
      <c r="A23" s="130"/>
      <c r="D23" s="37"/>
      <c r="E23" s="37"/>
      <c r="F23" s="37"/>
      <c r="G23" s="37"/>
      <c r="H23" s="37"/>
      <c r="I23" s="37"/>
      <c r="J23" s="37"/>
    </row>
    <row r="24" spans="1:10" ht="12.75">
      <c r="A24" s="130" t="s">
        <v>266</v>
      </c>
      <c r="D24" s="37">
        <v>0</v>
      </c>
      <c r="E24" s="37">
        <v>0</v>
      </c>
      <c r="F24" s="37">
        <v>-39</v>
      </c>
      <c r="G24" s="37">
        <v>0</v>
      </c>
      <c r="H24" s="37">
        <v>0</v>
      </c>
      <c r="I24" s="37">
        <v>39</v>
      </c>
      <c r="J24" s="37">
        <f>SUM(D24:I24)</f>
        <v>0</v>
      </c>
    </row>
    <row r="25" spans="1:10" ht="12.75">
      <c r="A25" s="130"/>
      <c r="D25" s="37"/>
      <c r="E25" s="37"/>
      <c r="F25" s="37"/>
      <c r="G25" s="37"/>
      <c r="H25" s="37"/>
      <c r="I25" s="37"/>
      <c r="J25" s="37"/>
    </row>
    <row r="26" spans="1:10" ht="12.75">
      <c r="A26" s="130" t="s">
        <v>226</v>
      </c>
      <c r="D26" s="37">
        <v>426</v>
      </c>
      <c r="E26" s="37">
        <v>0</v>
      </c>
      <c r="F26" s="37">
        <v>-200</v>
      </c>
      <c r="G26" s="37">
        <v>493</v>
      </c>
      <c r="H26" s="37">
        <v>0</v>
      </c>
      <c r="I26" s="37">
        <v>0</v>
      </c>
      <c r="J26" s="37">
        <f>SUM(D26:I26)</f>
        <v>719</v>
      </c>
    </row>
    <row r="27" spans="1:10" ht="12.75">
      <c r="A27" s="130"/>
      <c r="D27" s="37"/>
      <c r="E27" s="37"/>
      <c r="F27" s="37"/>
      <c r="G27" s="37"/>
      <c r="H27" s="37"/>
      <c r="I27" s="37"/>
      <c r="J27" s="37"/>
    </row>
    <row r="28" spans="1:10" ht="12.75">
      <c r="A28" s="130" t="s">
        <v>246</v>
      </c>
      <c r="D28" s="37">
        <v>1</v>
      </c>
      <c r="E28" s="37">
        <v>0</v>
      </c>
      <c r="F28" s="37">
        <v>0</v>
      </c>
      <c r="G28" s="37">
        <v>1</v>
      </c>
      <c r="H28" s="37">
        <v>0</v>
      </c>
      <c r="I28" s="37">
        <v>0</v>
      </c>
      <c r="J28" s="37">
        <f>SUM(D28:I28)</f>
        <v>2</v>
      </c>
    </row>
    <row r="29" spans="1:10" ht="12.75">
      <c r="A29" s="130"/>
      <c r="D29" s="37"/>
      <c r="E29" s="37"/>
      <c r="F29" s="37"/>
      <c r="G29" s="37"/>
      <c r="H29" s="37"/>
      <c r="I29" s="37"/>
      <c r="J29" s="37"/>
    </row>
    <row r="30" spans="1:10" ht="12.75">
      <c r="A30" s="130" t="s">
        <v>272</v>
      </c>
      <c r="D30" s="37">
        <v>0</v>
      </c>
      <c r="E30" s="37">
        <v>0</v>
      </c>
      <c r="F30" s="37">
        <v>0</v>
      </c>
      <c r="G30" s="37">
        <v>0</v>
      </c>
      <c r="H30" s="37">
        <v>0</v>
      </c>
      <c r="I30" s="37">
        <v>-5306</v>
      </c>
      <c r="J30" s="37">
        <f>SUM(D30:I30)</f>
        <v>-5306</v>
      </c>
    </row>
    <row r="31" spans="4:10" ht="12.75">
      <c r="D31" s="37"/>
      <c r="E31" s="37"/>
      <c r="F31" s="37"/>
      <c r="G31" s="37"/>
      <c r="H31" s="37"/>
      <c r="I31" s="37"/>
      <c r="J31" s="37"/>
    </row>
    <row r="32" spans="1:10" ht="13.5" thickBot="1">
      <c r="A32" s="160" t="s">
        <v>287</v>
      </c>
      <c r="D32" s="45">
        <f aca="true" t="shared" si="0" ref="D32:J32">SUM(D18:D31)</f>
        <v>66369</v>
      </c>
      <c r="E32" s="45">
        <f t="shared" si="0"/>
        <v>-14</v>
      </c>
      <c r="F32" s="45">
        <f t="shared" si="0"/>
        <v>961</v>
      </c>
      <c r="G32" s="45">
        <f t="shared" si="0"/>
        <v>17469</v>
      </c>
      <c r="H32" s="45">
        <f t="shared" si="0"/>
        <v>0</v>
      </c>
      <c r="I32" s="45">
        <f t="shared" si="0"/>
        <v>92373</v>
      </c>
      <c r="J32" s="45">
        <f t="shared" si="0"/>
        <v>177158</v>
      </c>
    </row>
    <row r="33" spans="6:10" ht="13.5" thickTop="1">
      <c r="F33" s="151"/>
      <c r="G33" s="151"/>
      <c r="I33" s="151"/>
      <c r="J33" s="151"/>
    </row>
    <row r="34" spans="1:10" ht="13.5" thickBot="1">
      <c r="A34" s="131"/>
      <c r="B34" s="131"/>
      <c r="C34" s="131"/>
      <c r="D34" s="131"/>
      <c r="E34" s="131"/>
      <c r="F34" s="152"/>
      <c r="G34" s="152"/>
      <c r="H34" s="131"/>
      <c r="I34" s="152"/>
      <c r="J34" s="152"/>
    </row>
    <row r="37" ht="12.75">
      <c r="A37" s="160" t="s">
        <v>244</v>
      </c>
    </row>
    <row r="38" spans="1:10" ht="12.75">
      <c r="A38" s="130" t="s">
        <v>237</v>
      </c>
      <c r="D38" s="164">
        <v>65329</v>
      </c>
      <c r="E38" s="165">
        <v>-14</v>
      </c>
      <c r="F38" s="165">
        <v>1037</v>
      </c>
      <c r="G38" s="165">
        <v>16348</v>
      </c>
      <c r="H38" s="165">
        <v>5732</v>
      </c>
      <c r="I38" s="165">
        <v>61775</v>
      </c>
      <c r="J38" s="166">
        <f>SUM(D38:I38)</f>
        <v>150207</v>
      </c>
    </row>
    <row r="39" spans="1:10" ht="12.75">
      <c r="A39" s="130" t="s">
        <v>227</v>
      </c>
      <c r="D39" s="162">
        <v>0</v>
      </c>
      <c r="E39" s="38">
        <v>0</v>
      </c>
      <c r="F39" s="38">
        <v>0</v>
      </c>
      <c r="G39" s="38">
        <v>0</v>
      </c>
      <c r="H39" s="38">
        <v>-5732</v>
      </c>
      <c r="I39" s="38">
        <v>5732</v>
      </c>
      <c r="J39" s="163">
        <f>SUM(D39:I39)</f>
        <v>0</v>
      </c>
    </row>
    <row r="40" spans="4:10" ht="12.75">
      <c r="D40" s="37"/>
      <c r="E40" s="37"/>
      <c r="F40" s="37"/>
      <c r="G40" s="37"/>
      <c r="H40" s="37"/>
      <c r="I40" s="37"/>
      <c r="J40" s="143"/>
    </row>
    <row r="41" spans="1:10" ht="12.75">
      <c r="A41" s="130" t="s">
        <v>238</v>
      </c>
      <c r="D41" s="37">
        <f aca="true" t="shared" si="1" ref="D41:J41">SUM(D38:D39)</f>
        <v>65329</v>
      </c>
      <c r="E41" s="37">
        <f t="shared" si="1"/>
        <v>-14</v>
      </c>
      <c r="F41" s="37">
        <f t="shared" si="1"/>
        <v>1037</v>
      </c>
      <c r="G41" s="37">
        <f t="shared" si="1"/>
        <v>16348</v>
      </c>
      <c r="H41" s="37">
        <f t="shared" si="1"/>
        <v>0</v>
      </c>
      <c r="I41" s="37">
        <f t="shared" si="1"/>
        <v>67507</v>
      </c>
      <c r="J41" s="37">
        <f t="shared" si="1"/>
        <v>150207</v>
      </c>
    </row>
    <row r="42" spans="1:10" ht="12.75">
      <c r="A42" s="130"/>
      <c r="D42" s="37"/>
      <c r="E42" s="37"/>
      <c r="F42" s="37"/>
      <c r="G42" s="37"/>
      <c r="H42" s="37"/>
      <c r="I42" s="37"/>
      <c r="J42" s="143"/>
    </row>
    <row r="43" spans="1:10" ht="12.75">
      <c r="A43" s="130" t="s">
        <v>90</v>
      </c>
      <c r="D43" s="37">
        <v>0</v>
      </c>
      <c r="E43" s="37">
        <v>0</v>
      </c>
      <c r="F43" s="37">
        <v>0</v>
      </c>
      <c r="G43" s="37">
        <v>0</v>
      </c>
      <c r="H43" s="37">
        <v>0</v>
      </c>
      <c r="I43" s="37">
        <v>13287</v>
      </c>
      <c r="J43" s="143">
        <f>SUM(D43:I43)</f>
        <v>13287</v>
      </c>
    </row>
    <row r="44" spans="1:10" ht="12.75">
      <c r="A44" s="130"/>
      <c r="D44" s="37"/>
      <c r="E44" s="37"/>
      <c r="F44" s="37"/>
      <c r="G44" s="37"/>
      <c r="H44" s="37"/>
      <c r="I44" s="37"/>
      <c r="J44" s="143"/>
    </row>
    <row r="45" spans="1:10" ht="12.75">
      <c r="A45" s="130" t="s">
        <v>257</v>
      </c>
      <c r="D45" s="37">
        <v>0</v>
      </c>
      <c r="E45" s="37">
        <v>0</v>
      </c>
      <c r="F45" s="37">
        <v>0</v>
      </c>
      <c r="G45" s="37">
        <v>-2</v>
      </c>
      <c r="H45" s="37">
        <v>0</v>
      </c>
      <c r="I45" s="37">
        <v>0</v>
      </c>
      <c r="J45" s="143">
        <f>SUM(D45:I45)</f>
        <v>-2</v>
      </c>
    </row>
    <row r="46" spans="1:10" ht="12.75">
      <c r="A46" s="130"/>
      <c r="D46" s="37"/>
      <c r="E46" s="37"/>
      <c r="F46" s="37"/>
      <c r="G46" s="37"/>
      <c r="H46" s="37"/>
      <c r="I46" s="37"/>
      <c r="J46" s="143"/>
    </row>
    <row r="47" spans="1:10" ht="12.75">
      <c r="A47" s="130" t="s">
        <v>266</v>
      </c>
      <c r="D47" s="37">
        <v>0</v>
      </c>
      <c r="E47" s="37">
        <v>0</v>
      </c>
      <c r="F47" s="37">
        <v>-70</v>
      </c>
      <c r="G47" s="37">
        <v>0</v>
      </c>
      <c r="H47" s="37">
        <v>0</v>
      </c>
      <c r="I47" s="37">
        <v>70</v>
      </c>
      <c r="J47" s="37">
        <f>SUM(D47:I47)</f>
        <v>0</v>
      </c>
    </row>
    <row r="48" spans="1:10" ht="12.75">
      <c r="A48" s="130"/>
      <c r="D48" s="37"/>
      <c r="E48" s="37"/>
      <c r="F48" s="37"/>
      <c r="G48" s="37"/>
      <c r="H48" s="37"/>
      <c r="I48" s="37"/>
      <c r="J48" s="37"/>
    </row>
    <row r="49" spans="1:10" ht="12.75">
      <c r="A49" s="130" t="s">
        <v>226</v>
      </c>
      <c r="D49" s="37">
        <v>228</v>
      </c>
      <c r="E49" s="37">
        <v>0</v>
      </c>
      <c r="F49" s="37">
        <v>-107</v>
      </c>
      <c r="G49" s="37">
        <v>221</v>
      </c>
      <c r="H49" s="37">
        <v>0</v>
      </c>
      <c r="I49" s="37">
        <v>0</v>
      </c>
      <c r="J49" s="37">
        <f>SUM(D49:I49)</f>
        <v>342</v>
      </c>
    </row>
    <row r="50" spans="1:10" ht="12.75">
      <c r="A50" s="130"/>
      <c r="D50" s="37"/>
      <c r="E50" s="37"/>
      <c r="F50" s="37"/>
      <c r="G50" s="37"/>
      <c r="H50" s="37"/>
      <c r="I50" s="37"/>
      <c r="J50" s="37"/>
    </row>
    <row r="51" spans="1:10" ht="12.75">
      <c r="A51" s="130" t="s">
        <v>272</v>
      </c>
      <c r="D51" s="37">
        <v>0</v>
      </c>
      <c r="E51" s="37">
        <v>0</v>
      </c>
      <c r="F51" s="37">
        <v>0</v>
      </c>
      <c r="G51" s="37">
        <v>0</v>
      </c>
      <c r="H51" s="37">
        <v>0</v>
      </c>
      <c r="I51" s="37">
        <v>-3929</v>
      </c>
      <c r="J51" s="37">
        <f>SUM(D51:I51)</f>
        <v>-3929</v>
      </c>
    </row>
    <row r="52" spans="4:10" ht="12.75">
      <c r="D52" s="143"/>
      <c r="E52" s="143"/>
      <c r="F52" s="143"/>
      <c r="G52" s="143"/>
      <c r="H52" s="143"/>
      <c r="I52" s="143"/>
      <c r="J52" s="143"/>
    </row>
    <row r="53" spans="1:10" ht="12.75">
      <c r="A53" s="160" t="s">
        <v>288</v>
      </c>
      <c r="D53" s="158"/>
      <c r="E53" s="158"/>
      <c r="F53" s="158"/>
      <c r="G53" s="158"/>
      <c r="H53" s="158"/>
      <c r="I53" s="158"/>
      <c r="J53" s="158"/>
    </row>
    <row r="54" spans="1:10" s="159" customFormat="1" ht="12.75">
      <c r="A54" s="167" t="s">
        <v>237</v>
      </c>
      <c r="D54" s="164">
        <f>D38+D43+D49+D47+D51+D45</f>
        <v>65557</v>
      </c>
      <c r="E54" s="165">
        <f aca="true" t="shared" si="2" ref="E54:J54">E38+E43+E49+E47+E51+E45</f>
        <v>-14</v>
      </c>
      <c r="F54" s="165">
        <f t="shared" si="2"/>
        <v>860</v>
      </c>
      <c r="G54" s="165">
        <f t="shared" si="2"/>
        <v>16567</v>
      </c>
      <c r="H54" s="165">
        <f t="shared" si="2"/>
        <v>5732</v>
      </c>
      <c r="I54" s="165">
        <f t="shared" si="2"/>
        <v>71203</v>
      </c>
      <c r="J54" s="188">
        <f t="shared" si="2"/>
        <v>159905</v>
      </c>
    </row>
    <row r="55" spans="1:10" s="159" customFormat="1" ht="12.75">
      <c r="A55" s="167" t="s">
        <v>227</v>
      </c>
      <c r="D55" s="162">
        <v>0</v>
      </c>
      <c r="E55" s="38">
        <v>0</v>
      </c>
      <c r="F55" s="38">
        <v>0</v>
      </c>
      <c r="G55" s="38">
        <v>0</v>
      </c>
      <c r="H55" s="38">
        <v>-5732</v>
      </c>
      <c r="I55" s="38">
        <v>5732</v>
      </c>
      <c r="J55" s="163">
        <f>SUM(D55:I55)</f>
        <v>0</v>
      </c>
    </row>
    <row r="56" spans="4:10" ht="12.75">
      <c r="D56" s="159"/>
      <c r="E56" s="159"/>
      <c r="F56" s="159"/>
      <c r="G56" s="159"/>
      <c r="H56" s="159"/>
      <c r="I56" s="159"/>
      <c r="J56" s="159"/>
    </row>
    <row r="57" spans="1:10" ht="13.5" thickBot="1">
      <c r="A57" s="130" t="s">
        <v>238</v>
      </c>
      <c r="D57" s="161">
        <f>SUM(D54:D55)</f>
        <v>65557</v>
      </c>
      <c r="E57" s="161">
        <f aca="true" t="shared" si="3" ref="E57:J57">SUM(E54:E55)</f>
        <v>-14</v>
      </c>
      <c r="F57" s="161">
        <f t="shared" si="3"/>
        <v>860</v>
      </c>
      <c r="G57" s="161">
        <f t="shared" si="3"/>
        <v>16567</v>
      </c>
      <c r="H57" s="161">
        <f t="shared" si="3"/>
        <v>0</v>
      </c>
      <c r="I57" s="161">
        <f t="shared" si="3"/>
        <v>76935</v>
      </c>
      <c r="J57" s="161">
        <f t="shared" si="3"/>
        <v>159905</v>
      </c>
    </row>
    <row r="58" ht="13.5" thickTop="1"/>
    <row r="64" spans="1:10" ht="27.75" customHeight="1">
      <c r="A64" s="196" t="s">
        <v>265</v>
      </c>
      <c r="B64" s="194"/>
      <c r="C64" s="194"/>
      <c r="D64" s="194"/>
      <c r="E64" s="194"/>
      <c r="F64" s="194"/>
      <c r="G64" s="194"/>
      <c r="H64" s="194"/>
      <c r="I64" s="194"/>
      <c r="J64" s="194"/>
    </row>
    <row r="65" ht="12.75">
      <c r="A65" s="132"/>
    </row>
  </sheetData>
  <sheetProtection/>
  <mergeCells count="2">
    <mergeCell ref="D10:J10"/>
    <mergeCell ref="A64:J64"/>
  </mergeCells>
  <printOptions/>
  <pageMargins left="0.8661417322834646" right="0.7086614173228347" top="0.984251968503937" bottom="0.984251968503937" header="0.5118110236220472" footer="0.5118110236220472"/>
  <pageSetup horizontalDpi="360" verticalDpi="360" orientation="portrait" paperSize="9" scale="80"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M61"/>
  <sheetViews>
    <sheetView showGridLines="0" zoomScalePageLayoutView="0" workbookViewId="0" topLeftCell="A1">
      <selection activeCell="A1" sqref="A1"/>
    </sheetView>
  </sheetViews>
  <sheetFormatPr defaultColWidth="7.10546875" defaultRowHeight="15"/>
  <cols>
    <col min="1" max="1" width="15.77734375" style="41" customWidth="1"/>
    <col min="2" max="2" width="10.77734375" style="41" customWidth="1"/>
    <col min="3" max="5" width="7.10546875" style="41" customWidth="1"/>
    <col min="6" max="6" width="10.6640625" style="41" customWidth="1"/>
    <col min="7" max="7" width="7.88671875" style="41" customWidth="1"/>
    <col min="8" max="8" width="2.77734375" style="41" customWidth="1"/>
    <col min="9" max="9" width="7.88671875" style="37" customWidth="1"/>
    <col min="10" max="11" width="8.4453125" style="41" bestFit="1" customWidth="1"/>
    <col min="12" max="16384" width="7.10546875" style="41" customWidth="1"/>
  </cols>
  <sheetData>
    <row r="1" spans="1:10" ht="15.75" customHeight="1">
      <c r="A1" s="39" t="s">
        <v>111</v>
      </c>
      <c r="B1" s="182"/>
      <c r="C1" s="40"/>
      <c r="D1" s="40"/>
      <c r="E1" s="40"/>
      <c r="J1" s="40"/>
    </row>
    <row r="2" spans="1:10" ht="14.25" customHeight="1">
      <c r="A2" s="42" t="s">
        <v>112</v>
      </c>
      <c r="B2" s="182"/>
      <c r="C2" s="43"/>
      <c r="D2" s="40"/>
      <c r="E2" s="40"/>
      <c r="J2" s="40"/>
    </row>
    <row r="3" spans="1:10" ht="13.5" customHeight="1">
      <c r="A3" s="42" t="s">
        <v>113</v>
      </c>
      <c r="B3" s="182"/>
      <c r="C3" s="43"/>
      <c r="D3" s="40"/>
      <c r="E3" s="40"/>
      <c r="J3" s="40"/>
    </row>
    <row r="4" spans="1:10" ht="15.75" customHeight="1">
      <c r="A4" s="40" t="s">
        <v>64</v>
      </c>
      <c r="B4" s="40"/>
      <c r="C4" s="40"/>
      <c r="D4" s="40"/>
      <c r="E4" s="40"/>
      <c r="J4" s="40"/>
    </row>
    <row r="5" spans="1:10" ht="16.5">
      <c r="A5" s="187" t="s">
        <v>94</v>
      </c>
      <c r="B5" s="40"/>
      <c r="C5" s="40"/>
      <c r="D5" s="40"/>
      <c r="E5" s="40"/>
      <c r="J5" s="40"/>
    </row>
    <row r="6" ht="16.5">
      <c r="A6" s="187" t="s">
        <v>286</v>
      </c>
    </row>
    <row r="7" spans="1:11" ht="12.75">
      <c r="A7" s="40"/>
      <c r="G7" s="197" t="s">
        <v>240</v>
      </c>
      <c r="H7" s="197"/>
      <c r="I7" s="197"/>
      <c r="K7" s="44"/>
    </row>
    <row r="8" spans="1:11" ht="12.75">
      <c r="A8" s="40"/>
      <c r="G8" s="133" t="str">
        <f>'IS'!H14</f>
        <v>28.2.2014</v>
      </c>
      <c r="H8" s="134"/>
      <c r="I8" s="133" t="str">
        <f>'IS'!J14</f>
        <v>28.2.2013</v>
      </c>
      <c r="K8" s="44"/>
    </row>
    <row r="9" spans="7:11" ht="12.75">
      <c r="G9" s="135" t="s">
        <v>16</v>
      </c>
      <c r="H9" s="136"/>
      <c r="I9" s="135" t="s">
        <v>16</v>
      </c>
      <c r="K9" s="44"/>
    </row>
    <row r="10" spans="1:8" ht="12.75">
      <c r="A10" s="40" t="s">
        <v>0</v>
      </c>
      <c r="B10" s="40"/>
      <c r="C10" s="40"/>
      <c r="D10" s="40"/>
      <c r="E10" s="40"/>
      <c r="G10" s="40"/>
      <c r="H10" s="62"/>
    </row>
    <row r="11" spans="1:13" ht="12.75">
      <c r="A11" s="41" t="s">
        <v>250</v>
      </c>
      <c r="G11" s="37">
        <f>'IS'!H30</f>
        <v>14732</v>
      </c>
      <c r="H11" s="64"/>
      <c r="I11" s="37">
        <v>13287</v>
      </c>
      <c r="M11" s="71"/>
    </row>
    <row r="12" spans="7:13" ht="12.75">
      <c r="G12" s="37"/>
      <c r="H12" s="64"/>
      <c r="M12" s="71"/>
    </row>
    <row r="13" spans="1:13" ht="12.75">
      <c r="A13" s="41" t="s">
        <v>212</v>
      </c>
      <c r="G13" s="64"/>
      <c r="H13" s="64"/>
      <c r="I13" s="64"/>
      <c r="M13" s="71"/>
    </row>
    <row r="14" spans="1:13" ht="12.75">
      <c r="A14" s="41" t="s">
        <v>146</v>
      </c>
      <c r="G14" s="64">
        <v>8284</v>
      </c>
      <c r="H14" s="64"/>
      <c r="I14" s="64">
        <v>7880</v>
      </c>
      <c r="J14" s="100"/>
      <c r="M14" s="71"/>
    </row>
    <row r="15" spans="1:13" ht="12.75">
      <c r="A15" s="41" t="s">
        <v>197</v>
      </c>
      <c r="G15" s="64">
        <f>-'IS'!H24</f>
        <v>2642</v>
      </c>
      <c r="H15" s="64"/>
      <c r="I15" s="64">
        <v>3142</v>
      </c>
      <c r="J15" s="100"/>
      <c r="M15" s="71"/>
    </row>
    <row r="16" spans="1:13" ht="12.75">
      <c r="A16" s="41" t="s">
        <v>233</v>
      </c>
      <c r="G16" s="64">
        <f>-'IS'!H28</f>
        <v>4097</v>
      </c>
      <c r="H16" s="64"/>
      <c r="I16" s="64">
        <f>-'IS'!J28</f>
        <v>2943</v>
      </c>
      <c r="J16" s="100"/>
      <c r="M16" s="71"/>
    </row>
    <row r="17" spans="1:13" ht="12.75">
      <c r="A17" s="41" t="s">
        <v>198</v>
      </c>
      <c r="G17" s="64">
        <v>-23</v>
      </c>
      <c r="H17" s="64"/>
      <c r="I17" s="64">
        <v>-13</v>
      </c>
      <c r="J17" s="100"/>
      <c r="M17" s="71"/>
    </row>
    <row r="18" spans="1:13" ht="12.75">
      <c r="A18" s="41" t="s">
        <v>199</v>
      </c>
      <c r="G18" s="64">
        <v>-108</v>
      </c>
      <c r="H18" s="64"/>
      <c r="I18" s="64">
        <v>-48</v>
      </c>
      <c r="J18" s="100"/>
      <c r="M18" s="71"/>
    </row>
    <row r="19" spans="1:13" ht="12.75">
      <c r="A19" s="41" t="s">
        <v>150</v>
      </c>
      <c r="G19" s="38">
        <v>32</v>
      </c>
      <c r="H19" s="64"/>
      <c r="I19" s="38">
        <v>-185</v>
      </c>
      <c r="J19" s="71"/>
      <c r="M19" s="71"/>
    </row>
    <row r="20" spans="1:13" ht="12.75">
      <c r="A20" s="41" t="s">
        <v>69</v>
      </c>
      <c r="G20" s="37">
        <f>SUM(G11:G19)</f>
        <v>29656</v>
      </c>
      <c r="H20" s="64"/>
      <c r="I20" s="37">
        <f>SUM(I11:I19)</f>
        <v>27006</v>
      </c>
      <c r="K20" s="37"/>
      <c r="M20" s="71"/>
    </row>
    <row r="21" spans="7:13" ht="12.75">
      <c r="G21" s="37"/>
      <c r="H21" s="64"/>
      <c r="K21" s="37"/>
      <c r="M21" s="71"/>
    </row>
    <row r="22" spans="1:13" ht="12.75">
      <c r="A22" s="40" t="s">
        <v>125</v>
      </c>
      <c r="G22" s="64"/>
      <c r="H22" s="64"/>
      <c r="I22" s="175"/>
      <c r="L22" s="37"/>
      <c r="M22" s="71"/>
    </row>
    <row r="23" spans="1:13" ht="12.75">
      <c r="A23" s="41" t="s">
        <v>161</v>
      </c>
      <c r="G23" s="64">
        <v>-4641</v>
      </c>
      <c r="H23" s="64"/>
      <c r="I23" s="175">
        <f>-16943+263</f>
        <v>-16680</v>
      </c>
      <c r="L23" s="37"/>
      <c r="M23" s="71"/>
    </row>
    <row r="24" spans="1:13" ht="12.75">
      <c r="A24" s="41" t="s">
        <v>306</v>
      </c>
      <c r="F24" s="71"/>
      <c r="G24" s="38">
        <v>2480</v>
      </c>
      <c r="H24" s="64"/>
      <c r="I24" s="176">
        <v>3293</v>
      </c>
      <c r="K24" s="71"/>
      <c r="L24" s="37"/>
      <c r="M24" s="71"/>
    </row>
    <row r="25" spans="1:13" ht="12.75">
      <c r="A25" s="40" t="s">
        <v>275</v>
      </c>
      <c r="G25" s="37">
        <f>SUM(G20:G24)</f>
        <v>27495</v>
      </c>
      <c r="H25" s="64"/>
      <c r="I25" s="37">
        <f>SUM(I20:I24)</f>
        <v>13619</v>
      </c>
      <c r="K25" s="37"/>
      <c r="M25" s="71"/>
    </row>
    <row r="26" spans="1:13" ht="12.75">
      <c r="A26" s="41" t="s">
        <v>128</v>
      </c>
      <c r="G26" s="37">
        <f>-G17</f>
        <v>23</v>
      </c>
      <c r="H26" s="64"/>
      <c r="I26" s="37">
        <f>-I17</f>
        <v>13</v>
      </c>
      <c r="K26" s="37"/>
      <c r="M26" s="71"/>
    </row>
    <row r="27" spans="1:13" ht="12.75">
      <c r="A27" s="41" t="s">
        <v>126</v>
      </c>
      <c r="G27" s="37">
        <v>-2990</v>
      </c>
      <c r="H27" s="64"/>
      <c r="I27" s="37">
        <v>-1372</v>
      </c>
      <c r="K27" s="37"/>
      <c r="M27" s="71"/>
    </row>
    <row r="28" spans="1:13" ht="12.75">
      <c r="A28" s="41" t="s">
        <v>72</v>
      </c>
      <c r="G28" s="38">
        <v>132</v>
      </c>
      <c r="H28" s="64"/>
      <c r="I28" s="38">
        <v>496</v>
      </c>
      <c r="M28" s="71"/>
    </row>
    <row r="29" spans="1:13" ht="12.75">
      <c r="A29" s="40" t="s">
        <v>276</v>
      </c>
      <c r="G29" s="93">
        <f>SUM(G25:G28)</f>
        <v>24660</v>
      </c>
      <c r="H29" s="64"/>
      <c r="I29" s="93">
        <f>SUM(I25:I28)</f>
        <v>12756</v>
      </c>
      <c r="K29" s="37"/>
      <c r="M29" s="71"/>
    </row>
    <row r="30" spans="7:13" ht="12.75">
      <c r="G30" s="37"/>
      <c r="H30" s="64"/>
      <c r="K30" s="37"/>
      <c r="M30" s="71"/>
    </row>
    <row r="31" spans="1:13" ht="12.75">
      <c r="A31" s="40" t="s">
        <v>247</v>
      </c>
      <c r="B31" s="40"/>
      <c r="C31" s="40"/>
      <c r="D31" s="40"/>
      <c r="E31" s="40"/>
      <c r="G31" s="37"/>
      <c r="H31" s="64"/>
      <c r="M31" s="71"/>
    </row>
    <row r="32" spans="1:13" ht="12.75">
      <c r="A32" s="41" t="s">
        <v>155</v>
      </c>
      <c r="G32" s="37">
        <v>11</v>
      </c>
      <c r="H32" s="64"/>
      <c r="I32" s="37">
        <v>327</v>
      </c>
      <c r="M32" s="71"/>
    </row>
    <row r="33" spans="1:13" ht="12.75">
      <c r="A33" s="41" t="s">
        <v>127</v>
      </c>
      <c r="G33" s="37">
        <v>-21177</v>
      </c>
      <c r="H33" s="64"/>
      <c r="I33" s="37">
        <v>-5038</v>
      </c>
      <c r="M33" s="71"/>
    </row>
    <row r="34" spans="1:13" ht="12.75">
      <c r="A34" s="41" t="s">
        <v>231</v>
      </c>
      <c r="G34" s="37">
        <f>-G18</f>
        <v>108</v>
      </c>
      <c r="H34" s="64"/>
      <c r="I34" s="37">
        <v>48</v>
      </c>
      <c r="M34" s="71"/>
    </row>
    <row r="35" spans="1:13" ht="12.75">
      <c r="A35" s="40" t="s">
        <v>129</v>
      </c>
      <c r="G35" s="93">
        <f>SUM(G32:G34)</f>
        <v>-21058</v>
      </c>
      <c r="H35" s="64"/>
      <c r="I35" s="93">
        <f>SUM(I32:I34)</f>
        <v>-4663</v>
      </c>
      <c r="M35" s="71"/>
    </row>
    <row r="36" spans="7:13" ht="12.75">
      <c r="G36" s="37"/>
      <c r="H36" s="64"/>
      <c r="K36" s="37"/>
      <c r="M36" s="71"/>
    </row>
    <row r="37" spans="1:13" ht="12.75">
      <c r="A37" s="40" t="s">
        <v>248</v>
      </c>
      <c r="G37" s="37"/>
      <c r="H37" s="64"/>
      <c r="I37" s="177"/>
      <c r="L37" s="37"/>
      <c r="M37" s="71"/>
    </row>
    <row r="38" spans="1:13" ht="12.75">
      <c r="A38" s="41" t="s">
        <v>130</v>
      </c>
      <c r="G38" s="37">
        <f>-G15</f>
        <v>-2642</v>
      </c>
      <c r="H38" s="64"/>
      <c r="I38" s="177">
        <f>-I15</f>
        <v>-3142</v>
      </c>
      <c r="L38" s="37"/>
      <c r="M38" s="71"/>
    </row>
    <row r="39" spans="1:13" ht="12.75">
      <c r="A39" s="41" t="s">
        <v>273</v>
      </c>
      <c r="G39" s="37">
        <v>-5306</v>
      </c>
      <c r="H39" s="64"/>
      <c r="I39" s="177">
        <v>-3929</v>
      </c>
      <c r="L39" s="37"/>
      <c r="M39" s="71"/>
    </row>
    <row r="40" spans="1:13" ht="12.75">
      <c r="A40" s="41" t="s">
        <v>232</v>
      </c>
      <c r="G40" s="37">
        <v>-7</v>
      </c>
      <c r="H40" s="64"/>
      <c r="I40" s="177">
        <v>-2</v>
      </c>
      <c r="L40" s="37"/>
      <c r="M40" s="71"/>
    </row>
    <row r="41" spans="1:13" ht="12.75">
      <c r="A41" s="41" t="s">
        <v>131</v>
      </c>
      <c r="G41" s="37">
        <v>10626</v>
      </c>
      <c r="H41" s="64"/>
      <c r="I41" s="177">
        <v>4644</v>
      </c>
      <c r="L41" s="37"/>
      <c r="M41" s="71"/>
    </row>
    <row r="42" spans="1:13" ht="12.75">
      <c r="A42" s="41" t="s">
        <v>252</v>
      </c>
      <c r="G42" s="37">
        <v>721</v>
      </c>
      <c r="H42" s="64"/>
      <c r="I42" s="177">
        <v>342</v>
      </c>
      <c r="L42" s="37"/>
      <c r="M42" s="71"/>
    </row>
    <row r="43" spans="1:13" ht="12.75">
      <c r="A43" s="41" t="s">
        <v>147</v>
      </c>
      <c r="G43" s="64">
        <v>-11697</v>
      </c>
      <c r="H43" s="64"/>
      <c r="I43" s="175">
        <v>-10818</v>
      </c>
      <c r="L43" s="37"/>
      <c r="M43" s="71"/>
    </row>
    <row r="44" spans="1:13" ht="12.75">
      <c r="A44" s="40" t="s">
        <v>235</v>
      </c>
      <c r="G44" s="93">
        <f>SUM(G38:G43)</f>
        <v>-8305</v>
      </c>
      <c r="H44" s="64"/>
      <c r="I44" s="93">
        <f>SUM(I38:I43)</f>
        <v>-12905</v>
      </c>
      <c r="L44" s="37"/>
      <c r="M44" s="71"/>
    </row>
    <row r="45" spans="2:13" ht="12.75">
      <c r="B45" s="40"/>
      <c r="C45" s="40"/>
      <c r="D45" s="40"/>
      <c r="E45" s="40"/>
      <c r="G45" s="64"/>
      <c r="H45" s="64"/>
      <c r="I45" s="64"/>
      <c r="K45" s="37"/>
      <c r="M45" s="71"/>
    </row>
    <row r="46" spans="1:13" ht="12.75">
      <c r="A46" s="40" t="s">
        <v>307</v>
      </c>
      <c r="B46" s="40"/>
      <c r="C46" s="40"/>
      <c r="D46" s="40"/>
      <c r="E46" s="40"/>
      <c r="G46" s="64">
        <f>G29+G35+G44</f>
        <v>-4703</v>
      </c>
      <c r="H46" s="64"/>
      <c r="I46" s="64">
        <f>I29+I35+I44</f>
        <v>-4812</v>
      </c>
      <c r="K46" s="37"/>
      <c r="M46" s="71"/>
    </row>
    <row r="47" spans="1:13" ht="12.75">
      <c r="A47" s="40"/>
      <c r="B47" s="40"/>
      <c r="C47" s="40"/>
      <c r="D47" s="40"/>
      <c r="E47" s="40"/>
      <c r="G47" s="37"/>
      <c r="H47" s="64"/>
      <c r="K47" s="37"/>
      <c r="M47" s="71"/>
    </row>
    <row r="48" spans="1:13" ht="12.75">
      <c r="A48" s="40" t="s">
        <v>251</v>
      </c>
      <c r="B48" s="40"/>
      <c r="C48" s="40"/>
      <c r="D48" s="40"/>
      <c r="E48" s="40"/>
      <c r="G48" s="37">
        <v>8173</v>
      </c>
      <c r="H48" s="64"/>
      <c r="I48" s="37">
        <v>8387</v>
      </c>
      <c r="K48" s="37"/>
      <c r="M48" s="71"/>
    </row>
    <row r="49" spans="1:13" ht="12.75">
      <c r="A49" s="41" t="s">
        <v>274</v>
      </c>
      <c r="B49" s="40"/>
      <c r="C49" s="40"/>
      <c r="D49" s="40"/>
      <c r="E49" s="40"/>
      <c r="G49" s="37">
        <v>18</v>
      </c>
      <c r="H49" s="64"/>
      <c r="I49" s="37">
        <v>39</v>
      </c>
      <c r="K49" s="37"/>
      <c r="M49" s="71"/>
    </row>
    <row r="50" spans="1:13" ht="13.5" thickBot="1">
      <c r="A50" s="40" t="s">
        <v>271</v>
      </c>
      <c r="B50" s="40"/>
      <c r="C50" s="40"/>
      <c r="D50" s="40"/>
      <c r="E50" s="40"/>
      <c r="G50" s="45">
        <f>SUM(G46:G49)</f>
        <v>3488</v>
      </c>
      <c r="H50" s="64"/>
      <c r="I50" s="45">
        <f>SUM(I46:I49)</f>
        <v>3614</v>
      </c>
      <c r="K50" s="37"/>
      <c r="M50" s="71"/>
    </row>
    <row r="51" spans="1:13" ht="13.5" thickTop="1">
      <c r="A51" s="40"/>
      <c r="H51" s="63"/>
      <c r="J51" s="37"/>
      <c r="M51" s="71"/>
    </row>
    <row r="52" spans="1:13" ht="12.75">
      <c r="A52" s="41" t="s">
        <v>269</v>
      </c>
      <c r="H52" s="63"/>
      <c r="J52" s="37"/>
      <c r="M52" s="71"/>
    </row>
    <row r="53" spans="1:13" ht="12.75">
      <c r="A53" s="41" t="s">
        <v>253</v>
      </c>
      <c r="G53" s="64">
        <f>SFP!C27</f>
        <v>6340</v>
      </c>
      <c r="H53" s="64"/>
      <c r="I53" s="64">
        <v>6136</v>
      </c>
      <c r="J53" s="37"/>
      <c r="M53" s="71"/>
    </row>
    <row r="54" spans="1:13" ht="12.75">
      <c r="A54" s="41" t="s">
        <v>68</v>
      </c>
      <c r="G54" s="46">
        <v>-2833</v>
      </c>
      <c r="H54" s="65"/>
      <c r="I54" s="46">
        <v>-2522</v>
      </c>
      <c r="J54" s="37"/>
      <c r="M54" s="71"/>
    </row>
    <row r="55" spans="7:9" ht="12.75">
      <c r="G55" s="169">
        <f>SUM(G53:G54)</f>
        <v>3507</v>
      </c>
      <c r="H55" s="63"/>
      <c r="I55" s="165">
        <f>SUM(I53:I54)</f>
        <v>3614</v>
      </c>
    </row>
    <row r="56" spans="1:9" ht="12.75">
      <c r="A56" s="41" t="s">
        <v>255</v>
      </c>
      <c r="G56" s="170">
        <v>-19</v>
      </c>
      <c r="H56" s="63"/>
      <c r="I56" s="170">
        <v>0</v>
      </c>
    </row>
    <row r="57" spans="7:9" ht="13.5" thickBot="1">
      <c r="G57" s="82">
        <f>SUM(G55:G56)</f>
        <v>3488</v>
      </c>
      <c r="H57" s="63"/>
      <c r="I57" s="82">
        <f>SUM(I55:I56)</f>
        <v>3614</v>
      </c>
    </row>
    <row r="58" spans="2:10" s="47" customFormat="1" ht="13.5" thickTop="1">
      <c r="B58" s="48"/>
      <c r="D58" s="48"/>
      <c r="F58" s="48"/>
      <c r="G58" s="177"/>
      <c r="H58" s="66"/>
      <c r="I58" s="177"/>
      <c r="J58" s="48"/>
    </row>
    <row r="59" spans="2:10" s="47" customFormat="1" ht="12.75">
      <c r="B59" s="48"/>
      <c r="D59" s="48"/>
      <c r="F59" s="48"/>
      <c r="G59" s="48"/>
      <c r="H59" s="66"/>
      <c r="I59" s="177"/>
      <c r="J59" s="48"/>
    </row>
    <row r="60" spans="1:10" s="47" customFormat="1" ht="27" customHeight="1">
      <c r="A60" s="198" t="s">
        <v>249</v>
      </c>
      <c r="B60" s="199"/>
      <c r="C60" s="199"/>
      <c r="D60" s="199"/>
      <c r="E60" s="199"/>
      <c r="F60" s="194"/>
      <c r="G60" s="194"/>
      <c r="H60" s="194"/>
      <c r="I60" s="194"/>
      <c r="J60" s="48"/>
    </row>
    <row r="61" ht="12.75">
      <c r="A61" s="47"/>
    </row>
  </sheetData>
  <sheetProtection/>
  <mergeCells count="2">
    <mergeCell ref="G7:I7"/>
    <mergeCell ref="A60:I60"/>
  </mergeCells>
  <printOptions/>
  <pageMargins left="1.116141732" right="0.47244094488189" top="0.984251968503937" bottom="0.984251968503937" header="0.511811023622047" footer="0.511811023622047"/>
  <pageSetup fitToHeight="1" fitToWidth="1" horizontalDpi="360" verticalDpi="360" orientation="portrait" paperSize="9" scale="89" r:id="rId2"/>
  <drawing r:id="rId1"/>
</worksheet>
</file>

<file path=xl/worksheets/sheet6.xml><?xml version="1.0" encoding="utf-8"?>
<worksheet xmlns="http://schemas.openxmlformats.org/spreadsheetml/2006/main" xmlns:r="http://schemas.openxmlformats.org/officeDocument/2006/relationships">
  <dimension ref="A1:O240"/>
  <sheetViews>
    <sheetView showGridLines="0" showOutlineSymbols="0" view="pageBreakPreview" zoomScaleNormal="75" zoomScaleSheetLayoutView="100" zoomScalePageLayoutView="0" workbookViewId="0" topLeftCell="A1">
      <selection activeCell="A1" sqref="A1"/>
    </sheetView>
  </sheetViews>
  <sheetFormatPr defaultColWidth="10.6640625" defaultRowHeight="15"/>
  <cols>
    <col min="1" max="1" width="5.88671875" style="12" customWidth="1"/>
    <col min="2" max="2" width="3.3359375" style="12" customWidth="1"/>
    <col min="3" max="3" width="7.77734375" style="12" customWidth="1"/>
    <col min="4" max="4" width="17.4453125" style="12" customWidth="1"/>
    <col min="5" max="6" width="13.77734375" style="12" customWidth="1"/>
    <col min="7" max="7" width="15.3359375" style="12" customWidth="1"/>
    <col min="8" max="8" width="13.88671875" style="12" bestFit="1" customWidth="1"/>
    <col min="9" max="9" width="14.6640625" style="12" customWidth="1"/>
    <col min="10" max="11" width="13.77734375" style="12" customWidth="1"/>
    <col min="12" max="16384" width="10.6640625" style="12" customWidth="1"/>
  </cols>
  <sheetData>
    <row r="1" spans="1:9" ht="23.25">
      <c r="A1" s="102" t="s">
        <v>200</v>
      </c>
      <c r="B1" s="103"/>
      <c r="C1" s="103"/>
      <c r="D1" s="183"/>
      <c r="E1" s="103"/>
      <c r="F1" s="103"/>
      <c r="G1" s="103"/>
      <c r="H1" s="104"/>
      <c r="I1" s="103"/>
    </row>
    <row r="2" spans="1:9" ht="21.75">
      <c r="A2" s="105" t="s">
        <v>97</v>
      </c>
      <c r="B2" s="6"/>
      <c r="C2" s="6"/>
      <c r="D2" s="22"/>
      <c r="E2" s="6"/>
      <c r="F2" s="106"/>
      <c r="G2" s="3"/>
      <c r="H2" s="106"/>
      <c r="I2" s="3"/>
    </row>
    <row r="3" spans="1:9" ht="21.75">
      <c r="A3" s="107" t="s">
        <v>96</v>
      </c>
      <c r="B3" s="6"/>
      <c r="C3" s="6"/>
      <c r="D3" s="22"/>
      <c r="E3" s="6"/>
      <c r="F3" s="3"/>
      <c r="G3" s="3"/>
      <c r="H3" s="3"/>
      <c r="I3" s="3"/>
    </row>
    <row r="4" spans="1:9" ht="16.5">
      <c r="A4" s="108"/>
      <c r="B4" s="3"/>
      <c r="C4" s="3"/>
      <c r="D4" s="3"/>
      <c r="E4" s="3"/>
      <c r="F4" s="3"/>
      <c r="G4" s="3"/>
      <c r="H4" s="3"/>
      <c r="I4" s="3"/>
    </row>
    <row r="5" spans="1:9" s="9" customFormat="1" ht="20.25">
      <c r="A5" s="13" t="s">
        <v>36</v>
      </c>
      <c r="B5" s="3"/>
      <c r="C5" s="3"/>
      <c r="D5" s="3"/>
      <c r="E5" s="3"/>
      <c r="F5" s="3"/>
      <c r="G5" s="3"/>
      <c r="H5" s="3"/>
      <c r="I5" s="3"/>
    </row>
    <row r="6" spans="1:9" ht="16.5">
      <c r="A6" s="6"/>
      <c r="B6" s="3"/>
      <c r="C6" s="3"/>
      <c r="D6" s="3"/>
      <c r="E6" s="3"/>
      <c r="F6" s="3"/>
      <c r="G6" s="3"/>
      <c r="H6" s="3"/>
      <c r="I6" s="3"/>
    </row>
    <row r="7" spans="1:9" ht="15.75" customHeight="1">
      <c r="A7" s="122" t="s">
        <v>167</v>
      </c>
      <c r="B7" s="6" t="s">
        <v>37</v>
      </c>
      <c r="C7" s="6"/>
      <c r="D7" s="6"/>
      <c r="E7" s="6"/>
      <c r="F7" s="3"/>
      <c r="G7" s="3"/>
      <c r="H7" s="3"/>
      <c r="I7" s="3"/>
    </row>
    <row r="8" spans="1:9" ht="16.5">
      <c r="A8" s="5"/>
      <c r="B8" s="200"/>
      <c r="C8" s="200"/>
      <c r="D8" s="200"/>
      <c r="E8" s="200"/>
      <c r="F8" s="200"/>
      <c r="G8" s="200"/>
      <c r="H8" s="200"/>
      <c r="I8" s="200"/>
    </row>
    <row r="9" spans="1:9" ht="94.5" customHeight="1">
      <c r="A9" s="19"/>
      <c r="B9" s="201" t="s">
        <v>256</v>
      </c>
      <c r="C9" s="201"/>
      <c r="D9" s="201"/>
      <c r="E9" s="201"/>
      <c r="F9" s="201"/>
      <c r="G9" s="201"/>
      <c r="H9" s="201"/>
      <c r="I9" s="201"/>
    </row>
    <row r="10" spans="1:9" ht="18" customHeight="1">
      <c r="A10" s="19"/>
      <c r="B10" s="80"/>
      <c r="C10" s="80"/>
      <c r="D10" s="80"/>
      <c r="E10" s="80"/>
      <c r="F10" s="80"/>
      <c r="G10" s="80"/>
      <c r="H10" s="80"/>
      <c r="I10" s="80"/>
    </row>
    <row r="11" spans="1:9" ht="23.25" customHeight="1">
      <c r="A11" s="122" t="s">
        <v>168</v>
      </c>
      <c r="B11" s="6" t="s">
        <v>166</v>
      </c>
      <c r="C11" s="80"/>
      <c r="D11" s="80"/>
      <c r="E11" s="80"/>
      <c r="F11" s="80"/>
      <c r="G11" s="80"/>
      <c r="H11" s="80"/>
      <c r="I11" s="80"/>
    </row>
    <row r="12" spans="1:9" ht="19.5" customHeight="1">
      <c r="A12" s="5"/>
      <c r="B12" s="3"/>
      <c r="C12" s="3"/>
      <c r="D12" s="3"/>
      <c r="E12" s="3"/>
      <c r="F12" s="3"/>
      <c r="G12" s="3"/>
      <c r="H12" s="3"/>
      <c r="I12" s="3"/>
    </row>
    <row r="13" spans="1:9" ht="68.25" customHeight="1">
      <c r="A13" s="19"/>
      <c r="B13" s="201" t="s">
        <v>263</v>
      </c>
      <c r="C13" s="201"/>
      <c r="D13" s="201"/>
      <c r="E13" s="201"/>
      <c r="F13" s="201"/>
      <c r="G13" s="201"/>
      <c r="H13" s="201"/>
      <c r="I13" s="201"/>
    </row>
    <row r="14" spans="1:9" ht="17.25" customHeight="1">
      <c r="A14" s="19"/>
      <c r="B14" s="80"/>
      <c r="C14" s="80"/>
      <c r="D14" s="80"/>
      <c r="E14" s="80"/>
      <c r="F14" s="80"/>
      <c r="G14" s="80"/>
      <c r="H14" s="80"/>
      <c r="I14" s="80"/>
    </row>
    <row r="15" spans="1:9" ht="14.25" customHeight="1">
      <c r="A15" s="19"/>
      <c r="B15" s="6" t="s">
        <v>258</v>
      </c>
      <c r="C15" s="80"/>
      <c r="D15" s="80"/>
      <c r="E15" s="80"/>
      <c r="F15" s="80"/>
      <c r="G15" s="80"/>
      <c r="H15" s="80"/>
      <c r="I15" s="80"/>
    </row>
    <row r="16" spans="1:9" ht="14.25" customHeight="1">
      <c r="A16" s="19"/>
      <c r="B16" s="6"/>
      <c r="C16" s="80"/>
      <c r="D16" s="80"/>
      <c r="E16" s="80"/>
      <c r="F16" s="80"/>
      <c r="G16" s="80"/>
      <c r="H16" s="80"/>
      <c r="I16" s="80"/>
    </row>
    <row r="17" spans="1:9" ht="74.25" customHeight="1">
      <c r="A17" s="19"/>
      <c r="B17" s="201" t="s">
        <v>267</v>
      </c>
      <c r="C17" s="201"/>
      <c r="D17" s="201"/>
      <c r="E17" s="201"/>
      <c r="F17" s="201"/>
      <c r="G17" s="201"/>
      <c r="H17" s="201"/>
      <c r="I17" s="201"/>
    </row>
    <row r="18" spans="1:9" ht="17.25" customHeight="1">
      <c r="A18" s="19"/>
      <c r="B18" s="80"/>
      <c r="C18" s="80"/>
      <c r="D18" s="80"/>
      <c r="E18" s="80"/>
      <c r="F18" s="80"/>
      <c r="G18" s="80"/>
      <c r="H18" s="80"/>
      <c r="I18" s="80"/>
    </row>
    <row r="19" spans="1:9" ht="17.25" customHeight="1">
      <c r="A19" s="122" t="s">
        <v>169</v>
      </c>
      <c r="B19" s="6" t="s">
        <v>38</v>
      </c>
      <c r="C19" s="80"/>
      <c r="D19" s="80"/>
      <c r="E19" s="80"/>
      <c r="F19" s="80"/>
      <c r="G19" s="80"/>
      <c r="H19" s="80"/>
      <c r="I19" s="80"/>
    </row>
    <row r="20" spans="1:9" ht="17.25" customHeight="1">
      <c r="A20" s="19"/>
      <c r="B20" s="80"/>
      <c r="C20" s="80"/>
      <c r="D20" s="80"/>
      <c r="E20" s="80"/>
      <c r="F20" s="80"/>
      <c r="G20" s="80"/>
      <c r="H20" s="80"/>
      <c r="I20" s="80"/>
    </row>
    <row r="21" spans="1:9" ht="16.5">
      <c r="A21" s="5"/>
      <c r="B21" s="3" t="s">
        <v>49</v>
      </c>
      <c r="C21" s="3"/>
      <c r="D21" s="3"/>
      <c r="E21" s="3"/>
      <c r="F21" s="3"/>
      <c r="G21" s="3"/>
      <c r="H21" s="3"/>
      <c r="I21" s="3"/>
    </row>
    <row r="22" spans="1:9" ht="16.5">
      <c r="A22" s="5"/>
      <c r="B22" s="3"/>
      <c r="C22" s="3"/>
      <c r="D22" s="3"/>
      <c r="E22" s="3"/>
      <c r="F22" s="3"/>
      <c r="G22" s="3"/>
      <c r="H22" s="3"/>
      <c r="I22" s="3"/>
    </row>
    <row r="23" spans="1:9" ht="16.5">
      <c r="A23" s="122" t="s">
        <v>170</v>
      </c>
      <c r="B23" s="6" t="s">
        <v>21</v>
      </c>
      <c r="C23" s="6"/>
      <c r="D23" s="6"/>
      <c r="E23" s="3"/>
      <c r="F23" s="3"/>
      <c r="G23" s="3"/>
      <c r="H23" s="3"/>
      <c r="I23" s="3"/>
    </row>
    <row r="24" spans="1:9" ht="16.5">
      <c r="A24" s="5"/>
      <c r="B24" s="6"/>
      <c r="C24" s="6"/>
      <c r="D24" s="6"/>
      <c r="E24" s="3"/>
      <c r="F24" s="3"/>
      <c r="G24" s="3"/>
      <c r="H24" s="3"/>
      <c r="I24" s="3"/>
    </row>
    <row r="25" spans="1:9" ht="36.75" customHeight="1">
      <c r="A25" s="19"/>
      <c r="B25" s="201" t="s">
        <v>121</v>
      </c>
      <c r="C25" s="203"/>
      <c r="D25" s="203"/>
      <c r="E25" s="203"/>
      <c r="F25" s="203"/>
      <c r="G25" s="203"/>
      <c r="H25" s="203"/>
      <c r="I25" s="203"/>
    </row>
    <row r="26" spans="1:9" ht="16.5">
      <c r="A26" s="5"/>
      <c r="B26" s="3"/>
      <c r="C26" s="3"/>
      <c r="D26" s="3"/>
      <c r="E26" s="3"/>
      <c r="F26" s="3"/>
      <c r="G26" s="3"/>
      <c r="H26" s="3"/>
      <c r="I26" s="3"/>
    </row>
    <row r="27" spans="1:9" ht="16.5">
      <c r="A27" s="122" t="s">
        <v>171</v>
      </c>
      <c r="B27" s="6" t="s">
        <v>70</v>
      </c>
      <c r="C27" s="6"/>
      <c r="D27" s="6"/>
      <c r="E27" s="6"/>
      <c r="F27" s="6"/>
      <c r="G27" s="6"/>
      <c r="H27" s="6"/>
      <c r="I27" s="6"/>
    </row>
    <row r="28" spans="1:9" ht="16.5">
      <c r="A28" s="5"/>
      <c r="B28" s="3"/>
      <c r="C28" s="3"/>
      <c r="D28" s="3"/>
      <c r="E28" s="3"/>
      <c r="F28" s="3"/>
      <c r="G28" s="3"/>
      <c r="H28" s="3"/>
      <c r="I28" s="3"/>
    </row>
    <row r="29" spans="1:9" ht="18" customHeight="1">
      <c r="A29" s="5"/>
      <c r="B29" s="201" t="s">
        <v>259</v>
      </c>
      <c r="C29" s="203"/>
      <c r="D29" s="203"/>
      <c r="E29" s="203"/>
      <c r="F29" s="203"/>
      <c r="G29" s="203"/>
      <c r="H29" s="203"/>
      <c r="I29" s="203"/>
    </row>
    <row r="30" spans="1:9" ht="16.5">
      <c r="A30" s="5"/>
      <c r="B30" s="3"/>
      <c r="C30" s="3"/>
      <c r="D30" s="3"/>
      <c r="E30" s="3"/>
      <c r="F30" s="3"/>
      <c r="G30" s="3"/>
      <c r="H30" s="3"/>
      <c r="I30" s="3"/>
    </row>
    <row r="31" spans="1:9" ht="16.5">
      <c r="A31" s="122" t="s">
        <v>172</v>
      </c>
      <c r="B31" s="6" t="s">
        <v>39</v>
      </c>
      <c r="C31" s="6"/>
      <c r="D31" s="6"/>
      <c r="E31" s="6"/>
      <c r="F31" s="6"/>
      <c r="G31" s="3"/>
      <c r="H31" s="3"/>
      <c r="I31" s="3"/>
    </row>
    <row r="32" spans="1:9" ht="16.5">
      <c r="A32" s="5"/>
      <c r="B32" s="3"/>
      <c r="C32" s="3"/>
      <c r="D32" s="3"/>
      <c r="E32" s="3"/>
      <c r="F32" s="3"/>
      <c r="G32" s="3"/>
      <c r="H32" s="3"/>
      <c r="I32" s="3"/>
    </row>
    <row r="33" spans="1:9" ht="36" customHeight="1">
      <c r="A33" s="5"/>
      <c r="B33" s="201" t="s">
        <v>260</v>
      </c>
      <c r="C33" s="201"/>
      <c r="D33" s="201"/>
      <c r="E33" s="201"/>
      <c r="F33" s="201"/>
      <c r="G33" s="201"/>
      <c r="H33" s="201"/>
      <c r="I33" s="201"/>
    </row>
    <row r="34" spans="1:9" ht="16.5">
      <c r="A34" s="5"/>
      <c r="B34" s="3"/>
      <c r="C34" s="3"/>
      <c r="D34" s="3"/>
      <c r="E34" s="3"/>
      <c r="F34" s="3"/>
      <c r="G34" s="3"/>
      <c r="H34" s="3"/>
      <c r="I34" s="3"/>
    </row>
    <row r="35" spans="1:9" ht="16.5">
      <c r="A35" s="122" t="s">
        <v>173</v>
      </c>
      <c r="B35" s="6" t="s">
        <v>67</v>
      </c>
      <c r="C35" s="6"/>
      <c r="D35" s="6"/>
      <c r="E35" s="3"/>
      <c r="F35" s="3"/>
      <c r="G35" s="3"/>
      <c r="H35" s="3"/>
      <c r="I35" s="3"/>
    </row>
    <row r="36" spans="1:9" ht="16.5">
      <c r="A36" s="5"/>
      <c r="B36" s="6" t="s">
        <v>66</v>
      </c>
      <c r="C36" s="6"/>
      <c r="D36" s="6"/>
      <c r="E36" s="3"/>
      <c r="F36" s="3"/>
      <c r="G36" s="3"/>
      <c r="H36" s="3"/>
      <c r="I36" s="3"/>
    </row>
    <row r="37" spans="1:9" ht="16.5">
      <c r="A37" s="5"/>
      <c r="B37" s="6"/>
      <c r="C37" s="6"/>
      <c r="D37" s="6"/>
      <c r="E37" s="3"/>
      <c r="F37" s="3"/>
      <c r="G37" s="3"/>
      <c r="H37" s="3"/>
      <c r="I37" s="3"/>
    </row>
    <row r="38" spans="1:9" ht="63" customHeight="1">
      <c r="A38" s="5"/>
      <c r="B38" s="201" t="s">
        <v>290</v>
      </c>
      <c r="C38" s="204"/>
      <c r="D38" s="204"/>
      <c r="E38" s="204"/>
      <c r="F38" s="204"/>
      <c r="G38" s="204"/>
      <c r="H38" s="204"/>
      <c r="I38" s="204"/>
    </row>
    <row r="39" spans="1:9" ht="42" customHeight="1">
      <c r="A39" s="5"/>
      <c r="B39" s="201" t="s">
        <v>291</v>
      </c>
      <c r="C39" s="204"/>
      <c r="D39" s="204"/>
      <c r="E39" s="204"/>
      <c r="F39" s="204"/>
      <c r="G39" s="204"/>
      <c r="H39" s="204"/>
      <c r="I39" s="204"/>
    </row>
    <row r="40" spans="1:9" ht="60" customHeight="1">
      <c r="A40" s="5"/>
      <c r="B40" s="201" t="s">
        <v>315</v>
      </c>
      <c r="C40" s="204"/>
      <c r="D40" s="204"/>
      <c r="E40" s="204"/>
      <c r="F40" s="204"/>
      <c r="G40" s="204"/>
      <c r="H40" s="204"/>
      <c r="I40" s="204"/>
    </row>
    <row r="41" spans="1:9" ht="48" customHeight="1">
      <c r="A41" s="5"/>
      <c r="B41" s="201" t="s">
        <v>293</v>
      </c>
      <c r="C41" s="204"/>
      <c r="D41" s="204"/>
      <c r="E41" s="204"/>
      <c r="F41" s="204"/>
      <c r="G41" s="204"/>
      <c r="H41" s="204"/>
      <c r="I41" s="204"/>
    </row>
    <row r="42" spans="1:9" ht="16.5">
      <c r="A42" s="5"/>
      <c r="B42" s="3"/>
      <c r="C42" s="3"/>
      <c r="D42" s="3"/>
      <c r="E42" s="6"/>
      <c r="F42" s="3"/>
      <c r="G42" s="3"/>
      <c r="H42" s="3"/>
      <c r="I42" s="3"/>
    </row>
    <row r="43" spans="1:9" ht="32.25" customHeight="1">
      <c r="A43" s="5"/>
      <c r="B43" s="201" t="s">
        <v>292</v>
      </c>
      <c r="C43" s="204"/>
      <c r="D43" s="204"/>
      <c r="E43" s="204"/>
      <c r="F43" s="204"/>
      <c r="G43" s="204"/>
      <c r="H43" s="204"/>
      <c r="I43" s="204"/>
    </row>
    <row r="44" spans="1:15" ht="16.5">
      <c r="A44" s="5"/>
      <c r="B44" s="3"/>
      <c r="C44" s="3"/>
      <c r="D44" s="3"/>
      <c r="E44" s="6"/>
      <c r="F44" s="3"/>
      <c r="G44" s="3"/>
      <c r="H44" s="3"/>
      <c r="I44" s="3"/>
      <c r="J44" s="109"/>
      <c r="K44" s="109"/>
      <c r="L44" s="109"/>
      <c r="M44" s="109"/>
      <c r="N44" s="109"/>
      <c r="O44" s="109"/>
    </row>
    <row r="45" spans="1:9" ht="16.5">
      <c r="A45" s="122" t="s">
        <v>174</v>
      </c>
      <c r="B45" s="6" t="s">
        <v>40</v>
      </c>
      <c r="C45" s="6"/>
      <c r="D45" s="6"/>
      <c r="E45" s="3"/>
      <c r="F45" s="3"/>
      <c r="G45" s="3"/>
      <c r="H45" s="3"/>
      <c r="I45" s="3"/>
    </row>
    <row r="46" spans="1:9" ht="16.5">
      <c r="A46" s="5"/>
      <c r="B46" s="6"/>
      <c r="C46" s="6"/>
      <c r="D46" s="6"/>
      <c r="E46" s="3"/>
      <c r="F46" s="3"/>
      <c r="G46" s="3"/>
      <c r="H46" s="3"/>
      <c r="I46" s="3"/>
    </row>
    <row r="47" spans="1:9" ht="40.5" customHeight="1">
      <c r="A47" s="5"/>
      <c r="B47" s="205" t="s">
        <v>308</v>
      </c>
      <c r="C47" s="206"/>
      <c r="D47" s="206"/>
      <c r="E47" s="206"/>
      <c r="F47" s="206"/>
      <c r="G47" s="206"/>
      <c r="H47" s="206"/>
      <c r="I47" s="206"/>
    </row>
    <row r="48" spans="1:9" ht="18.75" customHeight="1">
      <c r="A48" s="5"/>
      <c r="B48" s="173"/>
      <c r="C48" s="174"/>
      <c r="D48" s="174"/>
      <c r="E48" s="174"/>
      <c r="F48" s="174"/>
      <c r="G48" s="174"/>
      <c r="H48" s="174"/>
      <c r="I48" s="174"/>
    </row>
    <row r="49" spans="1:9" ht="16.5">
      <c r="A49" s="123" t="s">
        <v>175</v>
      </c>
      <c r="B49" s="84" t="s">
        <v>163</v>
      </c>
      <c r="C49" s="84"/>
      <c r="D49" s="84"/>
      <c r="E49" s="85"/>
      <c r="F49" s="85"/>
      <c r="G49" s="85"/>
      <c r="H49" s="3"/>
      <c r="I49" s="3"/>
    </row>
    <row r="50" spans="1:9" ht="16.5">
      <c r="A50" s="83"/>
      <c r="B50" s="84"/>
      <c r="C50" s="84"/>
      <c r="D50" s="84"/>
      <c r="E50" s="85"/>
      <c r="F50" s="85"/>
      <c r="G50" s="85"/>
      <c r="H50" s="3"/>
      <c r="I50" s="3"/>
    </row>
    <row r="51" spans="1:9" ht="16.5">
      <c r="A51" s="86"/>
      <c r="B51" s="85" t="s">
        <v>261</v>
      </c>
      <c r="C51" s="85"/>
      <c r="D51" s="85"/>
      <c r="E51" s="85"/>
      <c r="F51" s="85"/>
      <c r="G51" s="85"/>
      <c r="H51" s="3"/>
      <c r="I51" s="3"/>
    </row>
    <row r="52" spans="1:9" ht="16.5">
      <c r="A52" s="86"/>
      <c r="B52" s="85"/>
      <c r="C52" s="85"/>
      <c r="D52" s="85"/>
      <c r="E52" s="85"/>
      <c r="F52" s="85"/>
      <c r="G52" s="85"/>
      <c r="H52" s="3"/>
      <c r="I52" s="3"/>
    </row>
    <row r="53" spans="1:9" ht="16.5">
      <c r="A53" s="86"/>
      <c r="B53" s="84" t="s">
        <v>278</v>
      </c>
      <c r="C53" s="84"/>
      <c r="D53" s="84"/>
      <c r="E53" s="73" t="s">
        <v>24</v>
      </c>
      <c r="F53" s="73" t="s">
        <v>25</v>
      </c>
      <c r="G53" s="73" t="s">
        <v>139</v>
      </c>
      <c r="H53" s="73" t="s">
        <v>140</v>
      </c>
      <c r="I53" s="73" t="s">
        <v>141</v>
      </c>
    </row>
    <row r="54" spans="1:9" ht="16.5">
      <c r="A54" s="86"/>
      <c r="B54" s="91" t="s">
        <v>294</v>
      </c>
      <c r="C54" s="92"/>
      <c r="D54" s="92"/>
      <c r="E54" s="75" t="s">
        <v>16</v>
      </c>
      <c r="F54" s="75" t="s">
        <v>16</v>
      </c>
      <c r="G54" s="75" t="s">
        <v>16</v>
      </c>
      <c r="H54" s="75" t="s">
        <v>16</v>
      </c>
      <c r="I54" s="75" t="s">
        <v>16</v>
      </c>
    </row>
    <row r="55" spans="1:9" ht="16.5">
      <c r="A55" s="86"/>
      <c r="B55" s="85"/>
      <c r="C55" s="85"/>
      <c r="D55" s="85"/>
      <c r="E55" s="87"/>
      <c r="F55" s="87"/>
      <c r="G55" s="87"/>
      <c r="H55" s="51"/>
      <c r="I55" s="51"/>
    </row>
    <row r="56" spans="1:9" ht="16.5">
      <c r="A56" s="86"/>
      <c r="B56" s="88" t="s">
        <v>26</v>
      </c>
      <c r="C56" s="85"/>
      <c r="D56" s="85"/>
      <c r="E56" s="87"/>
      <c r="F56" s="87"/>
      <c r="G56" s="87"/>
      <c r="H56" s="51"/>
      <c r="I56" s="51"/>
    </row>
    <row r="57" spans="1:9" ht="16.5">
      <c r="A57" s="86"/>
      <c r="B57" s="85" t="s">
        <v>142</v>
      </c>
      <c r="C57" s="85"/>
      <c r="D57" s="85"/>
      <c r="E57" s="87">
        <f>E59-E58</f>
        <v>56063</v>
      </c>
      <c r="F57" s="87">
        <f>F59-F58</f>
        <v>3589</v>
      </c>
      <c r="G57" s="87">
        <f>G59-G58</f>
        <v>0</v>
      </c>
      <c r="H57" s="51">
        <v>0</v>
      </c>
      <c r="I57" s="51">
        <f>'IS'!D17</f>
        <v>59652</v>
      </c>
    </row>
    <row r="58" spans="1:9" ht="16.5">
      <c r="A58" s="86"/>
      <c r="B58" s="85" t="s">
        <v>143</v>
      </c>
      <c r="C58" s="85"/>
      <c r="D58" s="85"/>
      <c r="E58" s="87">
        <f>I58-H58-G58-F58</f>
        <v>12852</v>
      </c>
      <c r="F58" s="87">
        <v>2</v>
      </c>
      <c r="G58" s="87">
        <v>900</v>
      </c>
      <c r="H58" s="51">
        <v>-13754</v>
      </c>
      <c r="I58" s="51">
        <v>0</v>
      </c>
    </row>
    <row r="59" spans="1:9" ht="17.25" thickBot="1">
      <c r="A59" s="86"/>
      <c r="B59" s="85" t="s">
        <v>135</v>
      </c>
      <c r="C59" s="85"/>
      <c r="D59" s="85"/>
      <c r="E59" s="89">
        <f>I59-H59-G59-F59</f>
        <v>68915</v>
      </c>
      <c r="F59" s="89">
        <v>3591</v>
      </c>
      <c r="G59" s="89">
        <v>900</v>
      </c>
      <c r="H59" s="89">
        <f>SUM(H57:H58)</f>
        <v>-13754</v>
      </c>
      <c r="I59" s="89">
        <f>SUM(I57:I58)</f>
        <v>59652</v>
      </c>
    </row>
    <row r="60" spans="1:9" ht="17.25" thickTop="1">
      <c r="A60" s="86"/>
      <c r="B60" s="85"/>
      <c r="C60" s="85"/>
      <c r="D60" s="85"/>
      <c r="E60" s="87"/>
      <c r="F60" s="87"/>
      <c r="G60" s="87"/>
      <c r="H60" s="51"/>
      <c r="I60" s="51"/>
    </row>
    <row r="61" spans="1:9" ht="16.5">
      <c r="A61" s="86"/>
      <c r="B61" s="88" t="s">
        <v>136</v>
      </c>
      <c r="C61" s="85"/>
      <c r="D61" s="85"/>
      <c r="E61" s="87"/>
      <c r="F61" s="87"/>
      <c r="G61" s="87"/>
      <c r="H61" s="51"/>
      <c r="I61" s="51"/>
    </row>
    <row r="62" spans="1:9" ht="17.25" thickBot="1">
      <c r="A62" s="86"/>
      <c r="B62" s="85" t="s">
        <v>137</v>
      </c>
      <c r="C62" s="85"/>
      <c r="D62" s="85"/>
      <c r="E62" s="90">
        <f>I62-H62-G62-F62</f>
        <v>8375</v>
      </c>
      <c r="F62" s="90">
        <v>251</v>
      </c>
      <c r="G62" s="90">
        <v>788</v>
      </c>
      <c r="H62" s="90">
        <v>-900</v>
      </c>
      <c r="I62" s="51">
        <f>I66-I65-I64</f>
        <v>8514</v>
      </c>
    </row>
    <row r="63" spans="1:9" ht="17.25" thickTop="1">
      <c r="A63" s="86"/>
      <c r="B63" s="85"/>
      <c r="C63" s="85"/>
      <c r="D63" s="85"/>
      <c r="E63" s="87"/>
      <c r="F63" s="87"/>
      <c r="G63" s="87"/>
      <c r="H63" s="51"/>
      <c r="I63" s="51"/>
    </row>
    <row r="64" spans="1:9" ht="16.5">
      <c r="A64" s="86"/>
      <c r="B64" s="85" t="s">
        <v>92</v>
      </c>
      <c r="C64" s="85"/>
      <c r="D64" s="85"/>
      <c r="E64" s="87"/>
      <c r="F64" s="87"/>
      <c r="G64" s="87"/>
      <c r="H64" s="51"/>
      <c r="I64" s="51">
        <f>'IS'!D24</f>
        <v>-864</v>
      </c>
    </row>
    <row r="65" spans="1:9" ht="16.5">
      <c r="A65" s="86"/>
      <c r="B65" s="85" t="s">
        <v>138</v>
      </c>
      <c r="C65" s="85"/>
      <c r="D65" s="85"/>
      <c r="E65" s="87"/>
      <c r="F65" s="87"/>
      <c r="G65" s="87"/>
      <c r="H65" s="51"/>
      <c r="I65" s="111">
        <v>36</v>
      </c>
    </row>
    <row r="66" spans="1:9" ht="16.5">
      <c r="A66" s="86"/>
      <c r="B66" s="85" t="s">
        <v>46</v>
      </c>
      <c r="C66" s="85"/>
      <c r="D66" s="85"/>
      <c r="E66" s="87"/>
      <c r="F66" s="87"/>
      <c r="G66" s="87"/>
      <c r="H66" s="51"/>
      <c r="I66" s="51">
        <f>I68-I67</f>
        <v>7686</v>
      </c>
    </row>
    <row r="67" spans="1:9" ht="16.5">
      <c r="A67" s="86"/>
      <c r="B67" s="85" t="s">
        <v>203</v>
      </c>
      <c r="C67" s="85"/>
      <c r="D67" s="85"/>
      <c r="E67" s="87"/>
      <c r="F67" s="87"/>
      <c r="G67" s="87"/>
      <c r="H67" s="51"/>
      <c r="I67" s="51">
        <f>'IS'!D28</f>
        <v>-1550</v>
      </c>
    </row>
    <row r="68" spans="1:9" ht="17.25" thickBot="1">
      <c r="A68" s="86"/>
      <c r="B68" s="85" t="s">
        <v>1</v>
      </c>
      <c r="C68" s="85"/>
      <c r="D68" s="85"/>
      <c r="E68" s="87"/>
      <c r="F68" s="87"/>
      <c r="G68" s="87"/>
      <c r="H68" s="51"/>
      <c r="I68" s="89">
        <f>'IS'!D30</f>
        <v>6136</v>
      </c>
    </row>
    <row r="69" spans="1:9" ht="17.25" thickTop="1">
      <c r="A69" s="86"/>
      <c r="B69" s="85"/>
      <c r="C69" s="85"/>
      <c r="D69" s="85"/>
      <c r="E69" s="87"/>
      <c r="F69" s="87"/>
      <c r="G69" s="87"/>
      <c r="H69" s="51"/>
      <c r="I69" s="87"/>
    </row>
    <row r="70" spans="1:9" ht="16.5">
      <c r="A70" s="86"/>
      <c r="B70" s="85"/>
      <c r="C70" s="85"/>
      <c r="D70" s="85"/>
      <c r="E70" s="87"/>
      <c r="F70" s="87"/>
      <c r="G70" s="87"/>
      <c r="H70" s="51"/>
      <c r="I70" s="87"/>
    </row>
    <row r="71" spans="1:9" ht="16.5">
      <c r="A71" s="86"/>
      <c r="B71" s="84" t="s">
        <v>281</v>
      </c>
      <c r="C71" s="84"/>
      <c r="D71" s="84"/>
      <c r="E71" s="73" t="s">
        <v>24</v>
      </c>
      <c r="F71" s="73" t="s">
        <v>25</v>
      </c>
      <c r="G71" s="73" t="s">
        <v>139</v>
      </c>
      <c r="H71" s="73" t="s">
        <v>140</v>
      </c>
      <c r="I71" s="73" t="s">
        <v>141</v>
      </c>
    </row>
    <row r="72" spans="1:9" ht="16.5">
      <c r="A72" s="86"/>
      <c r="B72" s="91" t="str">
        <f>B54</f>
        <v>28 February 2014</v>
      </c>
      <c r="C72" s="92"/>
      <c r="D72" s="92"/>
      <c r="E72" s="75" t="s">
        <v>16</v>
      </c>
      <c r="F72" s="75" t="s">
        <v>16</v>
      </c>
      <c r="G72" s="75" t="s">
        <v>16</v>
      </c>
      <c r="H72" s="75" t="s">
        <v>16</v>
      </c>
      <c r="I72" s="75" t="s">
        <v>16</v>
      </c>
    </row>
    <row r="73" spans="1:9" ht="16.5">
      <c r="A73" s="86"/>
      <c r="B73" s="85"/>
      <c r="C73" s="85"/>
      <c r="D73" s="85"/>
      <c r="E73" s="87"/>
      <c r="F73" s="87"/>
      <c r="G73" s="87"/>
      <c r="H73" s="51"/>
      <c r="I73" s="51"/>
    </row>
    <row r="74" spans="1:9" ht="16.5">
      <c r="A74" s="86"/>
      <c r="B74" s="88" t="s">
        <v>26</v>
      </c>
      <c r="C74" s="85"/>
      <c r="D74" s="85"/>
      <c r="E74" s="87"/>
      <c r="F74" s="87"/>
      <c r="G74" s="87"/>
      <c r="H74" s="51"/>
      <c r="I74" s="51"/>
    </row>
    <row r="75" spans="1:9" ht="16.5">
      <c r="A75" s="86"/>
      <c r="B75" s="85" t="s">
        <v>142</v>
      </c>
      <c r="C75" s="85"/>
      <c r="D75" s="85"/>
      <c r="E75" s="87">
        <f>E77-E76</f>
        <v>160034</v>
      </c>
      <c r="F75" s="87">
        <f>F77-F76</f>
        <v>10460</v>
      </c>
      <c r="G75" s="87">
        <f>G77-G76</f>
        <v>0</v>
      </c>
      <c r="H75" s="51">
        <v>0</v>
      </c>
      <c r="I75" s="51">
        <f>'IS'!H17</f>
        <v>170494</v>
      </c>
    </row>
    <row r="76" spans="1:9" ht="16.5">
      <c r="A76" s="86"/>
      <c r="B76" s="85" t="s">
        <v>143</v>
      </c>
      <c r="C76" s="85"/>
      <c r="D76" s="85"/>
      <c r="E76" s="87">
        <f>I76-H76-G76-F76</f>
        <v>40206</v>
      </c>
      <c r="F76" s="87">
        <v>8</v>
      </c>
      <c r="G76" s="87">
        <v>900</v>
      </c>
      <c r="H76" s="51">
        <v>-41114</v>
      </c>
      <c r="I76" s="51">
        <v>0</v>
      </c>
    </row>
    <row r="77" spans="1:9" ht="17.25" thickBot="1">
      <c r="A77" s="86"/>
      <c r="B77" s="85" t="s">
        <v>135</v>
      </c>
      <c r="C77" s="85"/>
      <c r="D77" s="85"/>
      <c r="E77" s="89">
        <f>I77-H77-G77-F77</f>
        <v>200240</v>
      </c>
      <c r="F77" s="89">
        <v>10468</v>
      </c>
      <c r="G77" s="89">
        <v>900</v>
      </c>
      <c r="H77" s="89">
        <f>SUM(H75:H76)</f>
        <v>-41114</v>
      </c>
      <c r="I77" s="89">
        <f>SUM(I75:I76)</f>
        <v>170494</v>
      </c>
    </row>
    <row r="78" spans="1:9" ht="17.25" thickTop="1">
      <c r="A78" s="86"/>
      <c r="B78" s="85"/>
      <c r="C78" s="85"/>
      <c r="D78" s="85"/>
      <c r="E78" s="87"/>
      <c r="F78" s="87"/>
      <c r="G78" s="87"/>
      <c r="H78" s="51"/>
      <c r="I78" s="51"/>
    </row>
    <row r="79" spans="1:9" ht="16.5">
      <c r="A79" s="86"/>
      <c r="B79" s="88" t="s">
        <v>136</v>
      </c>
      <c r="C79" s="85"/>
      <c r="D79" s="85"/>
      <c r="E79" s="87"/>
      <c r="F79" s="87"/>
      <c r="G79" s="87"/>
      <c r="H79" s="51"/>
      <c r="I79" s="51"/>
    </row>
    <row r="80" spans="1:9" ht="17.25" thickBot="1">
      <c r="A80" s="86"/>
      <c r="B80" s="85" t="s">
        <v>137</v>
      </c>
      <c r="C80" s="85"/>
      <c r="D80" s="85"/>
      <c r="E80" s="90">
        <f>I80-H80-G80-F80</f>
        <v>20977</v>
      </c>
      <c r="F80" s="90">
        <v>701</v>
      </c>
      <c r="G80" s="90">
        <v>585</v>
      </c>
      <c r="H80" s="90">
        <v>-900</v>
      </c>
      <c r="I80" s="51">
        <f>I84-I83-I82</f>
        <v>21363</v>
      </c>
    </row>
    <row r="81" spans="1:9" ht="17.25" thickTop="1">
      <c r="A81" s="86"/>
      <c r="B81" s="85"/>
      <c r="C81" s="85"/>
      <c r="D81" s="85"/>
      <c r="E81" s="87"/>
      <c r="F81" s="87"/>
      <c r="G81" s="87"/>
      <c r="H81" s="51"/>
      <c r="I81" s="51"/>
    </row>
    <row r="82" spans="1:9" ht="16.5">
      <c r="A82" s="86"/>
      <c r="B82" s="85" t="s">
        <v>92</v>
      </c>
      <c r="C82" s="85"/>
      <c r="D82" s="85"/>
      <c r="E82" s="87"/>
      <c r="F82" s="87"/>
      <c r="G82" s="87"/>
      <c r="H82" s="51"/>
      <c r="I82" s="51">
        <f>'IS'!H24</f>
        <v>-2642</v>
      </c>
    </row>
    <row r="83" spans="1:9" ht="16.5">
      <c r="A83" s="86"/>
      <c r="B83" s="85" t="s">
        <v>138</v>
      </c>
      <c r="C83" s="85"/>
      <c r="D83" s="85"/>
      <c r="E83" s="87"/>
      <c r="F83" s="87"/>
      <c r="G83" s="87"/>
      <c r="H83" s="51"/>
      <c r="I83" s="111">
        <v>108</v>
      </c>
    </row>
    <row r="84" spans="1:9" ht="16.5">
      <c r="A84" s="86"/>
      <c r="B84" s="85" t="s">
        <v>46</v>
      </c>
      <c r="C84" s="85"/>
      <c r="D84" s="85"/>
      <c r="E84" s="87"/>
      <c r="F84" s="87"/>
      <c r="G84" s="87"/>
      <c r="H84" s="51"/>
      <c r="I84" s="51">
        <f>I86-I85</f>
        <v>18829</v>
      </c>
    </row>
    <row r="85" spans="1:9" ht="16.5">
      <c r="A85" s="86"/>
      <c r="B85" s="85" t="s">
        <v>203</v>
      </c>
      <c r="C85" s="85"/>
      <c r="D85" s="85"/>
      <c r="E85" s="87"/>
      <c r="F85" s="87"/>
      <c r="G85" s="87"/>
      <c r="H85" s="51"/>
      <c r="I85" s="51">
        <f>'IS'!H28</f>
        <v>-4097</v>
      </c>
    </row>
    <row r="86" spans="1:9" ht="17.25" thickBot="1">
      <c r="A86" s="86"/>
      <c r="B86" s="85" t="s">
        <v>1</v>
      </c>
      <c r="C86" s="85"/>
      <c r="D86" s="85"/>
      <c r="E86" s="87"/>
      <c r="F86" s="87"/>
      <c r="G86" s="87"/>
      <c r="H86" s="51"/>
      <c r="I86" s="89">
        <f>'IS'!H30</f>
        <v>14732</v>
      </c>
    </row>
    <row r="87" spans="1:9" ht="17.25" thickTop="1">
      <c r="A87" s="86"/>
      <c r="B87" s="85"/>
      <c r="C87" s="85"/>
      <c r="D87" s="85"/>
      <c r="E87" s="87"/>
      <c r="F87" s="87"/>
      <c r="G87" s="87"/>
      <c r="H87" s="51"/>
      <c r="I87" s="87"/>
    </row>
    <row r="88" spans="1:9" ht="19.5" customHeight="1">
      <c r="A88" s="124" t="s">
        <v>176</v>
      </c>
      <c r="B88" s="6" t="s">
        <v>236</v>
      </c>
      <c r="C88" s="156"/>
      <c r="D88" s="114"/>
      <c r="E88" s="114"/>
      <c r="F88" s="114"/>
      <c r="G88" s="114"/>
      <c r="H88" s="114"/>
      <c r="I88" s="114"/>
    </row>
    <row r="89" spans="1:9" ht="16.5">
      <c r="A89" s="113"/>
      <c r="B89" s="115"/>
      <c r="C89" s="116"/>
      <c r="D89" s="116"/>
      <c r="E89" s="116"/>
      <c r="F89" s="116"/>
      <c r="G89" s="116"/>
      <c r="H89" s="116"/>
      <c r="I89" s="116"/>
    </row>
    <row r="90" spans="1:9" ht="37.5" customHeight="1">
      <c r="A90" s="113"/>
      <c r="B90" s="209" t="s">
        <v>234</v>
      </c>
      <c r="C90" s="210"/>
      <c r="D90" s="210"/>
      <c r="E90" s="210"/>
      <c r="F90" s="210"/>
      <c r="G90" s="210"/>
      <c r="H90" s="210"/>
      <c r="I90" s="210"/>
    </row>
    <row r="91" spans="1:9" ht="51" customHeight="1">
      <c r="A91" s="113"/>
      <c r="B91" s="209" t="s">
        <v>317</v>
      </c>
      <c r="C91" s="210"/>
      <c r="D91" s="210"/>
      <c r="E91" s="210"/>
      <c r="F91" s="210"/>
      <c r="G91" s="210"/>
      <c r="H91" s="210"/>
      <c r="I91" s="210"/>
    </row>
    <row r="92" spans="1:9" ht="16.5">
      <c r="A92" s="122" t="s">
        <v>177</v>
      </c>
      <c r="B92" s="6" t="s">
        <v>34</v>
      </c>
      <c r="C92" s="6"/>
      <c r="D92" s="6"/>
      <c r="E92" s="6"/>
      <c r="F92" s="3"/>
      <c r="G92" s="3"/>
      <c r="H92" s="3"/>
      <c r="I92" s="3"/>
    </row>
    <row r="93" spans="1:9" ht="16.5">
      <c r="A93" s="5"/>
      <c r="B93" s="110"/>
      <c r="C93" s="110"/>
      <c r="D93" s="110"/>
      <c r="E93" s="110"/>
      <c r="F93" s="110"/>
      <c r="G93" s="110"/>
      <c r="H93" s="110"/>
      <c r="I93" s="110"/>
    </row>
    <row r="94" spans="1:9" ht="39" customHeight="1">
      <c r="A94" s="5"/>
      <c r="B94" s="205" t="s">
        <v>295</v>
      </c>
      <c r="C94" s="206"/>
      <c r="D94" s="206"/>
      <c r="E94" s="206"/>
      <c r="F94" s="206"/>
      <c r="G94" s="206"/>
      <c r="H94" s="206"/>
      <c r="I94" s="206"/>
    </row>
    <row r="95" spans="1:9" ht="16.5">
      <c r="A95" s="5"/>
      <c r="B95" s="110"/>
      <c r="C95" s="110"/>
      <c r="D95" s="110"/>
      <c r="E95" s="110"/>
      <c r="F95" s="110"/>
      <c r="G95" s="110"/>
      <c r="H95" s="110"/>
      <c r="I95" s="110"/>
    </row>
    <row r="96" spans="1:9" ht="16.5">
      <c r="A96" s="122" t="s">
        <v>178</v>
      </c>
      <c r="B96" s="6" t="s">
        <v>19</v>
      </c>
      <c r="C96" s="6"/>
      <c r="D96" s="6"/>
      <c r="E96" s="6"/>
      <c r="F96" s="3"/>
      <c r="G96" s="3"/>
      <c r="H96" s="3"/>
      <c r="I96" s="3"/>
    </row>
    <row r="97" spans="1:9" ht="16.5">
      <c r="A97" s="5"/>
      <c r="B97" s="6"/>
      <c r="C97" s="6"/>
      <c r="D97" s="6"/>
      <c r="E97" s="6"/>
      <c r="F97" s="3"/>
      <c r="G97" s="3"/>
      <c r="H97" s="3"/>
      <c r="I97" s="3"/>
    </row>
    <row r="98" spans="1:9" ht="32.25" customHeight="1">
      <c r="A98" s="5"/>
      <c r="B98" s="208" t="s">
        <v>297</v>
      </c>
      <c r="C98" s="208"/>
      <c r="D98" s="208"/>
      <c r="E98" s="208"/>
      <c r="F98" s="208"/>
      <c r="G98" s="208"/>
      <c r="H98" s="208"/>
      <c r="I98" s="208"/>
    </row>
    <row r="99" spans="1:9" ht="16.5">
      <c r="A99" s="5"/>
      <c r="B99" s="3"/>
      <c r="C99" s="3"/>
      <c r="D99" s="3"/>
      <c r="E99" s="6"/>
      <c r="F99" s="112"/>
      <c r="G99" s="112"/>
      <c r="H99" s="112"/>
      <c r="I99" s="112"/>
    </row>
    <row r="100" spans="1:9" ht="16.5">
      <c r="A100" s="122" t="s">
        <v>179</v>
      </c>
      <c r="B100" s="6" t="s">
        <v>41</v>
      </c>
      <c r="C100" s="6"/>
      <c r="D100" s="6"/>
      <c r="E100" s="3"/>
      <c r="F100" s="3"/>
      <c r="G100" s="3"/>
      <c r="H100" s="3"/>
      <c r="I100" s="112"/>
    </row>
    <row r="101" spans="1:9" ht="16.5">
      <c r="A101" s="5"/>
      <c r="B101" s="6"/>
      <c r="C101" s="6"/>
      <c r="D101" s="6"/>
      <c r="E101" s="3"/>
      <c r="F101" s="3"/>
      <c r="G101" s="3"/>
      <c r="H101" s="3"/>
      <c r="I101" s="112"/>
    </row>
    <row r="102" spans="1:9" ht="19.5" customHeight="1">
      <c r="A102" s="5"/>
      <c r="B102" s="202" t="s">
        <v>42</v>
      </c>
      <c r="C102" s="202"/>
      <c r="D102" s="202"/>
      <c r="E102" s="202"/>
      <c r="F102" s="202"/>
      <c r="G102" s="202"/>
      <c r="H102" s="202"/>
      <c r="I102" s="202"/>
    </row>
    <row r="103" spans="1:9" ht="19.5" customHeight="1">
      <c r="A103" s="5"/>
      <c r="B103" s="76"/>
      <c r="C103" s="76"/>
      <c r="D103" s="76"/>
      <c r="E103" s="76"/>
      <c r="F103" s="76"/>
      <c r="G103" s="76"/>
      <c r="H103" s="76"/>
      <c r="I103" s="76"/>
    </row>
    <row r="104" spans="1:9" ht="19.5" customHeight="1">
      <c r="A104" s="122" t="s">
        <v>180</v>
      </c>
      <c r="B104" s="207" t="s">
        <v>116</v>
      </c>
      <c r="C104" s="207"/>
      <c r="D104" s="207"/>
      <c r="E104" s="207"/>
      <c r="F104" s="207"/>
      <c r="G104" s="207"/>
      <c r="H104" s="207"/>
      <c r="I104" s="76"/>
    </row>
    <row r="105" spans="1:9" ht="19.5" customHeight="1">
      <c r="A105" s="5"/>
      <c r="B105" s="76"/>
      <c r="C105" s="76"/>
      <c r="D105" s="76"/>
      <c r="E105" s="76"/>
      <c r="F105" s="76"/>
      <c r="G105" s="76"/>
      <c r="H105" s="76"/>
      <c r="I105" s="76"/>
    </row>
    <row r="106" spans="1:9" ht="30.75" customHeight="1">
      <c r="A106" s="5"/>
      <c r="B106" s="201" t="s">
        <v>296</v>
      </c>
      <c r="C106" s="201"/>
      <c r="D106" s="201"/>
      <c r="E106" s="201"/>
      <c r="F106" s="201"/>
      <c r="G106" s="201"/>
      <c r="H106" s="201"/>
      <c r="I106" s="201"/>
    </row>
    <row r="107" spans="1:9" ht="19.5" customHeight="1">
      <c r="A107" s="5"/>
      <c r="B107" s="3"/>
      <c r="C107" s="3"/>
      <c r="D107" s="3"/>
      <c r="E107" s="6"/>
      <c r="F107" s="117"/>
      <c r="I107" s="120" t="s">
        <v>16</v>
      </c>
    </row>
    <row r="108" spans="1:9" ht="19.5" customHeight="1">
      <c r="A108" s="5"/>
      <c r="B108" s="3"/>
      <c r="C108" s="3"/>
      <c r="D108" s="3"/>
      <c r="E108" s="6"/>
      <c r="F108" s="117"/>
      <c r="I108" s="118"/>
    </row>
    <row r="109" spans="1:9" s="67" customFormat="1" ht="17.25" thickBot="1">
      <c r="A109" s="83"/>
      <c r="B109" s="55" t="s">
        <v>268</v>
      </c>
      <c r="C109" s="85"/>
      <c r="D109" s="85"/>
      <c r="E109" s="84"/>
      <c r="F109" s="74"/>
      <c r="I109" s="171">
        <v>4422</v>
      </c>
    </row>
    <row r="110" spans="1:9" ht="16.5">
      <c r="A110" s="5"/>
      <c r="B110" s="3"/>
      <c r="C110" s="3"/>
      <c r="D110" s="3"/>
      <c r="E110" s="6"/>
      <c r="F110" s="74"/>
      <c r="G110" s="74"/>
      <c r="H110" s="112"/>
      <c r="I110" s="112"/>
    </row>
    <row r="111" spans="1:9" ht="16.5">
      <c r="A111" s="122" t="s">
        <v>181</v>
      </c>
      <c r="B111" s="6" t="s">
        <v>148</v>
      </c>
      <c r="C111" s="3"/>
      <c r="D111" s="3"/>
      <c r="E111" s="6"/>
      <c r="F111" s="74"/>
      <c r="G111" s="74"/>
      <c r="H111" s="112"/>
      <c r="I111" s="112"/>
    </row>
    <row r="112" spans="1:9" ht="14.25" customHeight="1">
      <c r="A112" s="5"/>
      <c r="B112" s="6"/>
      <c r="C112" s="3"/>
      <c r="D112" s="3"/>
      <c r="E112" s="6"/>
      <c r="F112" s="74"/>
      <c r="G112" s="74"/>
      <c r="H112" s="112"/>
      <c r="I112" s="112"/>
    </row>
    <row r="113" spans="1:9" ht="16.5">
      <c r="A113" s="5"/>
      <c r="B113" s="3" t="s">
        <v>201</v>
      </c>
      <c r="C113" s="3"/>
      <c r="D113" s="3"/>
      <c r="E113" s="6"/>
      <c r="F113" s="74"/>
      <c r="G113" s="74"/>
      <c r="H113" s="112"/>
      <c r="I113" s="112"/>
    </row>
    <row r="114" spans="1:9" ht="16.5">
      <c r="A114" s="5"/>
      <c r="B114" s="3"/>
      <c r="C114" s="3"/>
      <c r="D114" s="3"/>
      <c r="E114" s="6"/>
      <c r="H114" s="54" t="s">
        <v>122</v>
      </c>
      <c r="I114" s="73" t="s">
        <v>241</v>
      </c>
    </row>
    <row r="115" spans="1:9" ht="16.5">
      <c r="A115" s="5"/>
      <c r="B115" s="3"/>
      <c r="C115" s="3"/>
      <c r="D115" s="3"/>
      <c r="E115" s="6"/>
      <c r="H115" s="54" t="s">
        <v>123</v>
      </c>
      <c r="I115" s="54" t="s">
        <v>123</v>
      </c>
    </row>
    <row r="116" spans="1:9" ht="16.5">
      <c r="A116" s="5"/>
      <c r="B116" s="3"/>
      <c r="C116" s="3"/>
      <c r="D116" s="3"/>
      <c r="E116" s="6"/>
      <c r="H116" s="54" t="s">
        <v>298</v>
      </c>
      <c r="I116" s="54" t="str">
        <f>H116</f>
        <v>28.2.2014</v>
      </c>
    </row>
    <row r="117" spans="1:9" ht="16.5">
      <c r="A117" s="5"/>
      <c r="B117" s="3"/>
      <c r="C117" s="3"/>
      <c r="D117" s="3"/>
      <c r="E117" s="6"/>
      <c r="H117" s="49" t="s">
        <v>16</v>
      </c>
      <c r="I117" s="49" t="s">
        <v>16</v>
      </c>
    </row>
    <row r="118" spans="1:9" ht="10.5" customHeight="1">
      <c r="A118" s="5"/>
      <c r="B118" s="3"/>
      <c r="C118" s="3"/>
      <c r="D118" s="3"/>
      <c r="E118" s="6"/>
      <c r="H118" s="54"/>
      <c r="I118" s="54"/>
    </row>
    <row r="119" spans="1:9" ht="16.5">
      <c r="A119" s="5"/>
      <c r="B119" s="3" t="s">
        <v>132</v>
      </c>
      <c r="C119" s="3"/>
      <c r="E119" s="6"/>
      <c r="H119" s="59">
        <v>8</v>
      </c>
      <c r="I119" s="59">
        <v>23</v>
      </c>
    </row>
    <row r="120" spans="1:9" ht="16.5">
      <c r="A120" s="5"/>
      <c r="B120" s="3" t="s">
        <v>133</v>
      </c>
      <c r="C120" s="3"/>
      <c r="E120" s="6"/>
      <c r="H120" s="59">
        <v>-774</v>
      </c>
      <c r="I120" s="59">
        <v>-2360</v>
      </c>
    </row>
    <row r="121" spans="1:9" ht="16.5">
      <c r="A121" s="5"/>
      <c r="B121" s="3" t="s">
        <v>279</v>
      </c>
      <c r="C121" s="3"/>
      <c r="E121" s="6"/>
      <c r="H121" s="59">
        <v>-2915</v>
      </c>
      <c r="I121" s="59">
        <v>-8284</v>
      </c>
    </row>
    <row r="122" spans="1:9" ht="16.5">
      <c r="A122" s="5"/>
      <c r="B122" s="3" t="s">
        <v>282</v>
      </c>
      <c r="C122" s="3"/>
      <c r="E122" s="6"/>
      <c r="H122" s="59">
        <v>0</v>
      </c>
      <c r="I122" s="59">
        <f aca="true" t="shared" si="0" ref="I122:I129">H122</f>
        <v>0</v>
      </c>
    </row>
    <row r="123" spans="1:9" ht="16.5">
      <c r="A123" s="5"/>
      <c r="B123" s="3" t="s">
        <v>283</v>
      </c>
      <c r="C123" s="3"/>
      <c r="E123" s="6"/>
      <c r="H123" s="59">
        <v>-39</v>
      </c>
      <c r="I123" s="59">
        <v>-94</v>
      </c>
    </row>
    <row r="124" spans="1:9" ht="16.5">
      <c r="A124" s="5"/>
      <c r="B124" s="3" t="s">
        <v>144</v>
      </c>
      <c r="C124" s="3"/>
      <c r="E124" s="6"/>
      <c r="H124" s="59">
        <v>0</v>
      </c>
      <c r="I124" s="59">
        <f t="shared" si="0"/>
        <v>0</v>
      </c>
    </row>
    <row r="125" spans="1:9" ht="16.5">
      <c r="A125" s="5"/>
      <c r="B125" s="3" t="s">
        <v>228</v>
      </c>
      <c r="C125" s="3"/>
      <c r="E125" s="6"/>
      <c r="H125" s="59">
        <v>-5</v>
      </c>
      <c r="I125" s="59">
        <f t="shared" si="0"/>
        <v>-5</v>
      </c>
    </row>
    <row r="126" spans="1:9" ht="16.5">
      <c r="A126" s="5"/>
      <c r="B126" s="3" t="s">
        <v>165</v>
      </c>
      <c r="C126" s="3"/>
      <c r="E126" s="6"/>
      <c r="H126" s="59">
        <v>-49</v>
      </c>
      <c r="I126" s="59">
        <v>-122</v>
      </c>
    </row>
    <row r="127" spans="1:9" ht="16.5">
      <c r="A127" s="5"/>
      <c r="B127" s="3" t="s">
        <v>134</v>
      </c>
      <c r="C127" s="3"/>
      <c r="E127" s="6"/>
      <c r="H127" s="59">
        <v>0</v>
      </c>
      <c r="I127" s="59">
        <f t="shared" si="0"/>
        <v>0</v>
      </c>
    </row>
    <row r="128" spans="1:9" ht="16.5">
      <c r="A128" s="5"/>
      <c r="B128" s="3" t="s">
        <v>309</v>
      </c>
      <c r="C128" s="3"/>
      <c r="E128" s="6"/>
      <c r="H128" s="59">
        <v>55</v>
      </c>
      <c r="I128" s="59">
        <v>64</v>
      </c>
    </row>
    <row r="129" spans="1:9" ht="17.25" thickBot="1">
      <c r="A129" s="5"/>
      <c r="B129" s="3" t="s">
        <v>145</v>
      </c>
      <c r="C129" s="3"/>
      <c r="E129" s="6"/>
      <c r="H129" s="60">
        <v>0</v>
      </c>
      <c r="I129" s="60">
        <f t="shared" si="0"/>
        <v>0</v>
      </c>
    </row>
    <row r="130" spans="1:9" ht="17.25" thickTop="1">
      <c r="A130" s="5"/>
      <c r="B130" s="3"/>
      <c r="C130" s="3"/>
      <c r="D130" s="3"/>
      <c r="E130" s="6"/>
      <c r="F130" s="74"/>
      <c r="G130" s="74"/>
      <c r="H130" s="112"/>
      <c r="I130" s="112"/>
    </row>
    <row r="131" spans="1:9" ht="16.5">
      <c r="A131" s="122" t="s">
        <v>182</v>
      </c>
      <c r="B131" s="6" t="s">
        <v>164</v>
      </c>
      <c r="C131" s="6"/>
      <c r="D131" s="6"/>
      <c r="E131" s="3"/>
      <c r="F131" s="3"/>
      <c r="G131" s="3"/>
      <c r="H131" s="3"/>
      <c r="I131" s="3"/>
    </row>
    <row r="132" spans="1:9" ht="13.5" customHeight="1">
      <c r="A132" s="5"/>
      <c r="B132" s="6"/>
      <c r="C132" s="6"/>
      <c r="D132" s="6"/>
      <c r="E132" s="3"/>
      <c r="F132" s="3"/>
      <c r="G132" s="3"/>
      <c r="H132" s="3"/>
      <c r="I132" s="3"/>
    </row>
    <row r="133" spans="1:9" ht="18" customHeight="1">
      <c r="A133" s="5"/>
      <c r="B133" s="6" t="s">
        <v>124</v>
      </c>
      <c r="C133" s="3"/>
      <c r="D133" s="3"/>
      <c r="E133" s="6"/>
      <c r="F133" s="3"/>
      <c r="G133" s="3"/>
      <c r="H133" s="3"/>
      <c r="I133" s="3"/>
    </row>
    <row r="134" spans="1:9" ht="105" customHeight="1">
      <c r="A134" s="5"/>
      <c r="B134" s="201" t="s">
        <v>313</v>
      </c>
      <c r="C134" s="201"/>
      <c r="D134" s="201"/>
      <c r="E134" s="201"/>
      <c r="F134" s="201"/>
      <c r="G134" s="201"/>
      <c r="H134" s="201"/>
      <c r="I134" s="201"/>
    </row>
    <row r="135" spans="1:9" ht="18" customHeight="1">
      <c r="A135" s="5"/>
      <c r="B135" s="80"/>
      <c r="C135" s="80"/>
      <c r="D135" s="80"/>
      <c r="E135" s="80"/>
      <c r="F135" s="80"/>
      <c r="G135" s="80"/>
      <c r="H135" s="80"/>
      <c r="I135" s="80"/>
    </row>
    <row r="136" spans="1:9" ht="14.25" customHeight="1">
      <c r="A136" s="5"/>
      <c r="B136" s="6" t="s">
        <v>280</v>
      </c>
      <c r="C136" s="80"/>
      <c r="D136" s="80"/>
      <c r="E136" s="80"/>
      <c r="F136" s="80"/>
      <c r="G136" s="80"/>
      <c r="H136" s="80"/>
      <c r="I136" s="80"/>
    </row>
    <row r="137" spans="1:9" ht="114.75" customHeight="1">
      <c r="A137" s="5"/>
      <c r="B137" s="201" t="s">
        <v>314</v>
      </c>
      <c r="C137" s="201"/>
      <c r="D137" s="201"/>
      <c r="E137" s="201"/>
      <c r="F137" s="201"/>
      <c r="G137" s="201"/>
      <c r="H137" s="201"/>
      <c r="I137" s="201"/>
    </row>
    <row r="138" spans="1:9" ht="13.5" customHeight="1">
      <c r="A138" s="5"/>
      <c r="B138" s="80"/>
      <c r="C138" s="80"/>
      <c r="D138" s="80"/>
      <c r="E138" s="80"/>
      <c r="F138" s="80"/>
      <c r="G138" s="80"/>
      <c r="H138" s="80"/>
      <c r="I138" s="80"/>
    </row>
    <row r="139" spans="1:9" ht="67.5" customHeight="1">
      <c r="A139" s="5"/>
      <c r="B139" s="201" t="s">
        <v>303</v>
      </c>
      <c r="C139" s="201"/>
      <c r="D139" s="201"/>
      <c r="E139" s="201"/>
      <c r="F139" s="201"/>
      <c r="G139" s="201"/>
      <c r="H139" s="201"/>
      <c r="I139" s="201"/>
    </row>
    <row r="140" spans="1:9" ht="16.5">
      <c r="A140" s="5"/>
      <c r="B140" s="80"/>
      <c r="C140" s="80"/>
      <c r="D140" s="80"/>
      <c r="E140" s="80"/>
      <c r="F140" s="80"/>
      <c r="G140" s="80"/>
      <c r="H140" s="80"/>
      <c r="I140" s="80"/>
    </row>
    <row r="141" spans="1:9" ht="21.75" customHeight="1">
      <c r="A141" s="5"/>
      <c r="B141" s="201" t="s">
        <v>310</v>
      </c>
      <c r="C141" s="201"/>
      <c r="D141" s="201"/>
      <c r="E141" s="201"/>
      <c r="F141" s="201"/>
      <c r="G141" s="201"/>
      <c r="H141" s="201"/>
      <c r="I141" s="201"/>
    </row>
    <row r="142" spans="1:9" ht="13.5" customHeight="1">
      <c r="A142" s="5"/>
      <c r="B142" s="80"/>
      <c r="C142" s="80"/>
      <c r="D142" s="80"/>
      <c r="E142" s="80"/>
      <c r="F142" s="80"/>
      <c r="G142" s="80"/>
      <c r="H142" s="80"/>
      <c r="I142" s="80"/>
    </row>
    <row r="143" spans="1:9" ht="16.5">
      <c r="A143" s="5"/>
      <c r="B143" s="80"/>
      <c r="C143" s="80"/>
      <c r="D143" s="80"/>
      <c r="E143" s="80"/>
      <c r="F143" s="80"/>
      <c r="G143" s="80"/>
      <c r="H143" s="80"/>
      <c r="I143" s="80"/>
    </row>
    <row r="144" spans="1:9" ht="33.75" customHeight="1">
      <c r="A144" s="124" t="s">
        <v>183</v>
      </c>
      <c r="B144" s="215" t="s">
        <v>194</v>
      </c>
      <c r="C144" s="215"/>
      <c r="D144" s="215"/>
      <c r="E144" s="215"/>
      <c r="F144" s="215"/>
      <c r="G144" s="215"/>
      <c r="H144" s="215"/>
      <c r="I144" s="215"/>
    </row>
    <row r="145" spans="1:9" ht="12.75" customHeight="1">
      <c r="A145" s="72"/>
      <c r="B145" s="101"/>
      <c r="C145" s="101"/>
      <c r="D145" s="101"/>
      <c r="E145" s="101"/>
      <c r="F145" s="101"/>
      <c r="G145" s="101"/>
      <c r="H145" s="101"/>
      <c r="I145" s="101"/>
    </row>
    <row r="146" spans="1:9" ht="81.75" customHeight="1">
      <c r="A146" s="5"/>
      <c r="B146" s="201" t="s">
        <v>318</v>
      </c>
      <c r="C146" s="201"/>
      <c r="D146" s="201"/>
      <c r="E146" s="201"/>
      <c r="F146" s="201"/>
      <c r="G146" s="201"/>
      <c r="H146" s="201"/>
      <c r="I146" s="201"/>
    </row>
    <row r="147" spans="1:9" ht="16.5" customHeight="1">
      <c r="A147" s="5"/>
      <c r="B147" s="80"/>
      <c r="C147" s="168"/>
      <c r="D147" s="168"/>
      <c r="E147" s="168"/>
      <c r="F147" s="168"/>
      <c r="G147" s="168"/>
      <c r="H147" s="168"/>
      <c r="I147" s="168"/>
    </row>
    <row r="148" spans="1:9" ht="16.5">
      <c r="A148" s="125" t="s">
        <v>184</v>
      </c>
      <c r="B148" s="6" t="s">
        <v>230</v>
      </c>
      <c r="C148" s="6"/>
      <c r="D148" s="6"/>
      <c r="E148" s="3"/>
      <c r="F148" s="3"/>
      <c r="G148" s="3"/>
      <c r="H148" s="3"/>
      <c r="I148" s="3"/>
    </row>
    <row r="149" spans="1:9" ht="198" customHeight="1">
      <c r="A149" s="3"/>
      <c r="B149" s="205" t="s">
        <v>316</v>
      </c>
      <c r="C149" s="203"/>
      <c r="D149" s="203"/>
      <c r="E149" s="203"/>
      <c r="F149" s="203"/>
      <c r="G149" s="203"/>
      <c r="H149" s="203"/>
      <c r="I149" s="203"/>
    </row>
    <row r="150" spans="1:9" ht="96" customHeight="1">
      <c r="A150" s="3"/>
      <c r="B150" s="205" t="s">
        <v>311</v>
      </c>
      <c r="C150" s="203"/>
      <c r="D150" s="203"/>
      <c r="E150" s="203"/>
      <c r="F150" s="203"/>
      <c r="G150" s="203"/>
      <c r="H150" s="203"/>
      <c r="I150" s="203"/>
    </row>
    <row r="151" spans="1:9" ht="60" customHeight="1">
      <c r="A151" s="3"/>
      <c r="B151" s="214" t="s">
        <v>312</v>
      </c>
      <c r="C151" s="214"/>
      <c r="D151" s="214"/>
      <c r="E151" s="214"/>
      <c r="F151" s="214"/>
      <c r="G151" s="214"/>
      <c r="H151" s="214"/>
      <c r="I151" s="214"/>
    </row>
    <row r="152" spans="1:9" ht="16.5">
      <c r="A152" s="5"/>
      <c r="B152" s="6"/>
      <c r="C152" s="6"/>
      <c r="D152" s="6"/>
      <c r="E152" s="6"/>
      <c r="F152" s="3"/>
      <c r="G152" s="6"/>
      <c r="H152" s="3"/>
      <c r="I152" s="3"/>
    </row>
    <row r="153" spans="1:9" ht="16.5">
      <c r="A153" s="122" t="s">
        <v>185</v>
      </c>
      <c r="B153" s="6" t="s">
        <v>43</v>
      </c>
      <c r="C153" s="6"/>
      <c r="D153" s="6"/>
      <c r="E153" s="6"/>
      <c r="F153" s="6"/>
      <c r="G153" s="6"/>
      <c r="H153" s="6"/>
      <c r="I153" s="3"/>
    </row>
    <row r="154" spans="1:9" ht="10.5" customHeight="1">
      <c r="A154" s="5"/>
      <c r="B154" s="3"/>
      <c r="C154" s="3"/>
      <c r="D154" s="3"/>
      <c r="E154" s="3"/>
      <c r="F154" s="3"/>
      <c r="G154" s="3"/>
      <c r="H154" s="3"/>
      <c r="I154" s="3"/>
    </row>
    <row r="155" spans="1:9" ht="16.5">
      <c r="A155" s="5"/>
      <c r="B155" s="3" t="s">
        <v>35</v>
      </c>
      <c r="C155" s="3"/>
      <c r="D155" s="3"/>
      <c r="E155" s="3"/>
      <c r="F155" s="3"/>
      <c r="G155" s="3"/>
      <c r="H155" s="3"/>
      <c r="I155" s="3"/>
    </row>
    <row r="156" spans="2:9" ht="15" customHeight="1">
      <c r="B156" s="6"/>
      <c r="C156" s="6"/>
      <c r="D156" s="6"/>
      <c r="E156" s="6"/>
      <c r="F156" s="3"/>
      <c r="G156" s="6"/>
      <c r="H156" s="3"/>
      <c r="I156" s="3"/>
    </row>
    <row r="157" spans="1:9" ht="16.5">
      <c r="A157" s="122" t="s">
        <v>186</v>
      </c>
      <c r="B157" s="6" t="s">
        <v>205</v>
      </c>
      <c r="C157" s="6"/>
      <c r="D157" s="6"/>
      <c r="E157" s="6"/>
      <c r="F157" s="3"/>
      <c r="G157" s="53"/>
      <c r="H157" s="3"/>
      <c r="I157" s="3"/>
    </row>
    <row r="158" spans="1:9" ht="16.5">
      <c r="A158" s="5"/>
      <c r="B158" s="3"/>
      <c r="C158" s="3"/>
      <c r="D158" s="3"/>
      <c r="E158" s="3"/>
      <c r="H158" s="54" t="s">
        <v>122</v>
      </c>
      <c r="I158" s="73" t="s">
        <v>241</v>
      </c>
    </row>
    <row r="159" spans="1:9" ht="16.5">
      <c r="A159" s="5"/>
      <c r="B159" s="3"/>
      <c r="C159" s="3"/>
      <c r="D159" s="3"/>
      <c r="E159" s="3"/>
      <c r="H159" s="54" t="s">
        <v>123</v>
      </c>
      <c r="I159" s="54" t="s">
        <v>123</v>
      </c>
    </row>
    <row r="160" spans="1:9" ht="16.5">
      <c r="A160" s="5"/>
      <c r="B160" s="3"/>
      <c r="C160" s="3"/>
      <c r="D160" s="3"/>
      <c r="E160" s="3"/>
      <c r="H160" s="54" t="s">
        <v>298</v>
      </c>
      <c r="I160" s="54" t="str">
        <f>H160</f>
        <v>28.2.2014</v>
      </c>
    </row>
    <row r="161" spans="1:9" ht="16.5">
      <c r="A161" s="5"/>
      <c r="B161" s="3"/>
      <c r="C161" s="3"/>
      <c r="D161" s="3"/>
      <c r="E161" s="3"/>
      <c r="H161" s="49" t="s">
        <v>16</v>
      </c>
      <c r="I161" s="49" t="s">
        <v>16</v>
      </c>
    </row>
    <row r="162" spans="1:9" ht="15" customHeight="1">
      <c r="A162" s="5"/>
      <c r="B162" s="3" t="s">
        <v>224</v>
      </c>
      <c r="C162" s="3"/>
      <c r="D162" s="3"/>
      <c r="E162" s="3"/>
      <c r="H162" s="50"/>
      <c r="I162" s="50"/>
    </row>
    <row r="163" spans="1:9" ht="17.25" customHeight="1">
      <c r="A163" s="5"/>
      <c r="B163" s="55" t="s">
        <v>270</v>
      </c>
      <c r="C163" s="55"/>
      <c r="D163" s="55"/>
      <c r="E163" s="3"/>
      <c r="H163" s="50">
        <v>845</v>
      </c>
      <c r="I163" s="50">
        <v>3317</v>
      </c>
    </row>
    <row r="164" spans="1:9" ht="17.25" customHeight="1">
      <c r="A164" s="5"/>
      <c r="B164" s="55" t="s">
        <v>277</v>
      </c>
      <c r="C164" s="55"/>
      <c r="D164" s="55"/>
      <c r="E164" s="3"/>
      <c r="H164" s="50">
        <v>40</v>
      </c>
      <c r="I164" s="50">
        <v>41</v>
      </c>
    </row>
    <row r="165" spans="1:9" ht="16.5">
      <c r="A165" s="5"/>
      <c r="B165" s="3" t="s">
        <v>32</v>
      </c>
      <c r="C165" s="3"/>
      <c r="D165" s="3"/>
      <c r="E165" s="3"/>
      <c r="H165" s="51">
        <v>665</v>
      </c>
      <c r="I165" s="51">
        <v>739</v>
      </c>
    </row>
    <row r="166" spans="1:9" ht="18.75" customHeight="1" thickBot="1">
      <c r="A166" s="5"/>
      <c r="B166" s="3"/>
      <c r="C166" s="3"/>
      <c r="D166" s="3"/>
      <c r="E166" s="3"/>
      <c r="H166" s="52">
        <f>SUM(H163:H165)</f>
        <v>1550</v>
      </c>
      <c r="I166" s="52">
        <f>SUM(I163:I165)</f>
        <v>4097</v>
      </c>
    </row>
    <row r="167" spans="1:9" ht="15.75" customHeight="1" thickTop="1">
      <c r="A167" s="5"/>
      <c r="B167" s="3"/>
      <c r="C167" s="3"/>
      <c r="D167" s="3"/>
      <c r="E167" s="3"/>
      <c r="F167" s="4"/>
      <c r="G167" s="119"/>
      <c r="H167" s="4"/>
      <c r="I167" s="3"/>
    </row>
    <row r="168" spans="1:9" ht="31.5" customHeight="1">
      <c r="A168" s="5"/>
      <c r="B168" s="201" t="s">
        <v>299</v>
      </c>
      <c r="C168" s="203"/>
      <c r="D168" s="203"/>
      <c r="E168" s="203"/>
      <c r="F168" s="203"/>
      <c r="G168" s="203"/>
      <c r="H168" s="203"/>
      <c r="I168" s="203"/>
    </row>
    <row r="169" spans="1:9" ht="21.75" customHeight="1">
      <c r="A169" s="5"/>
      <c r="B169" s="80"/>
      <c r="C169" s="168"/>
      <c r="D169" s="168"/>
      <c r="E169" s="168"/>
      <c r="F169" s="168"/>
      <c r="G169" s="168"/>
      <c r="H169" s="168"/>
      <c r="I169" s="168"/>
    </row>
    <row r="170" spans="1:9" ht="16.5">
      <c r="A170" s="122" t="s">
        <v>187</v>
      </c>
      <c r="B170" s="6" t="s">
        <v>20</v>
      </c>
      <c r="C170" s="6"/>
      <c r="D170" s="6"/>
      <c r="E170" s="6"/>
      <c r="F170" s="3"/>
      <c r="G170" s="3"/>
      <c r="H170" s="3"/>
      <c r="I170" s="3"/>
    </row>
    <row r="171" spans="1:9" ht="16.5">
      <c r="A171" s="5"/>
      <c r="B171" s="3"/>
      <c r="C171" s="3"/>
      <c r="D171" s="3"/>
      <c r="E171" s="3"/>
      <c r="F171" s="3"/>
      <c r="G171" s="3"/>
      <c r="H171" s="3"/>
      <c r="I171" s="3"/>
    </row>
    <row r="172" spans="1:9" ht="18.75" customHeight="1">
      <c r="A172" s="5"/>
      <c r="B172" s="213" t="s">
        <v>153</v>
      </c>
      <c r="C172" s="203"/>
      <c r="D172" s="203"/>
      <c r="E172" s="203"/>
      <c r="F172" s="203"/>
      <c r="G172" s="203"/>
      <c r="H172" s="203"/>
      <c r="I172" s="203"/>
    </row>
    <row r="173" spans="1:9" ht="16.5">
      <c r="A173" s="5"/>
      <c r="B173" s="3"/>
      <c r="C173" s="3"/>
      <c r="D173" s="3"/>
      <c r="E173" s="3"/>
      <c r="F173" s="3"/>
      <c r="G173" s="3"/>
      <c r="H173" s="3"/>
      <c r="I173" s="3"/>
    </row>
    <row r="174" spans="1:9" ht="16.5">
      <c r="A174" s="122" t="s">
        <v>188</v>
      </c>
      <c r="B174" s="6" t="s">
        <v>22</v>
      </c>
      <c r="C174" s="6"/>
      <c r="D174" s="6"/>
      <c r="E174" s="3"/>
      <c r="F174" s="3"/>
      <c r="G174" s="3"/>
      <c r="H174" s="3"/>
      <c r="I174" s="3"/>
    </row>
    <row r="175" spans="1:9" ht="16.5">
      <c r="A175" s="5"/>
      <c r="B175" s="6"/>
      <c r="C175" s="6"/>
      <c r="D175" s="6"/>
      <c r="E175" s="3"/>
      <c r="F175" s="3"/>
      <c r="G175" s="3"/>
      <c r="H175" s="3"/>
      <c r="I175" s="3"/>
    </row>
    <row r="176" spans="1:9" ht="16.5">
      <c r="A176" s="5"/>
      <c r="B176" s="3" t="s">
        <v>301</v>
      </c>
      <c r="C176" s="3"/>
      <c r="D176" s="3"/>
      <c r="E176" s="3"/>
      <c r="F176" s="3"/>
      <c r="G176" s="3"/>
      <c r="H176" s="3"/>
      <c r="I176" s="117"/>
    </row>
    <row r="177" spans="1:9" ht="16.5">
      <c r="A177" s="3"/>
      <c r="B177" s="3"/>
      <c r="C177" s="3"/>
      <c r="D177" s="3"/>
      <c r="E177" s="3"/>
      <c r="F177" s="3"/>
      <c r="I177" s="49" t="s">
        <v>16</v>
      </c>
    </row>
    <row r="178" spans="1:9" ht="16.5">
      <c r="A178" s="5"/>
      <c r="B178" s="3" t="s">
        <v>61</v>
      </c>
      <c r="C178" s="3"/>
      <c r="D178" s="3"/>
      <c r="E178" s="3"/>
      <c r="F178" s="3"/>
      <c r="I178" s="56"/>
    </row>
    <row r="179" spans="1:9" ht="16.5">
      <c r="A179" s="5"/>
      <c r="B179" s="3" t="s">
        <v>58</v>
      </c>
      <c r="C179" s="3"/>
      <c r="D179" s="3"/>
      <c r="E179" s="3"/>
      <c r="F179" s="3"/>
      <c r="I179" s="57">
        <v>57798</v>
      </c>
    </row>
    <row r="180" spans="1:9" ht="16.5">
      <c r="A180" s="5"/>
      <c r="B180" s="3" t="s">
        <v>59</v>
      </c>
      <c r="C180" s="3"/>
      <c r="D180" s="3"/>
      <c r="E180" s="3"/>
      <c r="F180" s="3"/>
      <c r="I180" s="58">
        <f>I181-I179</f>
        <v>5146</v>
      </c>
    </row>
    <row r="181" spans="1:9" ht="16.5">
      <c r="A181" s="5"/>
      <c r="B181" s="3"/>
      <c r="C181" s="3"/>
      <c r="D181" s="3"/>
      <c r="E181" s="3"/>
      <c r="F181" s="3"/>
      <c r="I181" s="59">
        <f>SFP!C48</f>
        <v>62944</v>
      </c>
    </row>
    <row r="182" spans="1:9" ht="16.5">
      <c r="A182" s="5"/>
      <c r="B182" s="3" t="s">
        <v>60</v>
      </c>
      <c r="C182" s="3"/>
      <c r="D182" s="3"/>
      <c r="E182" s="3"/>
      <c r="F182" s="3"/>
      <c r="I182" s="50"/>
    </row>
    <row r="183" spans="1:9" ht="16.5">
      <c r="A183" s="5"/>
      <c r="B183" s="3" t="s">
        <v>58</v>
      </c>
      <c r="C183" s="3"/>
      <c r="D183" s="3"/>
      <c r="E183" s="3"/>
      <c r="F183" s="3"/>
      <c r="I183" s="57">
        <v>11300</v>
      </c>
    </row>
    <row r="184" spans="1:9" ht="16.5">
      <c r="A184" s="5"/>
      <c r="B184" s="3" t="s">
        <v>59</v>
      </c>
      <c r="C184" s="3"/>
      <c r="D184" s="3"/>
      <c r="E184" s="3"/>
      <c r="F184" s="3"/>
      <c r="I184" s="58">
        <f>I185-I183</f>
        <v>3196</v>
      </c>
    </row>
    <row r="185" spans="1:9" ht="16.5">
      <c r="A185" s="5"/>
      <c r="B185" s="3"/>
      <c r="C185" s="3"/>
      <c r="D185" s="3"/>
      <c r="E185" s="3"/>
      <c r="F185" s="3"/>
      <c r="I185" s="50">
        <f>SFP!C42</f>
        <v>14496</v>
      </c>
    </row>
    <row r="186" spans="1:9" ht="17.25" thickBot="1">
      <c r="A186" s="5"/>
      <c r="B186" s="3"/>
      <c r="C186" s="3"/>
      <c r="D186" s="3"/>
      <c r="E186" s="6"/>
      <c r="F186" s="3"/>
      <c r="I186" s="52">
        <f>+I181+I185</f>
        <v>77440</v>
      </c>
    </row>
    <row r="187" spans="1:9" ht="17.25" thickTop="1">
      <c r="A187" s="122" t="s">
        <v>189</v>
      </c>
      <c r="B187" s="6" t="s">
        <v>23</v>
      </c>
      <c r="C187" s="6"/>
      <c r="D187" s="6"/>
      <c r="E187" s="3"/>
      <c r="F187" s="3"/>
      <c r="G187" s="3"/>
      <c r="H187" s="3"/>
      <c r="I187" s="3"/>
    </row>
    <row r="188" spans="1:9" ht="16.5">
      <c r="A188" s="5"/>
      <c r="B188" s="3"/>
      <c r="C188" s="3"/>
      <c r="D188" s="3"/>
      <c r="E188" s="3"/>
      <c r="F188" s="3"/>
      <c r="G188" s="3"/>
      <c r="H188" s="3"/>
      <c r="I188" s="3"/>
    </row>
    <row r="189" spans="1:9" ht="16.5">
      <c r="A189" s="5"/>
      <c r="B189" s="3" t="s">
        <v>50</v>
      </c>
      <c r="C189" s="3"/>
      <c r="D189" s="3"/>
      <c r="E189" s="6"/>
      <c r="F189" s="3"/>
      <c r="G189" s="3"/>
      <c r="H189" s="3"/>
      <c r="I189" s="3"/>
    </row>
    <row r="190" spans="1:9" ht="16.5">
      <c r="A190" s="5"/>
      <c r="B190" s="3"/>
      <c r="C190" s="3"/>
      <c r="D190" s="3"/>
      <c r="E190" s="6"/>
      <c r="F190" s="3"/>
      <c r="G190" s="3"/>
      <c r="H190" s="3"/>
      <c r="I190" s="3"/>
    </row>
    <row r="191" spans="1:9" ht="16.5">
      <c r="A191" s="122" t="s">
        <v>190</v>
      </c>
      <c r="B191" s="6" t="s">
        <v>80</v>
      </c>
      <c r="C191" s="3"/>
      <c r="D191" s="3"/>
      <c r="E191" s="6"/>
      <c r="F191" s="3"/>
      <c r="G191" s="3"/>
      <c r="H191" s="3"/>
      <c r="I191" s="3"/>
    </row>
    <row r="192" spans="1:9" ht="25.5" customHeight="1">
      <c r="A192" s="5"/>
      <c r="B192" s="202" t="s">
        <v>302</v>
      </c>
      <c r="C192" s="202"/>
      <c r="D192" s="202"/>
      <c r="E192" s="202"/>
      <c r="F192" s="202"/>
      <c r="G192" s="202"/>
      <c r="H192" s="202"/>
      <c r="I192" s="202"/>
    </row>
    <row r="193" spans="1:9" ht="16.5">
      <c r="A193" s="5"/>
      <c r="B193" s="76"/>
      <c r="C193" s="76"/>
      <c r="D193" s="76"/>
      <c r="E193" s="76"/>
      <c r="F193" s="76"/>
      <c r="G193" s="76"/>
      <c r="H193" s="76"/>
      <c r="I193" s="76"/>
    </row>
    <row r="194" spans="1:9" ht="16.5" customHeight="1">
      <c r="A194" s="122" t="s">
        <v>191</v>
      </c>
      <c r="B194" s="6" t="s">
        <v>44</v>
      </c>
      <c r="C194" s="6"/>
      <c r="D194" s="6"/>
      <c r="E194" s="6"/>
      <c r="F194" s="3"/>
      <c r="G194" s="3"/>
      <c r="H194" s="3"/>
      <c r="I194" s="3"/>
    </row>
    <row r="195" spans="1:9" ht="16.5">
      <c r="A195" s="19"/>
      <c r="B195" s="3"/>
      <c r="C195" s="3"/>
      <c r="D195" s="3"/>
      <c r="E195" s="3"/>
      <c r="F195" s="3"/>
      <c r="G195" s="53"/>
      <c r="I195" s="3"/>
    </row>
    <row r="196" spans="1:9" ht="36" customHeight="1">
      <c r="A196" s="5"/>
      <c r="B196" s="208" t="s">
        <v>223</v>
      </c>
      <c r="C196" s="208"/>
      <c r="D196" s="208"/>
      <c r="E196" s="208"/>
      <c r="F196" s="208"/>
      <c r="G196" s="208"/>
      <c r="H196" s="208"/>
      <c r="I196" s="208"/>
    </row>
    <row r="197" spans="1:9" ht="16.5">
      <c r="A197" s="5"/>
      <c r="B197" s="79"/>
      <c r="C197" s="79"/>
      <c r="D197" s="99"/>
      <c r="E197" s="79"/>
      <c r="F197" s="67"/>
      <c r="G197" s="59"/>
      <c r="H197" s="59"/>
      <c r="I197" s="85"/>
    </row>
    <row r="198" spans="1:9" ht="16.5" customHeight="1">
      <c r="A198" s="5"/>
      <c r="C198" s="3"/>
      <c r="D198" s="3"/>
      <c r="E198" s="3"/>
      <c r="F198" s="85"/>
      <c r="G198" s="59"/>
      <c r="H198" s="73" t="s">
        <v>162</v>
      </c>
      <c r="I198" s="73" t="s">
        <v>241</v>
      </c>
    </row>
    <row r="199" spans="1:9" ht="16.5" customHeight="1">
      <c r="A199" s="5"/>
      <c r="B199" s="6"/>
      <c r="C199" s="3"/>
      <c r="D199" s="3"/>
      <c r="E199" s="3"/>
      <c r="F199" s="85"/>
      <c r="G199" s="59"/>
      <c r="H199" s="73" t="s">
        <v>123</v>
      </c>
      <c r="I199" s="73" t="s">
        <v>123</v>
      </c>
    </row>
    <row r="200" spans="1:9" ht="16.5" customHeight="1">
      <c r="A200" s="5"/>
      <c r="B200" s="3"/>
      <c r="C200" s="3"/>
      <c r="D200" s="3"/>
      <c r="E200" s="3"/>
      <c r="F200" s="85"/>
      <c r="G200" s="59"/>
      <c r="H200" s="75" t="s">
        <v>298</v>
      </c>
      <c r="I200" s="75" t="str">
        <f>H200</f>
        <v>28.2.2014</v>
      </c>
    </row>
    <row r="201" spans="1:9" ht="16.5" customHeight="1">
      <c r="A201" s="5"/>
      <c r="B201" s="3"/>
      <c r="C201" s="3"/>
      <c r="D201" s="3"/>
      <c r="E201" s="3"/>
      <c r="F201" s="85"/>
      <c r="G201" s="59"/>
      <c r="H201" s="73"/>
      <c r="I201" s="73"/>
    </row>
    <row r="202" spans="1:9" ht="16.5" customHeight="1">
      <c r="A202" s="5"/>
      <c r="B202" s="3"/>
      <c r="C202" s="3"/>
      <c r="D202" s="3"/>
      <c r="E202" s="3"/>
      <c r="F202" s="85"/>
      <c r="G202" s="59"/>
      <c r="H202" s="49" t="s">
        <v>16</v>
      </c>
      <c r="I202" s="49" t="s">
        <v>16</v>
      </c>
    </row>
    <row r="203" spans="1:9" ht="16.5" customHeight="1">
      <c r="A203" s="5"/>
      <c r="B203" s="3"/>
      <c r="C203" s="3"/>
      <c r="D203" s="3"/>
      <c r="E203" s="3"/>
      <c r="F203" s="85"/>
      <c r="G203" s="59"/>
      <c r="H203" s="54"/>
      <c r="I203" s="54"/>
    </row>
    <row r="204" spans="1:9" ht="16.5" customHeight="1" thickBot="1">
      <c r="A204" s="5"/>
      <c r="B204" s="3" t="s">
        <v>213</v>
      </c>
      <c r="C204" s="85"/>
      <c r="D204" s="3"/>
      <c r="E204" s="3"/>
      <c r="F204" s="85"/>
      <c r="G204" s="59"/>
      <c r="H204" s="60">
        <f>'IS'!D33</f>
        <v>6136</v>
      </c>
      <c r="I204" s="60">
        <f>'IS'!H33</f>
        <v>14732</v>
      </c>
    </row>
    <row r="205" spans="1:9" ht="16.5" customHeight="1" thickTop="1">
      <c r="A205" s="5"/>
      <c r="B205" s="3"/>
      <c r="C205" s="3"/>
      <c r="D205" s="3"/>
      <c r="E205" s="3"/>
      <c r="F205" s="85"/>
      <c r="G205" s="59"/>
      <c r="H205" s="59"/>
      <c r="I205" s="59"/>
    </row>
    <row r="206" spans="1:9" ht="16.5" customHeight="1">
      <c r="A206" s="5"/>
      <c r="B206" s="6" t="s">
        <v>214</v>
      </c>
      <c r="C206" s="3"/>
      <c r="D206" s="3"/>
      <c r="E206" s="3"/>
      <c r="F206" s="85"/>
      <c r="G206" s="59"/>
      <c r="H206" s="59"/>
      <c r="I206" s="59"/>
    </row>
    <row r="207" spans="1:9" ht="16.5" customHeight="1">
      <c r="A207" s="5"/>
      <c r="C207" s="3"/>
      <c r="D207" s="3"/>
      <c r="E207" s="3"/>
      <c r="F207" s="85"/>
      <c r="G207" s="59"/>
      <c r="H207" s="184" t="s">
        <v>149</v>
      </c>
      <c r="I207" s="184" t="s">
        <v>149</v>
      </c>
    </row>
    <row r="208" spans="1:9" ht="16.5" customHeight="1">
      <c r="A208" s="19"/>
      <c r="B208" s="3" t="s">
        <v>206</v>
      </c>
      <c r="C208" s="3"/>
      <c r="D208" s="3"/>
      <c r="E208" s="3"/>
      <c r="F208" s="85"/>
      <c r="G208" s="59"/>
      <c r="H208" s="59">
        <v>132676</v>
      </c>
      <c r="I208" s="59">
        <v>131860</v>
      </c>
    </row>
    <row r="209" spans="1:9" ht="16.5" customHeight="1">
      <c r="A209" s="19"/>
      <c r="B209" s="3" t="s">
        <v>216</v>
      </c>
      <c r="C209" s="3"/>
      <c r="D209" s="3"/>
      <c r="E209" s="3"/>
      <c r="F209" s="85"/>
      <c r="G209" s="59"/>
      <c r="H209" s="59">
        <v>13</v>
      </c>
      <c r="I209" s="59">
        <v>591</v>
      </c>
    </row>
    <row r="210" spans="1:9" ht="16.5" customHeight="1" thickBot="1">
      <c r="A210" s="19"/>
      <c r="B210" s="3" t="s">
        <v>218</v>
      </c>
      <c r="C210" s="3"/>
      <c r="D210" s="3"/>
      <c r="E210" s="3"/>
      <c r="F210" s="85"/>
      <c r="G210" s="59"/>
      <c r="H210" s="52">
        <f>SUM(H208:H209)</f>
        <v>132689</v>
      </c>
      <c r="I210" s="52">
        <f>SUM(I208:I209)</f>
        <v>132451</v>
      </c>
    </row>
    <row r="211" spans="1:9" ht="16.5" customHeight="1" thickTop="1">
      <c r="A211" s="19"/>
      <c r="B211" s="3"/>
      <c r="C211" s="3"/>
      <c r="D211" s="50"/>
      <c r="E211" s="50"/>
      <c r="F211" s="85"/>
      <c r="G211" s="59"/>
      <c r="H211" s="59"/>
      <c r="I211" s="85"/>
    </row>
    <row r="212" spans="1:9" ht="16.5" customHeight="1" thickBot="1">
      <c r="A212" s="19"/>
      <c r="B212" s="3" t="s">
        <v>45</v>
      </c>
      <c r="C212" s="3"/>
      <c r="F212" s="85"/>
      <c r="G212" s="59"/>
      <c r="H212" s="185">
        <f>H204/H210*100</f>
        <v>4.624347157639292</v>
      </c>
      <c r="I212" s="185">
        <f>I204/I210*100</f>
        <v>11.122603830850654</v>
      </c>
    </row>
    <row r="213" spans="1:9" ht="16.5" customHeight="1" thickTop="1">
      <c r="A213" s="19"/>
      <c r="B213" s="3"/>
      <c r="C213" s="3"/>
      <c r="F213" s="85"/>
      <c r="G213" s="59"/>
      <c r="H213" s="186"/>
      <c r="I213" s="186"/>
    </row>
    <row r="214" spans="1:9" ht="16.5" customHeight="1">
      <c r="A214" s="5"/>
      <c r="B214" s="6" t="s">
        <v>215</v>
      </c>
      <c r="C214" s="3"/>
      <c r="D214" s="3"/>
      <c r="E214" s="3"/>
      <c r="F214" s="85"/>
      <c r="G214" s="59"/>
      <c r="H214" s="73"/>
      <c r="I214" s="73"/>
    </row>
    <row r="215" spans="1:9" s="67" customFormat="1" ht="16.5" customHeight="1">
      <c r="A215" s="83"/>
      <c r="C215" s="85"/>
      <c r="D215" s="85"/>
      <c r="E215" s="85"/>
      <c r="F215" s="85"/>
      <c r="G215" s="59"/>
      <c r="H215" s="184" t="s">
        <v>149</v>
      </c>
      <c r="I215" s="184" t="s">
        <v>149</v>
      </c>
    </row>
    <row r="216" spans="1:9" ht="16.5">
      <c r="A216" s="3"/>
      <c r="B216" s="3" t="s">
        <v>217</v>
      </c>
      <c r="C216" s="3"/>
      <c r="D216" s="3"/>
      <c r="E216" s="3"/>
      <c r="F216" s="85"/>
      <c r="G216" s="59"/>
      <c r="H216" s="59">
        <f>H210</f>
        <v>132689</v>
      </c>
      <c r="I216" s="59">
        <f>I210</f>
        <v>132451</v>
      </c>
    </row>
    <row r="217" spans="1:9" ht="16.5">
      <c r="A217" s="3"/>
      <c r="B217" s="3" t="s">
        <v>229</v>
      </c>
      <c r="C217" s="3"/>
      <c r="D217" s="3"/>
      <c r="E217" s="3"/>
      <c r="F217" s="85"/>
      <c r="G217" s="59"/>
      <c r="H217" s="59">
        <f>I217</f>
        <v>13776</v>
      </c>
      <c r="I217" s="59">
        <v>13776</v>
      </c>
    </row>
    <row r="218" spans="1:9" ht="16.5" customHeight="1" thickBot="1">
      <c r="A218" s="19"/>
      <c r="B218" s="3" t="s">
        <v>219</v>
      </c>
      <c r="C218" s="3"/>
      <c r="D218" s="3"/>
      <c r="E218" s="3"/>
      <c r="F218" s="85"/>
      <c r="G218" s="59"/>
      <c r="H218" s="52">
        <f>SUM(H216:H217)</f>
        <v>146465</v>
      </c>
      <c r="I218" s="52">
        <f>SUM(I216:I217)</f>
        <v>146227</v>
      </c>
    </row>
    <row r="219" spans="1:9" ht="17.25" thickTop="1">
      <c r="A219" s="3"/>
      <c r="B219" s="6"/>
      <c r="C219" s="3"/>
      <c r="D219" s="3"/>
      <c r="E219" s="3"/>
      <c r="F219" s="85"/>
      <c r="G219" s="59"/>
      <c r="H219" s="59"/>
      <c r="I219" s="85"/>
    </row>
    <row r="220" spans="1:9" ht="16.5" customHeight="1" thickBot="1">
      <c r="A220" s="19"/>
      <c r="B220" s="3" t="s">
        <v>220</v>
      </c>
      <c r="C220" s="3"/>
      <c r="F220" s="85"/>
      <c r="G220" s="59"/>
      <c r="H220" s="185">
        <f>H204/H218*100</f>
        <v>4.189396784214659</v>
      </c>
      <c r="I220" s="185">
        <f>I204/I218*100</f>
        <v>10.074746797787002</v>
      </c>
    </row>
    <row r="221" spans="1:9" ht="17.25" thickTop="1">
      <c r="A221" s="3"/>
      <c r="B221" s="6"/>
      <c r="C221" s="3"/>
      <c r="D221" s="3"/>
      <c r="E221" s="3"/>
      <c r="F221" s="85"/>
      <c r="G221" s="59"/>
      <c r="H221" s="59"/>
      <c r="I221" s="85"/>
    </row>
    <row r="222" spans="1:9" ht="16.5">
      <c r="A222" s="3"/>
      <c r="B222" s="6"/>
      <c r="C222" s="3"/>
      <c r="D222" s="3"/>
      <c r="E222" s="3"/>
      <c r="F222" s="85"/>
      <c r="G222" s="59"/>
      <c r="H222" s="59"/>
      <c r="I222" s="85"/>
    </row>
    <row r="223" spans="1:2" s="3" customFormat="1" ht="16.5">
      <c r="A223" s="125" t="s">
        <v>193</v>
      </c>
      <c r="B223" s="6" t="s">
        <v>105</v>
      </c>
    </row>
    <row r="224" spans="8:9" s="3" customFormat="1" ht="16.5">
      <c r="H224" s="73" t="s">
        <v>117</v>
      </c>
      <c r="I224" s="73" t="s">
        <v>117</v>
      </c>
    </row>
    <row r="225" spans="8:9" s="3" customFormat="1" ht="16.5">
      <c r="H225" s="73" t="str">
        <f>H200</f>
        <v>28.2.2014</v>
      </c>
      <c r="I225" s="73" t="s">
        <v>225</v>
      </c>
    </row>
    <row r="226" spans="8:9" s="3" customFormat="1" ht="16.5">
      <c r="H226" s="75" t="s">
        <v>16</v>
      </c>
      <c r="I226" s="75" t="s">
        <v>16</v>
      </c>
    </row>
    <row r="227" spans="2:9" s="3" customFormat="1" ht="16.5">
      <c r="B227" s="3" t="s">
        <v>106</v>
      </c>
      <c r="H227" s="50"/>
      <c r="I227" s="50"/>
    </row>
    <row r="228" spans="2:9" s="3" customFormat="1" ht="16.5">
      <c r="B228" s="3" t="s">
        <v>107</v>
      </c>
      <c r="C228" s="3" t="s">
        <v>108</v>
      </c>
      <c r="H228" s="50">
        <f>H230-H229</f>
        <v>167782</v>
      </c>
      <c r="I228" s="50">
        <v>139292</v>
      </c>
    </row>
    <row r="229" spans="2:9" s="3" customFormat="1" ht="16.5">
      <c r="B229" s="3" t="s">
        <v>107</v>
      </c>
      <c r="C229" s="3" t="s">
        <v>109</v>
      </c>
      <c r="H229" s="157">
        <v>-7336</v>
      </c>
      <c r="I229" s="157">
        <v>-6597</v>
      </c>
    </row>
    <row r="230" spans="8:9" s="3" customFormat="1" ht="16.5">
      <c r="H230" s="50">
        <f>H232-H231</f>
        <v>160446</v>
      </c>
      <c r="I230" s="50">
        <f>SUM(I228:I229)</f>
        <v>132695</v>
      </c>
    </row>
    <row r="231" spans="2:9" s="3" customFormat="1" ht="16.5">
      <c r="B231" s="3" t="s">
        <v>192</v>
      </c>
      <c r="H231" s="50">
        <v>-68073</v>
      </c>
      <c r="I231" s="50">
        <v>-49787</v>
      </c>
    </row>
    <row r="232" spans="1:9" ht="17.25" thickBot="1">
      <c r="A232" s="3"/>
      <c r="B232" s="3" t="s">
        <v>110</v>
      </c>
      <c r="C232" s="3"/>
      <c r="D232" s="3"/>
      <c r="E232" s="3"/>
      <c r="H232" s="52">
        <f>SFP!C38</f>
        <v>92373</v>
      </c>
      <c r="I232" s="52">
        <f>SUM(I230:I231)</f>
        <v>82908</v>
      </c>
    </row>
    <row r="233" spans="3:9" ht="17.25" thickTop="1">
      <c r="C233" s="3"/>
      <c r="D233" s="3"/>
      <c r="E233" s="3"/>
      <c r="F233" s="3"/>
      <c r="G233" s="3"/>
      <c r="H233" s="3"/>
      <c r="I233" s="3"/>
    </row>
    <row r="234" spans="2:9" ht="16.5">
      <c r="B234" s="155"/>
      <c r="C234" s="3"/>
      <c r="D234" s="3"/>
      <c r="E234" s="3"/>
      <c r="F234" s="3"/>
      <c r="G234" s="59"/>
      <c r="H234" s="59"/>
      <c r="I234" s="59"/>
    </row>
    <row r="235" spans="1:2" ht="16.5">
      <c r="A235" s="126" t="s">
        <v>202</v>
      </c>
      <c r="B235" s="6" t="s">
        <v>87</v>
      </c>
    </row>
    <row r="237" spans="2:9" ht="36" customHeight="1">
      <c r="B237" s="211" t="s">
        <v>300</v>
      </c>
      <c r="C237" s="212"/>
      <c r="D237" s="212"/>
      <c r="E237" s="212"/>
      <c r="F237" s="212"/>
      <c r="G237" s="212"/>
      <c r="H237" s="212"/>
      <c r="I237" s="212"/>
    </row>
    <row r="238" spans="1:2" ht="16.5">
      <c r="A238" s="26"/>
      <c r="B238" s="3"/>
    </row>
    <row r="240" spans="3:8" ht="16.5">
      <c r="C240" s="3"/>
      <c r="D240" s="3"/>
      <c r="E240" s="3"/>
      <c r="F240" s="3"/>
      <c r="G240" s="3"/>
      <c r="H240" s="3"/>
    </row>
  </sheetData>
  <sheetProtection/>
  <mergeCells count="34">
    <mergeCell ref="B237:I237"/>
    <mergeCell ref="B172:I172"/>
    <mergeCell ref="B151:I151"/>
    <mergeCell ref="B150:I150"/>
    <mergeCell ref="B90:I90"/>
    <mergeCell ref="B196:I196"/>
    <mergeCell ref="B144:I144"/>
    <mergeCell ref="B192:I192"/>
    <mergeCell ref="B137:I137"/>
    <mergeCell ref="B139:I139"/>
    <mergeCell ref="B13:I13"/>
    <mergeCell ref="B38:I38"/>
    <mergeCell ref="B17:I17"/>
    <mergeCell ref="B29:I29"/>
    <mergeCell ref="B25:I25"/>
    <mergeCell ref="B41:I41"/>
    <mergeCell ref="B40:I40"/>
    <mergeCell ref="B39:I39"/>
    <mergeCell ref="B141:I141"/>
    <mergeCell ref="B104:H104"/>
    <mergeCell ref="B98:I98"/>
    <mergeCell ref="B94:I94"/>
    <mergeCell ref="B91:I91"/>
    <mergeCell ref="B149:I149"/>
    <mergeCell ref="B8:I8"/>
    <mergeCell ref="B9:I9"/>
    <mergeCell ref="B106:I106"/>
    <mergeCell ref="B102:I102"/>
    <mergeCell ref="B134:I134"/>
    <mergeCell ref="B168:I168"/>
    <mergeCell ref="B33:I33"/>
    <mergeCell ref="B43:I43"/>
    <mergeCell ref="B146:I146"/>
    <mergeCell ref="B47:I47"/>
  </mergeCells>
  <printOptions/>
  <pageMargins left="0.7" right="0.5" top="0.51" bottom="0.25" header="0" footer="0"/>
  <pageSetup fitToHeight="0" horizontalDpi="600" verticalDpi="600" orientation="portrait" paperSize="9" scale="70" r:id="rId4"/>
  <rowBreaks count="4" manualBreakCount="4">
    <brk id="43" max="255" man="1"/>
    <brk id="95" max="255" man="1"/>
    <brk id="143" max="255" man="1"/>
    <brk id="186"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Unknown</dc:creator>
  <cp:keywords/>
  <dc:description/>
  <cp:lastModifiedBy>Tan Boon Ting</cp:lastModifiedBy>
  <cp:lastPrinted>2014-04-23T03:05:39Z</cp:lastPrinted>
  <dcterms:created xsi:type="dcterms:W3CDTF">2001-02-05T15:55:12Z</dcterms:created>
  <dcterms:modified xsi:type="dcterms:W3CDTF">2014-04-29T07:38:29Z</dcterms:modified>
  <cp:category/>
  <cp:version/>
  <cp:contentType/>
  <cp:contentStatus/>
</cp:coreProperties>
</file>