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05" windowWidth="7650" windowHeight="7050" tabRatio="604" activeTab="0"/>
  </bookViews>
  <sheets>
    <sheet name="IS" sheetId="1" r:id="rId1"/>
    <sheet name="CI" sheetId="2" r:id="rId2"/>
    <sheet name="SOFP" sheetId="3" r:id="rId3"/>
    <sheet name="Equity " sheetId="4" r:id="rId4"/>
    <sheet name="Cashflow" sheetId="5" r:id="rId5"/>
    <sheet name="Notes" sheetId="6" r:id="rId6"/>
  </sheets>
  <definedNames>
    <definedName name="_xlnm.Print_Area" localSheetId="3">'Equity '!$A$1:$J$55</definedName>
    <definedName name="_xlnm.Print_Area" localSheetId="0">'IS'!$A$1:$J$42</definedName>
    <definedName name="_xlnm.Print_Area" localSheetId="2">'SOFP'!$A$1:$E$65</definedName>
  </definedNames>
  <calcPr fullCalcOnLoad="1"/>
</workbook>
</file>

<file path=xl/sharedStrings.xml><?xml version="1.0" encoding="utf-8"?>
<sst xmlns="http://schemas.openxmlformats.org/spreadsheetml/2006/main" count="468" uniqueCount="359">
  <si>
    <t>CASH FLOWS FROM/(USED IN) OPERATING ACTIVITIES</t>
  </si>
  <si>
    <t>Operating expenses</t>
  </si>
  <si>
    <t>Profit for the period</t>
  </si>
  <si>
    <t>ASSETS</t>
  </si>
  <si>
    <t>Non-current assets</t>
  </si>
  <si>
    <t>Other investments</t>
  </si>
  <si>
    <t>Inventories</t>
  </si>
  <si>
    <t>TOTAL ASSETS</t>
  </si>
  <si>
    <t>EQUITY AND LIABILITIES</t>
  </si>
  <si>
    <t>Share premium</t>
  </si>
  <si>
    <t>Revaluation reserve</t>
  </si>
  <si>
    <t>TOTAL EQUITY</t>
  </si>
  <si>
    <t>Non-current liabilities</t>
  </si>
  <si>
    <t>TOTAL LIABILITIES</t>
  </si>
  <si>
    <t>TOTAL EQUITY AND LIABILITIES</t>
  </si>
  <si>
    <t>Investment properties</t>
  </si>
  <si>
    <t>The figures have not been audited.</t>
  </si>
  <si>
    <t>(a)</t>
  </si>
  <si>
    <t>(b)</t>
  </si>
  <si>
    <t>RM'000</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</si>
  <si>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</si>
  <si>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</si>
  <si>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</si>
  <si>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</si>
  <si>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</si>
  <si>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</si>
  <si>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</si>
  <si>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</si>
  <si>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</si>
  <si>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</si>
  <si>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</si>
  <si>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</si>
  <si>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</si>
  <si>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</si>
  <si>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</si>
  <si>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</si>
  <si>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</si>
  <si>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</si>
  <si>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</si>
  <si>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</si>
  <si>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</si>
  <si>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</si>
  <si>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</si>
  <si>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</si>
  <si>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</si>
  <si>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</si>
  <si>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</si>
  <si>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</si>
  <si>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</si>
  <si>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</si>
  <si>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</si>
  <si>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</si>
  <si>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</si>
  <si>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</si>
  <si>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</si>
  <si>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</si>
  <si>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</si>
  <si>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</si>
  <si>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</si>
  <si>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</si>
  <si>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</si>
  <si>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</si>
  <si>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</si>
  <si>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</si>
  <si>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</si>
  <si>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</si>
  <si>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</si>
  <si>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</si>
  <si>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</si>
  <si>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</si>
  <si>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</si>
  <si>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</si>
  <si>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</si>
  <si>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</si>
  <si>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</si>
  <si>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</si>
  <si>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</si>
  <si>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</si>
  <si>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Profit before tax</t>
  </si>
  <si>
    <t xml:space="preserve">Earnings per share:- </t>
  </si>
  <si>
    <t xml:space="preserve">Basic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</si>
  <si>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</si>
  <si>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</si>
  <si>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</si>
  <si>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</si>
  <si>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Reserve</t>
  </si>
  <si>
    <t>Total</t>
  </si>
  <si>
    <t xml:space="preserve">Share </t>
  </si>
  <si>
    <t>Capital</t>
  </si>
  <si>
    <t>Premium</t>
  </si>
  <si>
    <t>Equity</t>
  </si>
  <si>
    <t>Income Tax</t>
  </si>
  <si>
    <t xml:space="preserve"> - Unsecured</t>
  </si>
  <si>
    <t xml:space="preserve"> - Secured</t>
  </si>
  <si>
    <t xml:space="preserve">Long term borrowings </t>
  </si>
  <si>
    <t xml:space="preserve">Short term borrowings </t>
  </si>
  <si>
    <t>PROFIT/(LOSS) ON SALE OF UNQUOTED INVESTMENTS AND/OR PROPERTIES</t>
  </si>
  <si>
    <t xml:space="preserve">                           (Company No. 265348-V)                                               </t>
  </si>
  <si>
    <t xml:space="preserve">                  (Company No. 265348-V)                                               </t>
  </si>
  <si>
    <t xml:space="preserve">      </t>
  </si>
  <si>
    <t xml:space="preserve">    </t>
  </si>
  <si>
    <t>SECURITIES</t>
  </si>
  <si>
    <t xml:space="preserve">ISSUANCES, CANCELLATIONS, REPURCHASES, RESALE AND REPAYMENTS OF DEBT AND EQUITY </t>
  </si>
  <si>
    <t>Cash and cash equivalents comprise the following:</t>
  </si>
  <si>
    <t xml:space="preserve">  Cash and bank balances</t>
  </si>
  <si>
    <t xml:space="preserve">  Bank overdrafts</t>
  </si>
  <si>
    <t xml:space="preserve">  Profit before tax</t>
  </si>
  <si>
    <t xml:space="preserve">  Operating profit before changes in working capital</t>
  </si>
  <si>
    <t>UNUSUAL ITEMS AFFECTING ASSETS, LIABILITIES, EQUITY, NET INCOME OR CASH FLOWS</t>
  </si>
  <si>
    <t xml:space="preserve">Revaluation </t>
  </si>
  <si>
    <t xml:space="preserve">  Tax refunded</t>
  </si>
  <si>
    <t>Retained</t>
  </si>
  <si>
    <t xml:space="preserve">Non-distributable </t>
  </si>
  <si>
    <t>Treasury shares</t>
  </si>
  <si>
    <t>Shares</t>
  </si>
  <si>
    <t>Treasury</t>
  </si>
  <si>
    <t>Other income</t>
  </si>
  <si>
    <t>Prepaid lease payments</t>
  </si>
  <si>
    <t>B3.</t>
  </si>
  <si>
    <t>DIVIDEND</t>
  </si>
  <si>
    <t>Trade and other receivables</t>
  </si>
  <si>
    <t>Other assets</t>
  </si>
  <si>
    <t>Current tax assets</t>
  </si>
  <si>
    <t>Trade and other payables</t>
  </si>
  <si>
    <t>Other liabilities</t>
  </si>
  <si>
    <t xml:space="preserve">There were no material items of an unusual nature and amount for the current quarter. </t>
  </si>
  <si>
    <t>CASH FLOWS USED IN INVESTING ACTIVITIES</t>
  </si>
  <si>
    <t>TAX EXPENSE</t>
  </si>
  <si>
    <t>Tax expense</t>
  </si>
  <si>
    <t xml:space="preserve">Net assets per share attributable to </t>
  </si>
  <si>
    <t xml:space="preserve">B14. </t>
  </si>
  <si>
    <t>AUTHORISATION FOR ISSUE</t>
  </si>
  <si>
    <t>Net cash generated from operating activities</t>
  </si>
  <si>
    <t>Bonus Issue</t>
  </si>
  <si>
    <t>Share Issue expenses</t>
  </si>
  <si>
    <t>Current tax liabilities</t>
  </si>
  <si>
    <t>(Restated)</t>
  </si>
  <si>
    <t>Borrowings</t>
  </si>
  <si>
    <t>Total comprehensive income for the period</t>
  </si>
  <si>
    <t>Effect of adopting FRS 139</t>
  </si>
  <si>
    <t>Balance as of 1st June 2010, restated</t>
  </si>
  <si>
    <t>VALUATION OF PROPERTY, PLANT AND EQUIPMENT</t>
  </si>
  <si>
    <t>CONDENSED CONSOLIDATED STATEMENT OF COMPREHENSIVE INCOME</t>
  </si>
  <si>
    <t>Finance costs</t>
  </si>
  <si>
    <t>Profit attributable to:</t>
  </si>
  <si>
    <t>Owners of the Company</t>
  </si>
  <si>
    <t>CONDENSED CONSOLIDATED STATEMENT OF FINANCIAL POSITION</t>
  </si>
  <si>
    <t>Equity attributable to owners of the Company</t>
  </si>
  <si>
    <t xml:space="preserve">owners of the Company (RM) </t>
  </si>
  <si>
    <t xml:space="preserve">CONDENSED CONSOLIDATED STATEMENT OF CASH FLOWS </t>
  </si>
  <si>
    <t xml:space="preserve">  Cash generated from operations</t>
  </si>
  <si>
    <t>Total comprehensive income attributable to:</t>
  </si>
  <si>
    <t>CONDENSED CONSOLIDATED INCOME STATEMENT</t>
  </si>
  <si>
    <r>
      <t xml:space="preserve">       </t>
    </r>
    <r>
      <rPr>
        <b/>
        <sz val="16"/>
        <rFont val="Arial"/>
        <family val="2"/>
      </rPr>
      <t xml:space="preserve">                             SPRITZER BHD.</t>
    </r>
  </si>
  <si>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</si>
  <si>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</si>
  <si>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</si>
  <si>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</si>
  <si>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</si>
  <si>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</si>
  <si>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There were no material changes in the estimates used in the current quarter compared to those used in the previous financial year which have a material effect in the current quarter.</t>
  </si>
  <si>
    <t>SPRITZER BHD.</t>
  </si>
  <si>
    <t xml:space="preserve">(Company No. 265348-V)                  </t>
  </si>
  <si>
    <t xml:space="preserve">(Incorporated in Malaysia) </t>
  </si>
  <si>
    <t>MATERIAL CHANGES IN THE QUARTERLY RESULTS COMPARED TO THE RESULTS OF THE PRECEDING QUARTER</t>
  </si>
  <si>
    <t>contracted for</t>
  </si>
  <si>
    <t>Approved and</t>
  </si>
  <si>
    <t>ADDITIONAL INFORMATION REQUIRED BY THE MAIN MARKET LISTING REQUIREMENTS OF BURSA MALAYSIA SECURITIES BERHAD</t>
  </si>
  <si>
    <t xml:space="preserve">B15. </t>
  </si>
  <si>
    <t xml:space="preserve">DISCLOSURE OF REALISED AND UNREALISED PROFITS </t>
  </si>
  <si>
    <t>Total retained earnings of the Group:</t>
  </si>
  <si>
    <t>-</t>
  </si>
  <si>
    <t>Realised</t>
  </si>
  <si>
    <t>Unrealised</t>
  </si>
  <si>
    <t>Total retained earnings as per statement of financial position</t>
  </si>
  <si>
    <t>(Unaudited)</t>
  </si>
  <si>
    <t xml:space="preserve">                                     SPRITZER BHD.</t>
  </si>
  <si>
    <t xml:space="preserve">                                     (Company No. 265348-V)</t>
  </si>
  <si>
    <t xml:space="preserve">                                     (Incorporated in Malaysia)</t>
  </si>
  <si>
    <t>Other comprehensive income</t>
  </si>
  <si>
    <t>Other investment</t>
  </si>
  <si>
    <t>Balance as of 1 June 2010</t>
  </si>
  <si>
    <t>Balance as of 1 June 2011</t>
  </si>
  <si>
    <t>FRS 1</t>
  </si>
  <si>
    <t>FRS 127</t>
  </si>
  <si>
    <t>Amendments to FRS 7</t>
  </si>
  <si>
    <t>IC Interpretation 4</t>
  </si>
  <si>
    <t xml:space="preserve">First-time Adoption of Financial Reporting Standards </t>
  </si>
  <si>
    <t xml:space="preserve">Business Combinations </t>
  </si>
  <si>
    <t xml:space="preserve">Consolidation and Separate Financial Statements </t>
  </si>
  <si>
    <t>Determining whether an Arrangement contains a lease</t>
  </si>
  <si>
    <t>The adoption of these FRSs, IC interpretations and Amendments do not have material impact on the financial position or performance of the Group for the current period under review.</t>
  </si>
  <si>
    <t>IC Interpretation 17</t>
  </si>
  <si>
    <t>Distributions of Non-cash Assets to Owners</t>
  </si>
  <si>
    <t>The interim financial report is unaudited and has been prepared in accordance with Financial Reporting Standard (FRS) 134 "Interim Financial Reporting" and Paragraph 9.22 of the Main Market Listing Requirements of Bursa Malaysia Securites Berhad and should be read in conjunction with the audited financial statements of the Group for the financial year ended 31 May 2011. The accounting policies and methods of computation adopted by the Group in this interim financial report are consistent with those adopted in the latest audited financial statements for the financial year ended 31 May 2011 except for the adoption of the following FRSs, IC Interpretations and Amendments which are applicable for the Group's financial period beginning 1 June 2011 as disclsoed below:</t>
  </si>
  <si>
    <t>FRS 124</t>
  </si>
  <si>
    <t>Related Party Disclosures</t>
  </si>
  <si>
    <t>Amendments to FRS 2</t>
  </si>
  <si>
    <t>Share-based Payments</t>
  </si>
  <si>
    <t>Amendments to FRS 3</t>
  </si>
  <si>
    <t>Improving Disclosures about Financial Instruments</t>
  </si>
  <si>
    <t xml:space="preserve">Amendments to FRS 132 </t>
  </si>
  <si>
    <t>Financial Instruments: Presentation</t>
  </si>
  <si>
    <t>Amendments to FRS 139</t>
  </si>
  <si>
    <t>Financial Instruments: Recognition and Measurements</t>
  </si>
  <si>
    <t>IC Interpretation 18</t>
  </si>
  <si>
    <t>Transfer Assets from Customers</t>
  </si>
  <si>
    <t>IC Interpretation 19</t>
  </si>
  <si>
    <t>Extinguishing Financial Liabilities</t>
  </si>
  <si>
    <t>Improvements to FRSs (2011)</t>
  </si>
  <si>
    <t>On 30 September 2011, the Company has made an announcement for the following corporate proposals, collectively referred as the "Proposals":</t>
  </si>
  <si>
    <t>Earnings</t>
  </si>
  <si>
    <t>Retained earnings</t>
  </si>
  <si>
    <t>CURRENT YEAR PROSPECTS</t>
  </si>
  <si>
    <t>Capital commitments for the purchase of property, plant and equipment</t>
  </si>
  <si>
    <t>Proposed Bonus Issue of up to 32,664,667 Warrants in Spritzer on the basis of one (1) free Warrant for every four (4) existing ordinary shares of RM0.50 each in Spritzer held on an entitlement date to be determined later ("Proposed Bonus Issue of Warrants"); and</t>
  </si>
  <si>
    <t>CAPITAL COMMITMENTS</t>
  </si>
  <si>
    <t xml:space="preserve">The analysis of the Group business segments for the current financial period to-date are as follows:- </t>
  </si>
  <si>
    <t>The Group did not carry out any revaluations on its property, plant and equipment in the current financial period to-date. The values of property, plant and equipment have been brought forward, without amendment from the previous annual financial statements.</t>
  </si>
  <si>
    <t>There were no purchases or disposals of quoted securities for the current quarter or financial period to-date.</t>
  </si>
  <si>
    <t xml:space="preserve">(i)  </t>
  </si>
  <si>
    <t xml:space="preserve">(ii)  </t>
  </si>
  <si>
    <t>listing and quotation of up to 32,664,667 new ordinary shares of RM0.50 each to be issued pursuant to the exercise of the Warrants; and</t>
  </si>
  <si>
    <t>admission to the Official List and the listing and quotation of up to 32,664,667 Warrants to be issued;</t>
  </si>
  <si>
    <t xml:space="preserve">(iii)  </t>
  </si>
  <si>
    <t>listing and quotation of such number of additional new ordinary shares of RM0.50, representing up to 15% of the issued and paid-up ordinary share capital, to be issued pursuant to the exercise of options under the ESOS.</t>
  </si>
  <si>
    <t>As at</t>
  </si>
  <si>
    <t>Unaudited</t>
  </si>
  <si>
    <t>Audited</t>
  </si>
  <si>
    <t xml:space="preserve">(Company No. 265348-V)                                               </t>
  </si>
  <si>
    <t xml:space="preserve">(Incorporated in Malaysia)                                               </t>
  </si>
  <si>
    <t>3 months ended</t>
  </si>
  <si>
    <t>Fully diluted (sen)</t>
  </si>
  <si>
    <t>31.05.2011</t>
  </si>
  <si>
    <t>The operations of the Group are generally not materially affected by any seasonal nor cyclical factors. However, festive periods and hot weather do affect positively the demand of bottled water products.</t>
  </si>
  <si>
    <t>The Controller of Foreign Exchange (via Bank Negara Malaysia) had vide its letter dated 20 October 2011, approved the allotment and issuance of the Warrants to the non-resident shareholders of the Company, if any.</t>
  </si>
  <si>
    <t>Bursa Malaysia Securities Berhad had vide its letter dated 25 October 2011, approved the Proposals as follows:-</t>
  </si>
  <si>
    <t>The Shareholders of the Company had also approved the Proposals at an Extraordinary General Meeting held on 24 November 2011.</t>
  </si>
  <si>
    <t>3 months</t>
  </si>
  <si>
    <t>ended</t>
  </si>
  <si>
    <t>Proposed establishment of an Employees' Share Option Scheme (ESOS) of up to 15% of the issued and paid-up share capital of the Company at any point in time after the Proposed Bonus Issue of Warrants.</t>
  </si>
  <si>
    <t>The Condensed Consolidated Income Statement should be read in conjunction with the Audited Financial Statements for the year ended 31 May 2011 and the accompanying notes to the Interim Financial Report.</t>
  </si>
  <si>
    <t>The Condensed Consolidated Statement Of Changes In Equity should be read in conjunction with the Audited Financial Statements for the year ended 31 May 2011 and the accompanying notes to the Interim Financial Report.</t>
  </si>
  <si>
    <t>Current quarter vs. corresponding quarter last year</t>
  </si>
  <si>
    <t>The Condensed Consolidated Statement of Comprehensive Income should be read in conjunction with the Audited Financial Statements for the year ended 31 May 2011 and the accompanying notes to the Interim Financial Report.</t>
  </si>
  <si>
    <t>The Condensed Consolidated Statement of Financial Position should be read in conjunction with the Audited Financial Statements for the year ended 31 May 2011 and the accompanying notes to the Interim Financial Report.</t>
  </si>
  <si>
    <t>The Condensed Consolidated Statement of Cash Flows should be read in conjunction with the Audited Financial Statements for the year ended 31 May 2011 and the accompanying notes to the Interim Financial Report.</t>
  </si>
  <si>
    <t>- current year</t>
  </si>
  <si>
    <t>CASH FLOWS GENERATED FROM/(USED IN) FINANCING ACTIVITIES</t>
  </si>
  <si>
    <t>Cash on hand and at banks</t>
  </si>
  <si>
    <t>On 14 December 2011, a total of 32,658,666 free Warrants have been issued and alloted to the shareholders pursuant to the Bonus Issue of 1 Warrant for every 4 existing Ordinary Shares held on 13 December 2011. The said warrants were granted listing and quotation on the Main Board of Bursa Malaysia Securites Berhad with effect from 9.00 a.m. on 20 December 2011 thus marking the completion of the Bonus Issue of Warrants.</t>
  </si>
  <si>
    <t>Dividends to owners of the Company</t>
  </si>
  <si>
    <t xml:space="preserve">  Changes in working capital</t>
  </si>
  <si>
    <t xml:space="preserve">  Tax paid</t>
  </si>
  <si>
    <t xml:space="preserve">  Proceeds from disposal of property, plany and equipment</t>
  </si>
  <si>
    <t xml:space="preserve">  Purchase of property, plant and equipment</t>
  </si>
  <si>
    <t xml:space="preserve">  Investment revenue received</t>
  </si>
  <si>
    <t xml:space="preserve">  Interest received</t>
  </si>
  <si>
    <t xml:space="preserve">  Rental received</t>
  </si>
  <si>
    <t xml:space="preserve">  Capital return from other investment</t>
  </si>
  <si>
    <t>Net cash used in investing activities</t>
  </si>
  <si>
    <t xml:space="preserve">  Dividend paid</t>
  </si>
  <si>
    <t xml:space="preserve">  Finance cost paid</t>
  </si>
  <si>
    <t xml:space="preserve">  Proceeds from borrowings</t>
  </si>
  <si>
    <t xml:space="preserve">  Short term deposits</t>
  </si>
  <si>
    <t>Interest income</t>
  </si>
  <si>
    <t>Other income (including investment income)</t>
  </si>
  <si>
    <t>Interest expense</t>
  </si>
  <si>
    <t>Depreciation &amp; amortization</t>
  </si>
  <si>
    <t>Provision for and write-off of receivables</t>
  </si>
  <si>
    <t>Provision for and write-off of inventories</t>
  </si>
  <si>
    <t>Impairment of assets</t>
  </si>
  <si>
    <t>(c)</t>
  </si>
  <si>
    <t>(d)</t>
  </si>
  <si>
    <t>(e)</t>
  </si>
  <si>
    <t>(f)</t>
  </si>
  <si>
    <t>(g)</t>
  </si>
  <si>
    <t>(h)</t>
  </si>
  <si>
    <t>(i)</t>
  </si>
  <si>
    <t>(j)</t>
  </si>
  <si>
    <t>(k)</t>
  </si>
  <si>
    <t>A13.</t>
  </si>
  <si>
    <t>A14.</t>
  </si>
  <si>
    <t>Other finance charges</t>
  </si>
  <si>
    <t xml:space="preserve">  (Decrease)/Increase in current liabilities</t>
  </si>
  <si>
    <t>Total revenue</t>
  </si>
  <si>
    <t>Results</t>
  </si>
  <si>
    <t>Segment results</t>
  </si>
  <si>
    <t>Investment revenue</t>
  </si>
  <si>
    <t>Taxation</t>
  </si>
  <si>
    <t>Others</t>
  </si>
  <si>
    <t>Eliminations</t>
  </si>
  <si>
    <t>Consolidated</t>
  </si>
  <si>
    <t>External revenue</t>
  </si>
  <si>
    <t>Inter-segment revenue</t>
  </si>
  <si>
    <t>Profit after tax</t>
  </si>
  <si>
    <t>Gain/(Loss) on disposal of quoted/unquoted investment or properties</t>
  </si>
  <si>
    <t>Gain/(Loss) on disposal/written-off of property, plant &amp; equipment</t>
  </si>
  <si>
    <t>Foreign exchange gain/(loss)</t>
  </si>
  <si>
    <t>Gain/(Loss) on derivatives</t>
  </si>
  <si>
    <t>(l)</t>
  </si>
  <si>
    <t xml:space="preserve">  Depreciation</t>
  </si>
  <si>
    <t xml:space="preserve">  Repayment of borrowings</t>
  </si>
  <si>
    <t>The first and final dividend of 2.5 sen per share, tax-exempt for the financial year ended 31 May 2011, amounting to RM3,265,867 has been paid on 22 December 2011.</t>
  </si>
  <si>
    <t xml:space="preserve">Profit before tax is arrived at after (crediting)/charging: </t>
  </si>
  <si>
    <t>NOTES TO THE CONDENSED CONSOLIDATED INCOME STATEMENT</t>
  </si>
  <si>
    <t xml:space="preserve">  Adjustments for non-cash items:</t>
  </si>
  <si>
    <t xml:space="preserve">  Other non-cash items</t>
  </si>
  <si>
    <t>On 9 March 2012, an initial grant of 4,583,000 share options under the ESOS has been offerred to the eligible Directors and employees of the Group, of which 4,422,000 share options had been duly accepted. The exercise price has been fixed at RM0.75 per share and options not exercise upon expiry of the ESOS on 8 March 2017 shall be null and void.</t>
  </si>
  <si>
    <t xml:space="preserve">The unquoted investment was stated at cost less impairment loss and accordingly is stated at fair value, as it does not have quoted market price in an active market, of which fair value cannot be reliably measured. During the first quarter, the investee company has made a capital return of 15 sen per share and the said amount received has been deducted from the value of the unquoted investment. </t>
  </si>
  <si>
    <t>Expenses relating to Corporate Proposals</t>
  </si>
  <si>
    <t>Distributable</t>
  </si>
  <si>
    <t xml:space="preserve"> Attributable to Owners of the Company</t>
  </si>
  <si>
    <t>31.05.2012</t>
  </si>
  <si>
    <t>12 months ended</t>
  </si>
  <si>
    <t>Share Option</t>
  </si>
  <si>
    <t>Balance as of 31 May 2012</t>
  </si>
  <si>
    <t xml:space="preserve">As at 31 May 2012, the total shares held as treasury shares remained at 24,000 shares as none of the treasury shares were resold or cancelled during the current quarter. </t>
  </si>
  <si>
    <t>This interim financial report and explanation notes were authorised for issue by the Directors in accordance with a resolution of the Directors on 26 July 2012.</t>
  </si>
  <si>
    <t>The Group borrowings as at 31 May 2012 are as follows:-</t>
  </si>
  <si>
    <t>12 months</t>
  </si>
  <si>
    <t>- under/(over) provision in prior year</t>
  </si>
  <si>
    <t>Capital commitments for the purchase of property, plant and equipment not provided for in the interim financial statements as at 31 May 2012 were as follows:</t>
  </si>
  <si>
    <t>There were no changes in the composition of the Group during the quarter ended 31 May 2012.</t>
  </si>
  <si>
    <t>31 May 2012</t>
  </si>
  <si>
    <t>31 May 2011</t>
  </si>
  <si>
    <t xml:space="preserve">  (Increase)/Decrease in current assets</t>
  </si>
  <si>
    <t>There were no material events subsequent to the end of the current quarter ended 31 May 2012 up to the date of this report which have not been reflected in this financial statements.</t>
  </si>
  <si>
    <t>Quarterly report on consolidated results for the fourth quarter ended 31 May 2012</t>
  </si>
  <si>
    <t>Profit for the year</t>
  </si>
  <si>
    <t>FOR THE FINANCIAL YEAR ENDED 31 MAY 2012</t>
  </si>
  <si>
    <t>NET (DECREASE)/INCREASE IN CASH AND CASH EQUIVALENTS</t>
  </si>
  <si>
    <t>CASH AND CASH EQUIVALENTS AT BEGINNING OF YEAR</t>
  </si>
  <si>
    <t>CASH AND CASH EQUIVALENTS AT END OF YEAR</t>
  </si>
  <si>
    <t>On 9 March 2012, an initial grant of 4,583,000 share options under the Employees' Share Option Scheme (ESOS) has been offerred to the eligible Directors and employees of the Group, of which 4,422,000 share options had been duly accepted. The exercise price has been fixed at RM0.75 per share and options not exercised upon expiry of the ESOS on 8 March 2017 shall be null and void.</t>
  </si>
  <si>
    <t xml:space="preserve">For the current financial year ended 31 May 2012, the Board of Directors recommends a first and final dividend of 3.0 sen per share, tax-exempt (2011: 2.5 sen per share, tax-exempt) for shareholders' approval at the forthcoming Annual General Meeting of the Company. The date of the Annual General Meeting and book closure date for the above dividend will be announced in due course. </t>
  </si>
  <si>
    <t>There were no outstanding corporate proposals as at the date of this report.</t>
  </si>
  <si>
    <t xml:space="preserve">Fair value of share options granted </t>
  </si>
  <si>
    <t>Balance as of 31 May 2011</t>
  </si>
  <si>
    <t xml:space="preserve">Year ended </t>
  </si>
  <si>
    <t>Current year vs. last year</t>
  </si>
  <si>
    <t xml:space="preserve">The Group recorded a revenue of RM46.7 million during the quarter ended 31 May 2012, an increase of RM3.7 million representing 9% higher as compared to the corresponding quarter of the preceding year at RM43.0 million revenue. The increase in revenue was mainly contributed by the higher sales volume of various categories of bottled water products resulted from the continuous strong promotions coupled with hot weather during the period. Profit before tax has increased from RM1.0 million recorded in the corresponding quarter of the preceding year to RM3.4 million in the current quarter, attributed mainly to the higher sales of the more profitable carbonated and flavoured drinks and natural mineral water products, the lower raw material cost and the lower unit cost achieved through the economies of scale. </t>
  </si>
  <si>
    <r>
      <t>The Group's manufacturing segment contributed RM165.2 million revenue for the year ended 31 May 2012 as compared to the revenue of RM132.4 million recorded in the preceding year mainly attributable to the increase in both the sales volume and the selling prices of the bottled water products.  Profit before tax from the manufacturing segment has increased by RM5.2 million to RM18.8 million from RM13.6 million</t>
    </r>
    <r>
      <rPr>
        <sz val="13"/>
        <color indexed="10"/>
        <rFont val="Arial"/>
        <family val="2"/>
      </rPr>
      <t xml:space="preserve"> </t>
    </r>
    <r>
      <rPr>
        <sz val="13"/>
        <rFont val="Arial"/>
        <family val="2"/>
      </rPr>
      <t xml:space="preserve">previously, mainly due to the higher sales of more profitable mineral water and carbonated products, higher selling prices of bottled water products, lower raw material cost and the lower unit cost acheived through economies of scale. </t>
    </r>
  </si>
  <si>
    <t xml:space="preserve">Barring any unforeseen circumstances, the Directors expect the Group to perform favourably in the financial year ending 31 May 2013. </t>
  </si>
  <si>
    <t>The effective tax rate is higher than the statutory income tax rate mainly due to certain expenses which are not allowable for taxation purpose and the higher provision on deferred tax in certain subsidiary companies resulted from reclassification of hire purchase creditors to loan borrowings on certain property, plant and equipment.</t>
  </si>
  <si>
    <t>As compared to RM45.2 million reported in the preceding quarter, the revenue of the Group increased marginally to RM46.7 million in the current quarter. However, pre-tax profit has decreased from RM4.6 million in the preceding quarter to RM3.4 million in the current quarter. The decrease in pre-tax profit was mainly attributed to the charge of fair value of the employees' share options granted under ESOS in the current quarter amounting to RM1.0 million and the higher advertising and promotion expenses.</t>
  </si>
  <si>
    <t>Whilst the domestic economic outlook has remained positive, the global economic outlook is highly uncertain mainly due to the ongoing European sovereign debt crisis. We will continue to focus on achieving greater economies of scale and improve our productivity and operational efficiency so as to remain competitive. In line with our expansion plan and higher installed capacity, the Group will seek to further broaden its product range, including the recent introduction of the larger-pack-size bottled water suitable for the use of water dispensers, to cater to the needs of the various market segments.  With the resilient domestic market and our continuous efforts to improve both our domestic and export sales, we remain confident that the volumes and earnings of our various bottled water products will be further strengthened.</t>
  </si>
  <si>
    <t>During the year, a total of 17,000 share options granted under ESOS had lapsed resulted from employees no longer under the employment of the Group. As at 31 May 2012, a total of 4,405,000 share options remained outstanding.</t>
  </si>
  <si>
    <t xml:space="preserve">   under Employees' Share Option Sceme (ESOS)</t>
  </si>
  <si>
    <t xml:space="preserve"> - Bonus Warrants Issue and ESOS</t>
  </si>
  <si>
    <t>Basic earnings per ordinary share is calculated by dividing the profit attributable to the owners of the Company by the weighted number of shares in issue during the current quarter/year ended 31 May 2012.</t>
  </si>
  <si>
    <t>Other receivables</t>
  </si>
  <si>
    <t>Net cash (used in)/generated from financing activities</t>
  </si>
  <si>
    <t>Year ended</t>
  </si>
  <si>
    <t>Share Option reserve</t>
  </si>
  <si>
    <t>Other than the aforesaid grant of share options, there were no issuance and repayment of debt and equity securities, share buy-backs, share cancellations and resale of treasury shares for the quarter ended 31 May 2012.</t>
  </si>
  <si>
    <t xml:space="preserve">The Group recorded a revenue of RM178.2 million for the year ended 31 May 2012, an increase of 21% as compared to the revenue of RM147.7 million recorded in the preceding year.  The increase was mainly contributed from the manufacturing segment by RM32.8 million off-set with a slight decrease in trading segment revenue by RM2.3 million.  Profit before tax has increased significantly by RM4.1 million from RM10.2 million recorded in last financial year to RM14.3 million in the current year mainly due to strong performance of the more profitable manufacturing segment. </t>
  </si>
  <si>
    <t>Revenue from the trading segment has decreased by RM2.3 million to RM13.0 million for the year ended 31 May 2012 as compared to the revenue of RM15.3 million recorded in the preceding year mainly due to a restructuring of customer base of the Group.  However, the improved sales of higher-margin mineral water products had improved the profit of the trading segment marginally.</t>
  </si>
  <si>
    <t>Both the warrants and employees' share options have anti-dilutive effect for the current quarter/year as the average exercise price is higher than the average fair value. Accordingly, the diluted EPS is the same as the basic EPS.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</si>
</sst>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s>
  <fonts count="56">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sz val="17"/>
      <name val="Arial"/>
      <family val="2"/>
    </font>
    <font>
      <i/>
      <sz val="16"/>
      <name val="Arial"/>
      <family val="2"/>
    </font>
    <font>
      <u val="single"/>
      <sz val="13"/>
      <name val="Arial"/>
      <family val="2"/>
    </font>
    <font>
      <sz val="8"/>
      <name val="Arial"/>
      <family val="2"/>
    </font>
    <font>
      <sz val="13"/>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color indexed="8"/>
      </top>
      <bottom/>
    </border>
    <border>
      <left/>
      <right/>
      <top style="thin"/>
      <bottom style="double"/>
    </border>
    <border>
      <left/>
      <right/>
      <top/>
      <bottom style="double"/>
    </border>
    <border>
      <left/>
      <right/>
      <top style="thin"/>
      <bottom style="thin"/>
    </border>
    <border>
      <left/>
      <right/>
      <top/>
      <bottom style="thin"/>
    </border>
    <border>
      <left/>
      <right/>
      <top/>
      <bottom style="medium"/>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2" fillId="26" borderId="8" applyNumberFormat="0" applyAlignment="0" applyProtection="0"/>
    <xf numFmtId="9" fontId="8"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0">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3"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2" fillId="0" borderId="0" xfId="0" applyNumberFormat="1" applyFont="1" applyAlignment="1">
      <alignment horizontal="left"/>
    </xf>
    <xf numFmtId="0" fontId="9" fillId="0" borderId="0" xfId="57" applyFont="1">
      <alignment/>
      <protection/>
    </xf>
    <xf numFmtId="0" fontId="8" fillId="0" borderId="0" xfId="57" applyFont="1" applyAlignment="1">
      <alignment horizontal="center"/>
      <protection/>
    </xf>
    <xf numFmtId="0" fontId="12" fillId="0" borderId="0" xfId="0" applyNumberFormat="1" applyFont="1" applyAlignment="1">
      <alignment/>
    </xf>
    <xf numFmtId="0" fontId="12" fillId="0" borderId="0" xfId="0" applyNumberFormat="1" applyFont="1" applyFill="1" applyAlignment="1">
      <alignment/>
    </xf>
    <xf numFmtId="41" fontId="12" fillId="0" borderId="0" xfId="0" applyNumberFormat="1" applyFont="1" applyFill="1" applyBorder="1" applyAlignment="1">
      <alignment/>
    </xf>
    <xf numFmtId="0" fontId="13" fillId="0" borderId="0" xfId="0" applyNumberFormat="1" applyFont="1" applyAlignment="1">
      <alignment horizontal="left"/>
    </xf>
    <xf numFmtId="0" fontId="13" fillId="0" borderId="0" xfId="0" applyNumberFormat="1" applyFont="1" applyAlignment="1">
      <alignment/>
    </xf>
    <xf numFmtId="0" fontId="14" fillId="0" borderId="0" xfId="0" applyNumberFormat="1" applyFont="1" applyAlignment="1">
      <alignment horizontal="left"/>
    </xf>
    <xf numFmtId="0" fontId="15" fillId="0" borderId="0" xfId="0" applyNumberFormat="1" applyFont="1" applyAlignment="1">
      <alignment/>
    </xf>
    <xf numFmtId="0" fontId="15" fillId="0" borderId="0" xfId="0" applyNumberFormat="1" applyFont="1" applyAlignment="1">
      <alignment/>
    </xf>
    <xf numFmtId="0" fontId="15" fillId="0" borderId="0" xfId="0" applyNumberFormat="1" applyFont="1" applyAlignment="1">
      <alignment horizontal="left"/>
    </xf>
    <xf numFmtId="0" fontId="13" fillId="0" borderId="0" xfId="0" applyNumberFormat="1" applyFont="1" applyAlignment="1">
      <alignment horizontal="center"/>
    </xf>
    <xf numFmtId="171" fontId="15" fillId="0" borderId="0" xfId="42" applyNumberFormat="1" applyFont="1" applyAlignment="1">
      <alignment/>
    </xf>
    <xf numFmtId="37" fontId="15" fillId="0" borderId="0" xfId="0" applyNumberFormat="1" applyFont="1" applyBorder="1" applyAlignment="1">
      <alignment/>
    </xf>
    <xf numFmtId="37" fontId="15" fillId="0" borderId="0" xfId="0" applyNumberFormat="1" applyFont="1" applyAlignment="1">
      <alignment/>
    </xf>
    <xf numFmtId="41" fontId="15" fillId="0" borderId="0" xfId="0" applyNumberFormat="1" applyFont="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5" fillId="0" borderId="0" xfId="0" applyNumberFormat="1" applyFont="1" applyAlignment="1">
      <alignment horizontal="center"/>
    </xf>
    <xf numFmtId="0" fontId="10" fillId="0" borderId="0" xfId="0" applyNumberFormat="1" applyFont="1" applyAlignment="1">
      <alignment/>
    </xf>
    <xf numFmtId="0" fontId="10" fillId="0" borderId="0" xfId="0" applyNumberFormat="1" applyFont="1" applyAlignment="1">
      <alignment horizontal="left"/>
    </xf>
    <xf numFmtId="0" fontId="13" fillId="0" borderId="0" xfId="0" applyNumberFormat="1" applyFont="1" applyFill="1" applyAlignment="1">
      <alignment horizontal="left"/>
    </xf>
    <xf numFmtId="0" fontId="13" fillId="0" borderId="0" xfId="0" applyNumberFormat="1" applyFont="1" applyFill="1" applyAlignment="1">
      <alignment/>
    </xf>
    <xf numFmtId="0" fontId="8" fillId="0" borderId="0" xfId="57" applyFont="1" applyAlignment="1">
      <alignment/>
      <protection/>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0" fontId="13" fillId="0" borderId="0" xfId="0" applyNumberFormat="1" applyFont="1" applyAlignment="1">
      <alignment horizontal="left" vertical="top"/>
    </xf>
    <xf numFmtId="37" fontId="13" fillId="0" borderId="0" xfId="0" applyNumberFormat="1" applyFont="1" applyAlignment="1">
      <alignment horizontal="justify" vertical="top" wrapText="1"/>
    </xf>
    <xf numFmtId="0" fontId="15" fillId="0" borderId="0" xfId="0" applyFont="1" applyAlignment="1">
      <alignment horizontal="justify" vertical="top" wrapText="1"/>
    </xf>
    <xf numFmtId="0" fontId="15" fillId="0" borderId="0" xfId="0" applyNumberFormat="1" applyFont="1" applyAlignment="1">
      <alignment vertical="center" wrapText="1"/>
    </xf>
    <xf numFmtId="0" fontId="8" fillId="0" borderId="0" xfId="57" applyFont="1">
      <alignment/>
      <protection/>
    </xf>
    <xf numFmtId="171" fontId="8" fillId="0" borderId="0" xfId="57" applyNumberFormat="1" applyFont="1">
      <alignment/>
      <protection/>
    </xf>
    <xf numFmtId="37" fontId="15" fillId="0" borderId="0" xfId="0" applyNumberFormat="1" applyFont="1" applyAlignment="1">
      <alignment horizontal="justify" vertical="top" wrapText="1"/>
    </xf>
    <xf numFmtId="0" fontId="15" fillId="0" borderId="0" xfId="0" applyNumberFormat="1" applyFont="1" applyFill="1" applyAlignment="1">
      <alignment vertical="top"/>
    </xf>
    <xf numFmtId="0" fontId="0" fillId="0" borderId="0" xfId="0" applyNumberFormat="1" applyFont="1" applyFill="1" applyBorder="1" applyAlignment="1">
      <alignment horizontal="justify" vertical="top" wrapText="1"/>
    </xf>
    <xf numFmtId="0" fontId="0" fillId="0" borderId="0" xfId="0" applyNumberFormat="1" applyFont="1" applyFill="1" applyBorder="1" applyAlignment="1">
      <alignment horizontal="justify" wrapText="1"/>
    </xf>
    <xf numFmtId="41" fontId="0" fillId="0" borderId="0" xfId="0" applyNumberFormat="1" applyFont="1" applyFill="1" applyAlignment="1">
      <alignment/>
    </xf>
    <xf numFmtId="0" fontId="0" fillId="0" borderId="0" xfId="0" applyNumberFormat="1" applyFont="1" applyAlignment="1">
      <alignment/>
    </xf>
    <xf numFmtId="0" fontId="6" fillId="0" borderId="0" xfId="0" applyNumberFormat="1" applyFont="1" applyAlignment="1">
      <alignment horizontal="left"/>
    </xf>
    <xf numFmtId="0" fontId="0" fillId="0" borderId="0" xfId="0" applyFont="1" applyFill="1" applyBorder="1" applyAlignment="1">
      <alignment horizontal="justify" vertical="top" wrapText="1"/>
    </xf>
    <xf numFmtId="0" fontId="15" fillId="0" borderId="0" xfId="0" applyFont="1" applyAlignment="1">
      <alignment horizontal="justify" vertical="top"/>
    </xf>
    <xf numFmtId="0" fontId="15" fillId="0" borderId="0" xfId="0" applyFont="1" applyAlignment="1">
      <alignment horizontal="left" vertical="top"/>
    </xf>
    <xf numFmtId="0" fontId="3"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0" fontId="16" fillId="0" borderId="0" xfId="0" applyNumberFormat="1" applyFont="1" applyFill="1" applyAlignment="1">
      <alignment/>
    </xf>
    <xf numFmtId="0" fontId="11" fillId="0" borderId="0" xfId="0" applyNumberFormat="1" applyFont="1" applyFill="1" applyAlignment="1">
      <alignment horizontal="left"/>
    </xf>
    <xf numFmtId="0" fontId="16"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0" fontId="17" fillId="0" borderId="0" xfId="0" applyNumberFormat="1" applyFont="1" applyFill="1" applyBorder="1" applyAlignment="1">
      <alignment horizontal="center"/>
    </xf>
    <xf numFmtId="41" fontId="12" fillId="0" borderId="11" xfId="0" applyNumberFormat="1" applyFont="1" applyFill="1" applyBorder="1" applyAlignment="1">
      <alignment/>
    </xf>
    <xf numFmtId="41" fontId="12" fillId="0" borderId="12" xfId="0" applyNumberFormat="1" applyFont="1" applyFill="1" applyBorder="1" applyAlignment="1">
      <alignment/>
    </xf>
    <xf numFmtId="41" fontId="12" fillId="0" borderId="13"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0"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5" fillId="0" borderId="14" xfId="0" applyNumberFormat="1" applyFont="1" applyFill="1" applyBorder="1" applyAlignment="1">
      <alignment horizontal="right"/>
    </xf>
    <xf numFmtId="41" fontId="5" fillId="0" borderId="14" xfId="0" applyNumberFormat="1" applyFont="1" applyFill="1" applyBorder="1" applyAlignment="1">
      <alignment/>
    </xf>
    <xf numFmtId="41" fontId="5" fillId="0" borderId="13"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9" fontId="8" fillId="0" borderId="0" xfId="61" applyFont="1" applyAlignment="1">
      <alignment/>
    </xf>
    <xf numFmtId="171" fontId="8" fillId="0" borderId="0" xfId="42" applyNumberFormat="1" applyFont="1" applyAlignment="1">
      <alignment/>
    </xf>
    <xf numFmtId="171" fontId="8" fillId="0" borderId="12" xfId="42" applyNumberFormat="1" applyFont="1" applyBorder="1" applyAlignment="1">
      <alignment/>
    </xf>
    <xf numFmtId="0" fontId="8" fillId="0" borderId="16" xfId="57" applyFont="1" applyBorder="1">
      <alignment/>
      <protection/>
    </xf>
    <xf numFmtId="171" fontId="8" fillId="0" borderId="0" xfId="42" applyNumberFormat="1" applyFont="1" applyBorder="1" applyAlignment="1">
      <alignment/>
    </xf>
    <xf numFmtId="171" fontId="8" fillId="0" borderId="12" xfId="57" applyNumberFormat="1" applyFont="1" applyBorder="1">
      <alignment/>
      <protection/>
    </xf>
    <xf numFmtId="0" fontId="8" fillId="0" borderId="0" xfId="57" applyNumberFormat="1" applyFont="1" applyAlignment="1">
      <alignment/>
      <protection/>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58" applyFont="1" applyFill="1" applyAlignment="1">
      <alignment/>
      <protection/>
    </xf>
    <xf numFmtId="14" fontId="8" fillId="0" borderId="0" xfId="0" applyNumberFormat="1" applyFont="1" applyFill="1" applyAlignment="1" quotePrefix="1">
      <alignment horizontal="center"/>
    </xf>
    <xf numFmtId="171" fontId="8" fillId="0" borderId="12"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0" fontId="8" fillId="0" borderId="15" xfId="57" applyFont="1" applyBorder="1" applyAlignment="1">
      <alignment horizontal="center"/>
      <protection/>
    </xf>
    <xf numFmtId="0" fontId="0" fillId="0" borderId="0" xfId="0" applyFont="1" applyAlignment="1">
      <alignment wrapText="1"/>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2"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7" xfId="42" applyNumberFormat="1" applyFont="1" applyFill="1" applyBorder="1" applyAlignment="1">
      <alignment/>
    </xf>
    <xf numFmtId="171" fontId="15" fillId="0" borderId="18" xfId="42" applyNumberFormat="1" applyFont="1" applyFill="1" applyBorder="1" applyAlignment="1">
      <alignment/>
    </xf>
    <xf numFmtId="171" fontId="15" fillId="0" borderId="0" xfId="42" applyNumberFormat="1" applyFont="1" applyFill="1" applyBorder="1" applyAlignment="1">
      <alignment/>
    </xf>
    <xf numFmtId="171" fontId="15" fillId="0" borderId="13" xfId="42" applyNumberFormat="1" applyFont="1" applyFill="1" applyBorder="1" applyAlignment="1">
      <alignment/>
    </xf>
    <xf numFmtId="3" fontId="5" fillId="0" borderId="0" xfId="0" applyNumberFormat="1" applyFont="1" applyFill="1" applyAlignment="1">
      <alignment horizontal="center"/>
    </xf>
    <xf numFmtId="3" fontId="5" fillId="0" borderId="0" xfId="0" applyNumberFormat="1" applyFont="1" applyFill="1" applyBorder="1" applyAlignment="1">
      <alignment/>
    </xf>
    <xf numFmtId="43" fontId="5" fillId="0" borderId="13" xfId="0" applyNumberFormat="1" applyFont="1" applyFill="1" applyBorder="1" applyAlignment="1">
      <alignment/>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171" fontId="8" fillId="0" borderId="15" xfId="42" applyNumberFormat="1" applyFont="1" applyFill="1" applyBorder="1" applyAlignment="1">
      <alignment/>
    </xf>
    <xf numFmtId="171" fontId="0" fillId="0" borderId="0" xfId="42" applyNumberFormat="1" applyFont="1" applyAlignment="1">
      <alignment/>
    </xf>
    <xf numFmtId="41" fontId="0" fillId="0" borderId="0" xfId="0" applyNumberFormat="1" applyFont="1" applyAlignment="1">
      <alignment/>
    </xf>
    <xf numFmtId="171" fontId="8" fillId="0" borderId="0" xfId="58" applyNumberFormat="1" applyFont="1" applyFill="1">
      <alignment/>
      <protection/>
    </xf>
    <xf numFmtId="171" fontId="0" fillId="0" borderId="0" xfId="0" applyNumberFormat="1" applyFont="1" applyAlignment="1">
      <alignment/>
    </xf>
    <xf numFmtId="0" fontId="15" fillId="0" borderId="0" xfId="0" applyNumberFormat="1" applyFont="1" applyAlignment="1">
      <alignment wrapText="1"/>
    </xf>
    <xf numFmtId="0" fontId="13" fillId="0" borderId="0" xfId="0" applyNumberFormat="1" applyFont="1" applyFill="1" applyAlignment="1">
      <alignment horizontal="center" vertical="top"/>
    </xf>
    <xf numFmtId="0" fontId="0" fillId="0" borderId="0" xfId="0" applyNumberFormat="1" applyFont="1" applyAlignment="1">
      <alignment/>
    </xf>
    <xf numFmtId="3" fontId="15" fillId="0" borderId="0" xfId="0" applyNumberFormat="1" applyFont="1" applyBorder="1" applyAlignment="1">
      <alignment/>
    </xf>
    <xf numFmtId="0" fontId="13" fillId="0" borderId="0" xfId="0" applyNumberFormat="1" applyFont="1" applyAlignment="1">
      <alignment horizontal="right"/>
    </xf>
    <xf numFmtId="0" fontId="13" fillId="0" borderId="0" xfId="0" applyNumberFormat="1" applyFont="1" applyFill="1" applyAlignment="1">
      <alignment wrapText="1"/>
    </xf>
    <xf numFmtId="171" fontId="13" fillId="0" borderId="0" xfId="42" applyNumberFormat="1" applyFont="1" applyFill="1" applyBorder="1" applyAlignment="1">
      <alignment horizontal="right"/>
    </xf>
    <xf numFmtId="3" fontId="15" fillId="0" borderId="0" xfId="0" applyNumberFormat="1" applyFont="1" applyFill="1" applyBorder="1" applyAlignment="1">
      <alignment/>
    </xf>
    <xf numFmtId="171" fontId="13" fillId="0" borderId="15" xfId="42" applyNumberFormat="1" applyFont="1" applyFill="1" applyBorder="1" applyAlignment="1">
      <alignment horizontal="right"/>
    </xf>
    <xf numFmtId="0" fontId="0" fillId="0" borderId="0" xfId="0" applyBorder="1" applyAlignment="1">
      <alignment horizontal="justify" vertical="top"/>
    </xf>
    <xf numFmtId="0" fontId="0" fillId="0" borderId="0" xfId="0" applyBorder="1" applyAlignment="1">
      <alignment wrapText="1"/>
    </xf>
    <xf numFmtId="0" fontId="0" fillId="0" borderId="0" xfId="0" applyBorder="1" applyAlignment="1">
      <alignment horizontal="justify" vertical="top" wrapText="1"/>
    </xf>
    <xf numFmtId="0" fontId="0" fillId="0" borderId="0" xfId="0" applyFill="1" applyAlignment="1">
      <alignment wrapText="1"/>
    </xf>
    <xf numFmtId="0" fontId="15" fillId="0" borderId="0" xfId="0" applyNumberFormat="1" applyFont="1" applyFill="1" applyAlignment="1">
      <alignment wrapText="1"/>
    </xf>
    <xf numFmtId="0" fontId="0" fillId="0" borderId="0" xfId="0" applyNumberFormat="1" applyFont="1" applyAlignment="1">
      <alignment vertical="top"/>
    </xf>
    <xf numFmtId="180" fontId="0" fillId="0" borderId="0" xfId="0" applyNumberFormat="1" applyFont="1" applyAlignment="1">
      <alignment/>
    </xf>
    <xf numFmtId="0" fontId="13" fillId="0" borderId="0" xfId="0" applyNumberFormat="1" applyFont="1" applyBorder="1" applyAlignment="1">
      <alignment horizontal="right"/>
    </xf>
    <xf numFmtId="3" fontId="15" fillId="0" borderId="13" xfId="0" applyNumberFormat="1" applyFont="1" applyFill="1" applyBorder="1" applyAlignment="1">
      <alignment/>
    </xf>
    <xf numFmtId="0" fontId="0" fillId="0" borderId="0" xfId="0" applyNumberFormat="1" applyFont="1" applyFill="1" applyAlignment="1">
      <alignment horizontal="justify" vertical="top" wrapText="1"/>
    </xf>
    <xf numFmtId="0" fontId="12" fillId="0" borderId="0" xfId="0" applyNumberFormat="1" applyFont="1" applyFill="1" applyAlignment="1">
      <alignment wrapText="1"/>
    </xf>
    <xf numFmtId="0" fontId="0" fillId="0" borderId="0" xfId="0" applyAlignment="1">
      <alignment wrapText="1"/>
    </xf>
    <xf numFmtId="14" fontId="3" fillId="0" borderId="0" xfId="0" applyNumberFormat="1" applyFont="1" applyFill="1" applyAlignment="1">
      <alignment horizontal="center"/>
    </xf>
    <xf numFmtId="0" fontId="11" fillId="0" borderId="0" xfId="0" applyNumberFormat="1" applyFont="1" applyAlignment="1">
      <alignment horizontal="left"/>
    </xf>
    <xf numFmtId="0" fontId="12" fillId="0" borderId="0" xfId="0" applyNumberFormat="1" applyFont="1" applyFill="1" applyAlignment="1">
      <alignment horizontal="center"/>
    </xf>
    <xf numFmtId="14" fontId="12" fillId="0" borderId="0" xfId="0" applyNumberFormat="1" applyFont="1" applyFill="1" applyAlignment="1" quotePrefix="1">
      <alignment horizontal="center"/>
    </xf>
    <xf numFmtId="0" fontId="12" fillId="0" borderId="15" xfId="0" applyNumberFormat="1" applyFont="1" applyFill="1" applyBorder="1" applyAlignment="1">
      <alignment horizontal="center"/>
    </xf>
    <xf numFmtId="14" fontId="12" fillId="0" borderId="0" xfId="0" applyNumberFormat="1" applyFont="1" applyFill="1" applyAlignment="1">
      <alignment horizontal="center"/>
    </xf>
    <xf numFmtId="14" fontId="8" fillId="0" borderId="0" xfId="0" applyNumberFormat="1" applyFont="1" applyFill="1" applyAlignment="1">
      <alignment horizontal="center"/>
    </xf>
    <xf numFmtId="0" fontId="8" fillId="0" borderId="15" xfId="0" applyNumberFormat="1" applyFont="1" applyFill="1" applyBorder="1" applyAlignment="1">
      <alignment horizontal="center"/>
    </xf>
    <xf numFmtId="0" fontId="8" fillId="0" borderId="0" xfId="0" applyNumberFormat="1" applyFont="1" applyFill="1" applyAlignment="1">
      <alignment/>
    </xf>
    <xf numFmtId="0" fontId="15" fillId="0" borderId="0" xfId="0" applyNumberFormat="1"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wrapText="1"/>
    </xf>
    <xf numFmtId="0" fontId="0" fillId="0" borderId="0" xfId="0" applyNumberFormat="1" applyFont="1" applyFill="1" applyAlignment="1">
      <alignment horizontal="justify" wrapText="1"/>
    </xf>
    <xf numFmtId="0" fontId="18" fillId="0" borderId="0" xfId="0" applyNumberFormat="1" applyFont="1" applyAlignment="1">
      <alignment/>
    </xf>
    <xf numFmtId="171" fontId="8" fillId="0" borderId="12" xfId="58" applyNumberFormat="1" applyFont="1" applyFill="1" applyBorder="1">
      <alignment/>
      <protection/>
    </xf>
    <xf numFmtId="171" fontId="8" fillId="0" borderId="0" xfId="42" applyNumberFormat="1" applyFont="1" applyFill="1" applyBorder="1" applyAlignment="1">
      <alignment/>
    </xf>
    <xf numFmtId="0" fontId="15" fillId="0" borderId="0" xfId="0" applyNumberFormat="1" applyFont="1" applyAlignment="1">
      <alignment horizontal="justify" wrapText="1"/>
    </xf>
    <xf numFmtId="0" fontId="15" fillId="0" borderId="0" xfId="0" applyNumberFormat="1" applyFont="1" applyAlignment="1">
      <alignment horizontal="justify" vertical="center" wrapText="1"/>
    </xf>
    <xf numFmtId="0" fontId="0" fillId="0" borderId="0" xfId="0" applyAlignment="1">
      <alignment horizontal="justify" vertic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horizontal="left"/>
    </xf>
    <xf numFmtId="171" fontId="15" fillId="0" borderId="0" xfId="42" applyNumberFormat="1" applyFont="1" applyFill="1" applyBorder="1" applyAlignment="1">
      <alignment horizontal="right"/>
    </xf>
    <xf numFmtId="0" fontId="18" fillId="0" borderId="0" xfId="0" applyNumberFormat="1" applyFont="1" applyFill="1" applyBorder="1" applyAlignment="1">
      <alignment/>
    </xf>
    <xf numFmtId="171" fontId="15" fillId="0" borderId="0" xfId="42" applyNumberFormat="1" applyFont="1" applyAlignment="1">
      <alignment horizontal="right"/>
    </xf>
    <xf numFmtId="171" fontId="15" fillId="0" borderId="15" xfId="42" applyNumberFormat="1" applyFont="1" applyBorder="1" applyAlignment="1">
      <alignment horizontal="right"/>
    </xf>
    <xf numFmtId="171" fontId="15" fillId="0" borderId="12" xfId="42" applyNumberFormat="1" applyFont="1" applyFill="1" applyBorder="1" applyAlignment="1">
      <alignment horizontal="right"/>
    </xf>
    <xf numFmtId="171" fontId="15" fillId="0" borderId="13" xfId="42" applyNumberFormat="1" applyFont="1" applyFill="1" applyBorder="1" applyAlignment="1">
      <alignment horizontal="right"/>
    </xf>
    <xf numFmtId="171" fontId="15" fillId="0" borderId="13" xfId="42" applyNumberFormat="1" applyFont="1" applyBorder="1" applyAlignment="1">
      <alignment horizontal="right"/>
    </xf>
    <xf numFmtId="171" fontId="15" fillId="0" borderId="12" xfId="42" applyNumberFormat="1" applyFont="1" applyBorder="1" applyAlignment="1">
      <alignment horizontal="right"/>
    </xf>
    <xf numFmtId="171" fontId="15" fillId="0" borderId="0" xfId="42" applyNumberFormat="1" applyFont="1" applyBorder="1" applyAlignment="1">
      <alignment horizontal="right"/>
    </xf>
    <xf numFmtId="171" fontId="13" fillId="0" borderId="0" xfId="42" applyNumberFormat="1" applyFont="1" applyBorder="1" applyAlignment="1">
      <alignment horizontal="right"/>
    </xf>
    <xf numFmtId="15" fontId="13" fillId="0" borderId="15" xfId="0" applyNumberFormat="1" applyFont="1" applyFill="1" applyBorder="1" applyAlignment="1" quotePrefix="1">
      <alignment/>
    </xf>
    <xf numFmtId="0" fontId="13" fillId="0" borderId="15" xfId="0" applyNumberFormat="1" applyFont="1" applyFill="1" applyBorder="1" applyAlignment="1">
      <alignment/>
    </xf>
    <xf numFmtId="171" fontId="8" fillId="0" borderId="14" xfId="42" applyNumberFormat="1" applyFont="1" applyFill="1" applyBorder="1" applyAlignment="1">
      <alignment/>
    </xf>
    <xf numFmtId="0" fontId="15" fillId="0" borderId="0" xfId="0" applyNumberFormat="1" applyFont="1" applyAlignment="1">
      <alignment vertical="center"/>
    </xf>
    <xf numFmtId="0" fontId="15" fillId="0" borderId="0" xfId="0" applyNumberFormat="1" applyFont="1" applyAlignment="1">
      <alignment horizontal="left" vertical="center"/>
    </xf>
    <xf numFmtId="0" fontId="15" fillId="0" borderId="0" xfId="0" applyNumberFormat="1" applyFont="1" applyBorder="1" applyAlignment="1">
      <alignment/>
    </xf>
    <xf numFmtId="0" fontId="0" fillId="0" borderId="0" xfId="0" applyFont="1" applyFill="1" applyAlignment="1">
      <alignment horizontal="justify" wrapText="1"/>
    </xf>
    <xf numFmtId="0" fontId="8" fillId="0" borderId="0" xfId="57" applyFont="1" applyAlignment="1">
      <alignment horizontal="centerContinuous"/>
      <protection/>
    </xf>
    <xf numFmtId="9" fontId="0" fillId="0" borderId="0" xfId="61" applyFont="1" applyFill="1" applyAlignment="1">
      <alignment/>
    </xf>
    <xf numFmtId="41" fontId="12" fillId="0" borderId="0" xfId="0" applyNumberFormat="1" applyFont="1" applyFill="1" applyBorder="1" applyAlignment="1" quotePrefix="1">
      <alignment/>
    </xf>
    <xf numFmtId="0" fontId="12" fillId="0" borderId="0" xfId="0" applyNumberFormat="1" applyFont="1" applyFill="1" applyAlignment="1">
      <alignment horizontal="center"/>
    </xf>
    <xf numFmtId="0" fontId="12" fillId="0" borderId="0" xfId="0" applyNumberFormat="1" applyFont="1" applyFill="1" applyAlignment="1">
      <alignment horizontal="justify" wrapText="1"/>
    </xf>
    <xf numFmtId="0" fontId="12" fillId="0" borderId="0" xfId="0" applyNumberFormat="1" applyFont="1" applyFill="1" applyAlignment="1">
      <alignment wrapText="1"/>
    </xf>
    <xf numFmtId="0" fontId="0" fillId="0" borderId="0" xfId="0" applyAlignment="1">
      <alignment wrapText="1"/>
    </xf>
    <xf numFmtId="0" fontId="5" fillId="0" borderId="0" xfId="0" applyNumberFormat="1" applyFont="1" applyAlignment="1">
      <alignment horizontal="justify" wrapText="1"/>
    </xf>
    <xf numFmtId="0" fontId="0" fillId="0" borderId="0" xfId="0" applyAlignment="1">
      <alignment horizontal="justify" wrapText="1"/>
    </xf>
    <xf numFmtId="0" fontId="8" fillId="0" borderId="0" xfId="57" applyFont="1" applyAlignment="1">
      <alignment horizontal="center"/>
      <protection/>
    </xf>
    <xf numFmtId="0" fontId="8" fillId="0" borderId="0" xfId="57" applyNumberFormat="1" applyFont="1" applyAlignment="1">
      <alignment horizontal="justify" wrapText="1"/>
      <protection/>
    </xf>
    <xf numFmtId="0" fontId="8" fillId="0" borderId="0" xfId="0" applyNumberFormat="1" applyFont="1" applyFill="1" applyAlignment="1">
      <alignment horizontal="center"/>
    </xf>
    <xf numFmtId="0" fontId="8" fillId="0" borderId="0" xfId="0" applyNumberFormat="1" applyFont="1" applyAlignment="1">
      <alignment horizontal="justify" wrapText="1"/>
    </xf>
    <xf numFmtId="0" fontId="8" fillId="0" borderId="0" xfId="0" applyFont="1" applyAlignment="1">
      <alignment horizontal="justify" wrapText="1"/>
    </xf>
    <xf numFmtId="37" fontId="15" fillId="0" borderId="0" xfId="0" applyNumberFormat="1" applyFont="1" applyAlignment="1">
      <alignment horizontal="justify" wrapText="1"/>
    </xf>
    <xf numFmtId="0" fontId="15" fillId="0" borderId="0" xfId="0" applyNumberFormat="1" applyFont="1" applyAlignment="1">
      <alignment horizontal="justify" vertical="center" wrapText="1"/>
    </xf>
    <xf numFmtId="0" fontId="0" fillId="0" borderId="0" xfId="0" applyAlignment="1">
      <alignment horizontal="justify" vertical="center" wrapText="1"/>
    </xf>
    <xf numFmtId="0" fontId="15" fillId="0" borderId="0" xfId="0" applyNumberFormat="1" applyFont="1" applyFill="1" applyAlignment="1">
      <alignment horizontal="justify" vertical="top" wrapText="1"/>
    </xf>
    <xf numFmtId="0" fontId="0" fillId="0" borderId="0" xfId="0" applyAlignment="1">
      <alignment horizontal="justify" vertical="top" wrapText="1"/>
    </xf>
    <xf numFmtId="0" fontId="15" fillId="0" borderId="0" xfId="0" applyNumberFormat="1" applyFont="1" applyFill="1" applyAlignment="1">
      <alignment horizontal="justify" wrapText="1"/>
    </xf>
    <xf numFmtId="0" fontId="0" fillId="0" borderId="0" xfId="0" applyFill="1" applyAlignment="1">
      <alignment horizontal="justify" wrapText="1"/>
    </xf>
    <xf numFmtId="0" fontId="15" fillId="0" borderId="0" xfId="0" applyNumberFormat="1" applyFont="1" applyAlignment="1">
      <alignment wrapText="1"/>
    </xf>
    <xf numFmtId="0" fontId="0" fillId="0" borderId="0" xfId="0" applyNumberFormat="1" applyFont="1" applyAlignment="1">
      <alignment vertical="top" wrapText="1"/>
    </xf>
    <xf numFmtId="0" fontId="0" fillId="0" borderId="19" xfId="0" applyFill="1" applyBorder="1" applyAlignment="1">
      <alignment horizontal="justify" vertical="top" wrapText="1"/>
    </xf>
    <xf numFmtId="0" fontId="0" fillId="0" borderId="14" xfId="0" applyFill="1" applyBorder="1" applyAlignment="1">
      <alignment horizontal="justify" vertical="top" wrapText="1"/>
    </xf>
    <xf numFmtId="0" fontId="0" fillId="0" borderId="20" xfId="0" applyFill="1" applyBorder="1" applyAlignment="1">
      <alignment horizontal="justify" vertical="top" wrapText="1"/>
    </xf>
    <xf numFmtId="37" fontId="0" fillId="0" borderId="21" xfId="0" applyNumberFormat="1" applyFont="1" applyFill="1" applyBorder="1" applyAlignment="1">
      <alignment horizontal="justify" vertical="top" wrapText="1"/>
    </xf>
    <xf numFmtId="0" fontId="0" fillId="0" borderId="21" xfId="0" applyFont="1" applyFill="1" applyBorder="1" applyAlignment="1">
      <alignment horizontal="justify" vertical="top" wrapText="1"/>
    </xf>
    <xf numFmtId="0" fontId="0" fillId="0" borderId="19" xfId="0" applyFont="1" applyFill="1" applyBorder="1" applyAlignment="1">
      <alignment horizontal="justify" vertical="top" wrapText="1"/>
    </xf>
    <xf numFmtId="37" fontId="0" fillId="0" borderId="19" xfId="0" applyNumberFormat="1" applyFont="1" applyFill="1" applyBorder="1" applyAlignment="1">
      <alignment horizontal="justify" vertical="top" wrapText="1"/>
    </xf>
    <xf numFmtId="0" fontId="15" fillId="0" borderId="0" xfId="0" applyNumberFormat="1" applyFont="1" applyFill="1" applyAlignment="1">
      <alignment horizontal="justify"/>
    </xf>
    <xf numFmtId="0" fontId="0" fillId="0" borderId="0" xfId="0" applyAlignment="1">
      <alignment horizontal="justify"/>
    </xf>
    <xf numFmtId="0" fontId="15" fillId="0" borderId="0" xfId="0" applyNumberFormat="1" applyFont="1" applyAlignment="1">
      <alignment horizontal="justify" wrapText="1"/>
    </xf>
    <xf numFmtId="0" fontId="13" fillId="0" borderId="0" xfId="0" applyNumberFormat="1" applyFont="1" applyAlignment="1">
      <alignment wrapText="1"/>
    </xf>
    <xf numFmtId="0" fontId="15" fillId="0" borderId="0" xfId="56" applyFont="1" applyFill="1" applyAlignment="1">
      <alignment horizontal="justify" wrapText="1"/>
      <protection/>
    </xf>
    <xf numFmtId="0" fontId="15" fillId="0" borderId="0" xfId="0" applyNumberFormat="1" applyFont="1" applyFill="1" applyAlignment="1">
      <alignment horizontal="justify" vertical="center" wrapText="1"/>
    </xf>
    <xf numFmtId="0" fontId="0" fillId="0" borderId="0" xfId="0" applyFont="1" applyFill="1" applyAlignment="1">
      <alignment horizontal="justify" wrapText="1"/>
    </xf>
    <xf numFmtId="0" fontId="0" fillId="0" borderId="0" xfId="0" applyNumberFormat="1" applyFont="1" applyFill="1" applyBorder="1" applyAlignment="1">
      <alignment horizontal="justify" wrapText="1"/>
    </xf>
    <xf numFmtId="0" fontId="0" fillId="0" borderId="0" xfId="0" applyFill="1" applyAlignment="1">
      <alignment horizontal="justify" vertical="top" wrapText="1"/>
    </xf>
    <xf numFmtId="0" fontId="13" fillId="0" borderId="0" xfId="0" applyNumberFormat="1" applyFont="1" applyAlignment="1">
      <alignment/>
    </xf>
    <xf numFmtId="0" fontId="13" fillId="0" borderId="0" xfId="0" applyNumberFormat="1" applyFont="1" applyAlignment="1">
      <alignment horizontal="left" wrapText="1"/>
    </xf>
    <xf numFmtId="37" fontId="0" fillId="0" borderId="21" xfId="0" applyNumberFormat="1"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ill="1" applyBorder="1" applyAlignment="1">
      <alignment horizontal="justify" vertical="top" wrapText="1"/>
    </xf>
    <xf numFmtId="0" fontId="0" fillId="0" borderId="0" xfId="0" applyNumberFormat="1" applyFont="1" applyFill="1" applyBorder="1" applyAlignment="1">
      <alignment horizontal="justify" vertical="top" wrapText="1"/>
    </xf>
    <xf numFmtId="0" fontId="0" fillId="0" borderId="0" xfId="0" applyFill="1" applyAlignment="1">
      <alignment wrapText="1"/>
    </xf>
    <xf numFmtId="37" fontId="15" fillId="0" borderId="0" xfId="0" applyNumberFormat="1" applyFont="1" applyAlignment="1">
      <alignment horizontal="justify" vertical="top" wrapText="1"/>
    </xf>
    <xf numFmtId="0" fontId="0" fillId="0" borderId="0" xfId="0" applyFont="1" applyAlignment="1">
      <alignment horizontal="justify" vertical="top" wrapText="1"/>
    </xf>
    <xf numFmtId="0" fontId="0" fillId="0" borderId="0" xfId="0" applyNumberFormat="1" applyFont="1" applyFill="1" applyAlignment="1">
      <alignment horizontal="justify" wrapText="1"/>
    </xf>
    <xf numFmtId="0" fontId="13" fillId="0" borderId="0" xfId="0" applyNumberFormat="1" applyFont="1" applyFill="1" applyAlignment="1">
      <alignment horizontal="justify" wrapText="1"/>
    </xf>
    <xf numFmtId="0" fontId="0" fillId="0" borderId="0" xfId="0" applyNumberFormat="1" applyFont="1" applyFill="1" applyAlignment="1">
      <alignment horizontal="justify" vertical="top" wrapText="1"/>
    </xf>
    <xf numFmtId="0" fontId="0" fillId="0" borderId="0" xfId="0" applyFont="1" applyFill="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123825</xdr:rowOff>
    </xdr:from>
    <xdr:ext cx="2276475" cy="742950"/>
    <xdr:sp>
      <xdr:nvSpPr>
        <xdr:cNvPr id="1" name="Picture 10"/>
        <xdr:cNvSpPr>
          <a:spLocks noChangeAspect="1"/>
        </xdr:cNvSpPr>
      </xdr:nvSpPr>
      <xdr:spPr>
        <a:xfrm>
          <a:off x="95250" y="123825"/>
          <a:ext cx="2276475"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38100</xdr:rowOff>
    </xdr:from>
    <xdr:to>
      <xdr:col>1</xdr:col>
      <xdr:colOff>1905000</xdr:colOff>
      <xdr:row>2</xdr:row>
      <xdr:rowOff>123825</xdr:rowOff>
    </xdr:to>
    <xdr:pic>
      <xdr:nvPicPr>
        <xdr:cNvPr id="2" name="Picture 10"/>
        <xdr:cNvPicPr preferRelativeResize="1">
          <a:picLocks noChangeAspect="1"/>
        </xdr:cNvPicPr>
      </xdr:nvPicPr>
      <xdr:blipFill>
        <a:blip r:embed="rId1"/>
        <a:stretch>
          <a:fillRect/>
        </a:stretch>
      </xdr:blipFill>
      <xdr:spPr>
        <a:xfrm>
          <a:off x="9525" y="38100"/>
          <a:ext cx="2305050" cy="63817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1</xdr:col>
      <xdr:colOff>704850</xdr:colOff>
      <xdr:row>2</xdr:row>
      <xdr:rowOff>133350</xdr:rowOff>
    </xdr:to>
    <xdr:pic>
      <xdr:nvPicPr>
        <xdr:cNvPr id="2" name="Picture 10"/>
        <xdr:cNvPicPr preferRelativeResize="1">
          <a:picLocks noChangeAspect="1"/>
        </xdr:cNvPicPr>
      </xdr:nvPicPr>
      <xdr:blipFill>
        <a:blip r:embed="rId1"/>
        <a:stretch>
          <a:fillRect/>
        </a:stretch>
      </xdr:blipFill>
      <xdr:spPr>
        <a:xfrm>
          <a:off x="0" y="19050"/>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2095500</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76200</xdr:rowOff>
    </xdr:from>
    <xdr:to>
      <xdr:col>0</xdr:col>
      <xdr:colOff>466725</xdr:colOff>
      <xdr:row>8</xdr:row>
      <xdr:rowOff>76200</xdr:rowOff>
    </xdr:to>
    <xdr:sp>
      <xdr:nvSpPr>
        <xdr:cNvPr id="1"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7</xdr:row>
      <xdr:rowOff>95250</xdr:rowOff>
    </xdr:from>
    <xdr:to>
      <xdr:col>9</xdr:col>
      <xdr:colOff>628650</xdr:colOff>
      <xdr:row>7</xdr:row>
      <xdr:rowOff>95250</xdr:rowOff>
    </xdr:to>
    <xdr:sp>
      <xdr:nvSpPr>
        <xdr:cNvPr id="2" name="Line 3"/>
        <xdr:cNvSpPr>
          <a:spLocks/>
        </xdr:cNvSpPr>
      </xdr:nvSpPr>
      <xdr:spPr>
        <a:xfrm>
          <a:off x="7019925" y="131445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104775</xdr:rowOff>
    </xdr:from>
    <xdr:to>
      <xdr:col>4</xdr:col>
      <xdr:colOff>361950</xdr:colOff>
      <xdr:row>7</xdr:row>
      <xdr:rowOff>104775</xdr:rowOff>
    </xdr:to>
    <xdr:sp>
      <xdr:nvSpPr>
        <xdr:cNvPr id="3" name="Line 4"/>
        <xdr:cNvSpPr>
          <a:spLocks/>
        </xdr:cNvSpPr>
      </xdr:nvSpPr>
      <xdr:spPr>
        <a:xfrm flipH="1">
          <a:off x="3124200"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114300</xdr:rowOff>
    </xdr:from>
    <xdr:to>
      <xdr:col>8</xdr:col>
      <xdr:colOff>0</xdr:colOff>
      <xdr:row>8</xdr:row>
      <xdr:rowOff>114300</xdr:rowOff>
    </xdr:to>
    <xdr:sp>
      <xdr:nvSpPr>
        <xdr:cNvPr id="4" name="Line 5"/>
        <xdr:cNvSpPr>
          <a:spLocks/>
        </xdr:cNvSpPr>
      </xdr:nvSpPr>
      <xdr:spPr>
        <a:xfrm>
          <a:off x="626745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5"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152400</xdr:rowOff>
    </xdr:from>
    <xdr:to>
      <xdr:col>3</xdr:col>
      <xdr:colOff>771525</xdr:colOff>
      <xdr:row>2</xdr:row>
      <xdr:rowOff>190500</xdr:rowOff>
    </xdr:to>
    <xdr:pic>
      <xdr:nvPicPr>
        <xdr:cNvPr id="1" name="Picture 10"/>
        <xdr:cNvPicPr preferRelativeResize="1">
          <a:picLocks noChangeAspect="1"/>
        </xdr:cNvPicPr>
      </xdr:nvPicPr>
      <xdr:blipFill>
        <a:blip r:embed="rId1"/>
        <a:stretch>
          <a:fillRect/>
        </a:stretch>
      </xdr:blipFill>
      <xdr:spPr>
        <a:xfrm>
          <a:off x="76200" y="152400"/>
          <a:ext cx="180022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P81"/>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37" customWidth="1"/>
    <col min="2" max="2" width="26.77734375" style="37" customWidth="1"/>
    <col min="3" max="3" width="13.77734375" style="37" customWidth="1"/>
    <col min="4" max="4" width="13.10546875" style="37" customWidth="1"/>
    <col min="5" max="5" width="2.77734375" style="37" customWidth="1"/>
    <col min="6" max="6" width="13.10546875" style="37" customWidth="1"/>
    <col min="7" max="7" width="2.77734375" style="37" customWidth="1"/>
    <col min="8" max="8" width="13.10546875" style="37" customWidth="1"/>
    <col min="9" max="9" width="2.77734375" style="37" customWidth="1"/>
    <col min="10" max="10" width="13.10546875" style="37" customWidth="1"/>
    <col min="11" max="36" width="10.6640625" style="37" customWidth="1"/>
    <col min="37" max="37" width="15.21484375" style="37" customWidth="1"/>
    <col min="38" max="42" width="10.6640625" style="37" customWidth="1"/>
    <col min="43" max="43" width="8.99609375" style="37" customWidth="1"/>
    <col min="44" max="66" width="10.6640625" style="37" customWidth="1"/>
    <col min="67" max="67" width="12.6640625" style="37" customWidth="1"/>
    <col min="68" max="16384" width="10.6640625" style="37" customWidth="1"/>
  </cols>
  <sheetData>
    <row r="1" spans="3:10" s="34" customFormat="1" ht="21.75">
      <c r="C1" s="65" t="s">
        <v>161</v>
      </c>
      <c r="E1" s="11"/>
      <c r="F1" s="11"/>
      <c r="G1" s="11"/>
      <c r="H1" s="11"/>
      <c r="I1" s="11"/>
      <c r="J1" s="11"/>
    </row>
    <row r="2" spans="3:250" ht="21.75">
      <c r="C2" s="67" t="s">
        <v>162</v>
      </c>
      <c r="E2" s="11"/>
      <c r="F2" s="11"/>
      <c r="G2" s="11"/>
      <c r="H2" s="11"/>
      <c r="I2" s="11"/>
      <c r="J2" s="11"/>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row>
    <row r="3" spans="3:250" ht="21.75">
      <c r="C3" s="67" t="s">
        <v>163</v>
      </c>
      <c r="E3" s="11"/>
      <c r="F3" s="11"/>
      <c r="G3" s="11"/>
      <c r="H3" s="11"/>
      <c r="I3" s="11"/>
      <c r="J3" s="11"/>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row>
    <row r="4" spans="1:10" ht="21.75" customHeight="1">
      <c r="A4" s="11"/>
      <c r="B4" s="11"/>
      <c r="D4" s="11"/>
      <c r="E4" s="11"/>
      <c r="F4" s="11"/>
      <c r="G4" s="11"/>
      <c r="H4" s="11"/>
      <c r="I4" s="11"/>
      <c r="J4" s="11"/>
    </row>
    <row r="5" spans="1:10" ht="18" customHeight="1">
      <c r="A5" s="38" t="s">
        <v>328</v>
      </c>
      <c r="B5" s="38"/>
      <c r="C5" s="38"/>
      <c r="D5" s="38"/>
      <c r="E5" s="38"/>
      <c r="F5" s="38"/>
      <c r="G5" s="38"/>
      <c r="H5" s="11"/>
      <c r="I5" s="11"/>
      <c r="J5" s="11"/>
    </row>
    <row r="6" spans="1:10" ht="20.25">
      <c r="A6" s="38" t="s">
        <v>16</v>
      </c>
      <c r="B6" s="38"/>
      <c r="C6" s="38"/>
      <c r="D6" s="38"/>
      <c r="E6" s="38"/>
      <c r="F6" s="38"/>
      <c r="G6" s="38"/>
      <c r="H6" s="11"/>
      <c r="I6" s="11"/>
      <c r="J6" s="11"/>
    </row>
    <row r="7" spans="1:10" ht="14.25" customHeight="1">
      <c r="A7" s="11"/>
      <c r="B7" s="11"/>
      <c r="C7" s="11"/>
      <c r="D7" s="11"/>
      <c r="E7" s="11"/>
      <c r="F7" s="11"/>
      <c r="G7" s="11"/>
      <c r="H7" s="11"/>
      <c r="I7" s="11"/>
      <c r="J7" s="11"/>
    </row>
    <row r="8" spans="1:10" s="69" customFormat="1" ht="20.25">
      <c r="A8" s="38" t="s">
        <v>152</v>
      </c>
      <c r="B8" s="38"/>
      <c r="C8" s="38"/>
      <c r="D8" s="38"/>
      <c r="E8" s="38"/>
      <c r="F8" s="38"/>
      <c r="G8" s="38"/>
      <c r="H8" s="38"/>
      <c r="I8" s="38"/>
      <c r="J8" s="38"/>
    </row>
    <row r="9" spans="1:10" s="69" customFormat="1" ht="20.25">
      <c r="A9" s="38"/>
      <c r="B9" s="38"/>
      <c r="C9" s="38"/>
      <c r="D9" s="38"/>
      <c r="E9" s="38"/>
      <c r="F9" s="38"/>
      <c r="G9" s="38"/>
      <c r="H9" s="38"/>
      <c r="I9" s="38"/>
      <c r="J9" s="38"/>
    </row>
    <row r="10" spans="1:10" ht="21.75" customHeight="1">
      <c r="A10" s="11"/>
      <c r="B10" s="11"/>
      <c r="C10" s="11"/>
      <c r="D10" s="200" t="s">
        <v>231</v>
      </c>
      <c r="E10" s="200"/>
      <c r="F10" s="200"/>
      <c r="G10" s="11"/>
      <c r="H10" s="200" t="s">
        <v>314</v>
      </c>
      <c r="I10" s="200"/>
      <c r="J10" s="200"/>
    </row>
    <row r="11" spans="1:10" ht="20.25">
      <c r="A11" s="11"/>
      <c r="B11" s="11"/>
      <c r="C11" s="11"/>
      <c r="D11" s="162" t="s">
        <v>313</v>
      </c>
      <c r="E11" s="160"/>
      <c r="F11" s="162" t="s">
        <v>233</v>
      </c>
      <c r="G11" s="160"/>
      <c r="H11" s="162" t="s">
        <v>313</v>
      </c>
      <c r="I11" s="160"/>
      <c r="J11" s="162" t="s">
        <v>233</v>
      </c>
    </row>
    <row r="12" spans="1:10" ht="20.25">
      <c r="A12" s="11"/>
      <c r="B12" s="11"/>
      <c r="C12" s="11"/>
      <c r="D12" s="162" t="s">
        <v>227</v>
      </c>
      <c r="E12" s="160"/>
      <c r="F12" s="162" t="s">
        <v>227</v>
      </c>
      <c r="G12" s="160"/>
      <c r="H12" s="162" t="s">
        <v>227</v>
      </c>
      <c r="I12" s="160"/>
      <c r="J12" s="162" t="s">
        <v>228</v>
      </c>
    </row>
    <row r="13" spans="1:10" ht="20.25">
      <c r="A13" s="11"/>
      <c r="B13" s="11"/>
      <c r="C13" s="11"/>
      <c r="D13" s="161" t="s">
        <v>19</v>
      </c>
      <c r="E13" s="159"/>
      <c r="F13" s="161" t="s">
        <v>19</v>
      </c>
      <c r="G13" s="11"/>
      <c r="H13" s="161" t="s">
        <v>19</v>
      </c>
      <c r="I13" s="11"/>
      <c r="J13" s="161" t="s">
        <v>19</v>
      </c>
    </row>
    <row r="14" spans="1:10" ht="16.5" customHeight="1">
      <c r="A14" s="11"/>
      <c r="B14" s="11"/>
      <c r="C14" s="11"/>
      <c r="D14" s="40"/>
      <c r="E14" s="40"/>
      <c r="F14" s="70"/>
      <c r="G14" s="39"/>
      <c r="H14" s="40"/>
      <c r="I14" s="39"/>
      <c r="J14" s="70"/>
    </row>
    <row r="15" spans="1:10" ht="20.25">
      <c r="A15" s="11" t="s">
        <v>32</v>
      </c>
      <c r="B15" s="11"/>
      <c r="C15" s="11"/>
      <c r="D15" s="12">
        <v>46684</v>
      </c>
      <c r="E15" s="12"/>
      <c r="F15" s="12">
        <v>42955</v>
      </c>
      <c r="G15" s="12"/>
      <c r="H15" s="12">
        <v>178208</v>
      </c>
      <c r="I15" s="12"/>
      <c r="J15" s="12">
        <v>147682</v>
      </c>
    </row>
    <row r="16" spans="1:10" ht="16.5" customHeight="1">
      <c r="A16" s="11"/>
      <c r="B16" s="11"/>
      <c r="C16" s="11"/>
      <c r="D16" s="12"/>
      <c r="E16" s="41"/>
      <c r="F16" s="12"/>
      <c r="G16" s="41"/>
      <c r="H16" s="12"/>
      <c r="I16" s="41"/>
      <c r="J16" s="12"/>
    </row>
    <row r="17" spans="1:10" ht="20.25">
      <c r="A17" s="11" t="s">
        <v>116</v>
      </c>
      <c r="B17" s="11"/>
      <c r="C17" s="11"/>
      <c r="D17" s="41">
        <v>520</v>
      </c>
      <c r="E17" s="41"/>
      <c r="F17" s="41">
        <v>356</v>
      </c>
      <c r="G17" s="41"/>
      <c r="H17" s="41">
        <v>1307</v>
      </c>
      <c r="I17" s="41"/>
      <c r="J17" s="41">
        <v>924</v>
      </c>
    </row>
    <row r="18" spans="1:10" ht="20.25">
      <c r="A18" s="11"/>
      <c r="B18" s="11"/>
      <c r="C18" s="11"/>
      <c r="D18" s="41"/>
      <c r="E18" s="41"/>
      <c r="F18" s="41"/>
      <c r="G18" s="41"/>
      <c r="H18" s="41"/>
      <c r="I18" s="41"/>
      <c r="J18" s="41"/>
    </row>
    <row r="19" spans="1:10" ht="20.25">
      <c r="A19" s="11" t="s">
        <v>1</v>
      </c>
      <c r="B19" s="11"/>
      <c r="C19" s="11"/>
      <c r="D19" s="41">
        <v>-42485</v>
      </c>
      <c r="E19" s="41"/>
      <c r="F19" s="41">
        <v>-41250</v>
      </c>
      <c r="G19" s="41"/>
      <c r="H19" s="41">
        <v>-160482</v>
      </c>
      <c r="I19" s="41"/>
      <c r="J19" s="41">
        <v>-134693</v>
      </c>
    </row>
    <row r="20" spans="1:10" ht="16.5" customHeight="1">
      <c r="A20" s="11"/>
      <c r="B20" s="11"/>
      <c r="C20" s="11"/>
      <c r="D20" s="41"/>
      <c r="E20" s="41"/>
      <c r="F20" s="41"/>
      <c r="G20" s="41"/>
      <c r="H20" s="41"/>
      <c r="I20" s="41"/>
      <c r="J20" s="41"/>
    </row>
    <row r="21" spans="1:10" ht="20.25" customHeight="1">
      <c r="A21" s="11" t="s">
        <v>143</v>
      </c>
      <c r="B21" s="11"/>
      <c r="C21" s="11"/>
      <c r="D21" s="41">
        <v>-1319</v>
      </c>
      <c r="E21" s="41"/>
      <c r="F21" s="41">
        <v>-1052</v>
      </c>
      <c r="G21" s="41"/>
      <c r="H21" s="41">
        <v>-4781</v>
      </c>
      <c r="I21" s="41"/>
      <c r="J21" s="41">
        <v>-3747</v>
      </c>
    </row>
    <row r="22" spans="1:10" ht="15.75" customHeight="1">
      <c r="A22" s="11"/>
      <c r="B22" s="11"/>
      <c r="C22" s="11"/>
      <c r="D22" s="41"/>
      <c r="E22" s="12"/>
      <c r="F22" s="41"/>
      <c r="G22" s="41"/>
      <c r="H22" s="41"/>
      <c r="I22" s="41"/>
      <c r="J22" s="41"/>
    </row>
    <row r="23" spans="1:10" ht="20.25">
      <c r="A23" s="11" t="s">
        <v>78</v>
      </c>
      <c r="B23" s="11"/>
      <c r="C23" s="41"/>
      <c r="D23" s="71">
        <f>SUM(D15:D21)</f>
        <v>3400</v>
      </c>
      <c r="E23" s="12"/>
      <c r="F23" s="71">
        <f>F15+F17+F19+F21</f>
        <v>1009</v>
      </c>
      <c r="G23" s="41"/>
      <c r="H23" s="71">
        <f>SUM(H15:H21)</f>
        <v>14252</v>
      </c>
      <c r="I23" s="41"/>
      <c r="J23" s="71">
        <f>J15+J17+J19+J21</f>
        <v>10166</v>
      </c>
    </row>
    <row r="24" spans="1:10" ht="20.25">
      <c r="A24" s="11"/>
      <c r="B24" s="11"/>
      <c r="C24" s="11"/>
      <c r="D24" s="41"/>
      <c r="E24" s="12"/>
      <c r="F24" s="41"/>
      <c r="G24" s="41"/>
      <c r="H24" s="41"/>
      <c r="I24" s="41"/>
      <c r="J24" s="41"/>
    </row>
    <row r="25" spans="1:10" ht="20.25">
      <c r="A25" s="11" t="s">
        <v>128</v>
      </c>
      <c r="B25" s="11"/>
      <c r="C25" s="11"/>
      <c r="D25" s="41">
        <v>-1384</v>
      </c>
      <c r="E25" s="12"/>
      <c r="F25" s="41">
        <v>-752</v>
      </c>
      <c r="G25" s="41"/>
      <c r="H25" s="41">
        <v>-3666</v>
      </c>
      <c r="I25" s="41"/>
      <c r="J25" s="41">
        <v>-2068</v>
      </c>
    </row>
    <row r="26" spans="1:14" ht="15.75" customHeight="1">
      <c r="A26" s="11"/>
      <c r="B26" s="11"/>
      <c r="C26" s="11"/>
      <c r="D26" s="41"/>
      <c r="E26" s="12"/>
      <c r="F26" s="41"/>
      <c r="G26" s="12"/>
      <c r="H26" s="41"/>
      <c r="I26" s="12"/>
      <c r="J26" s="41"/>
      <c r="M26" s="198"/>
      <c r="N26" s="198"/>
    </row>
    <row r="27" spans="1:10" ht="21" thickBot="1">
      <c r="A27" s="11" t="s">
        <v>2</v>
      </c>
      <c r="B27" s="11"/>
      <c r="C27" s="11"/>
      <c r="D27" s="72">
        <f>SUM(D23:D26)</f>
        <v>2016</v>
      </c>
      <c r="E27" s="12"/>
      <c r="F27" s="72">
        <f>SUM(F23:F26)</f>
        <v>257</v>
      </c>
      <c r="G27" s="12"/>
      <c r="H27" s="72">
        <f>SUM(H23:H26)</f>
        <v>10586</v>
      </c>
      <c r="I27" s="12">
        <f>SUM(I23:I26)</f>
        <v>0</v>
      </c>
      <c r="J27" s="72">
        <f>SUM(J23:J26)</f>
        <v>8098</v>
      </c>
    </row>
    <row r="28" spans="1:10" ht="21" thickTop="1">
      <c r="A28" s="11"/>
      <c r="B28" s="11"/>
      <c r="C28" s="11"/>
      <c r="D28" s="12"/>
      <c r="E28" s="12"/>
      <c r="F28" s="12"/>
      <c r="G28" s="12"/>
      <c r="H28" s="12"/>
      <c r="I28" s="12"/>
      <c r="J28" s="12"/>
    </row>
    <row r="29" spans="1:10" ht="20.25">
      <c r="A29" s="11" t="s">
        <v>144</v>
      </c>
      <c r="B29" s="11"/>
      <c r="C29" s="11"/>
      <c r="D29" s="12"/>
      <c r="E29" s="12"/>
      <c r="F29" s="12"/>
      <c r="G29" s="12"/>
      <c r="H29" s="12"/>
      <c r="I29" s="12"/>
      <c r="J29" s="12"/>
    </row>
    <row r="30" spans="1:10" ht="21" customHeight="1" thickBot="1">
      <c r="A30" s="11" t="s">
        <v>145</v>
      </c>
      <c r="B30" s="11"/>
      <c r="C30" s="11"/>
      <c r="D30" s="73">
        <f>D27</f>
        <v>2016</v>
      </c>
      <c r="E30" s="12"/>
      <c r="F30" s="73">
        <f>F27</f>
        <v>257</v>
      </c>
      <c r="G30" s="12"/>
      <c r="H30" s="73">
        <f>H27</f>
        <v>10586</v>
      </c>
      <c r="I30" s="12"/>
      <c r="J30" s="73">
        <f>J27</f>
        <v>8098</v>
      </c>
    </row>
    <row r="31" spans="1:10" ht="20.25" customHeight="1" thickTop="1">
      <c r="A31" s="11"/>
      <c r="B31" s="11"/>
      <c r="C31" s="11"/>
      <c r="D31" s="12"/>
      <c r="E31" s="41"/>
      <c r="F31" s="12"/>
      <c r="G31" s="41"/>
      <c r="H31" s="12"/>
      <c r="I31" s="41"/>
      <c r="J31" s="12"/>
    </row>
    <row r="32" spans="1:10" ht="20.25">
      <c r="A32" s="11" t="s">
        <v>79</v>
      </c>
      <c r="B32" s="11"/>
      <c r="C32" s="11"/>
      <c r="D32" s="11"/>
      <c r="E32" s="41"/>
      <c r="F32" s="11"/>
      <c r="G32" s="41"/>
      <c r="H32" s="11"/>
      <c r="I32" s="41"/>
      <c r="J32" s="11"/>
    </row>
    <row r="33" spans="1:10" ht="20.25">
      <c r="A33" s="11"/>
      <c r="B33" s="11"/>
      <c r="C33" s="11"/>
      <c r="D33" s="11"/>
      <c r="E33" s="41"/>
      <c r="F33" s="11"/>
      <c r="G33" s="41"/>
      <c r="H33" s="11"/>
      <c r="I33" s="41"/>
      <c r="J33" s="11"/>
    </row>
    <row r="34" spans="1:10" ht="21" thickBot="1">
      <c r="A34" s="11" t="s">
        <v>17</v>
      </c>
      <c r="B34" s="11" t="s">
        <v>80</v>
      </c>
      <c r="C34" s="11"/>
      <c r="D34" s="42">
        <f>D27/130634.666*100</f>
        <v>1.5432350858538575</v>
      </c>
      <c r="E34" s="42"/>
      <c r="F34" s="42">
        <f>F27/130634.666*100</f>
        <v>0.19673185370259988</v>
      </c>
      <c r="G34" s="42"/>
      <c r="H34" s="42">
        <f>H27/130634.666*100</f>
        <v>8.103515187921099</v>
      </c>
      <c r="I34" s="42"/>
      <c r="J34" s="42">
        <f>J27/130634.666*100</f>
        <v>6.19896712561733</v>
      </c>
    </row>
    <row r="35" spans="1:10" ht="21" thickTop="1">
      <c r="A35" s="11"/>
      <c r="B35" s="11"/>
      <c r="C35" s="11"/>
      <c r="D35" s="74"/>
      <c r="E35" s="42"/>
      <c r="F35" s="74"/>
      <c r="G35" s="42"/>
      <c r="H35" s="74"/>
      <c r="I35" s="42"/>
      <c r="J35" s="74"/>
    </row>
    <row r="36" spans="1:10" ht="21" thickBot="1">
      <c r="A36" s="11" t="s">
        <v>18</v>
      </c>
      <c r="B36" s="11" t="s">
        <v>232</v>
      </c>
      <c r="C36" s="11"/>
      <c r="D36" s="42">
        <v>1.54</v>
      </c>
      <c r="E36" s="42"/>
      <c r="F36" s="42">
        <f>F34</f>
        <v>0.19673185370259988</v>
      </c>
      <c r="G36" s="42"/>
      <c r="H36" s="42">
        <v>8.1</v>
      </c>
      <c r="I36" s="42"/>
      <c r="J36" s="42">
        <f>J34</f>
        <v>6.19896712561733</v>
      </c>
    </row>
    <row r="37" spans="1:10" ht="21" thickTop="1">
      <c r="A37" s="75"/>
      <c r="B37" s="11"/>
      <c r="C37" s="11"/>
      <c r="D37" s="43"/>
      <c r="E37" s="44"/>
      <c r="F37" s="43"/>
      <c r="G37" s="44"/>
      <c r="H37" s="43"/>
      <c r="I37" s="44"/>
      <c r="J37" s="43"/>
    </row>
    <row r="38" spans="1:10" ht="20.25">
      <c r="A38" s="11"/>
      <c r="B38" s="11"/>
      <c r="C38" s="11"/>
      <c r="D38" s="11"/>
      <c r="E38" s="11"/>
      <c r="F38" s="11"/>
      <c r="G38" s="11"/>
      <c r="H38" s="11"/>
      <c r="I38" s="11"/>
      <c r="J38" s="11"/>
    </row>
    <row r="39" spans="1:10" ht="18">
      <c r="A39" s="34"/>
      <c r="B39" s="34"/>
      <c r="C39" s="34"/>
      <c r="D39" s="36"/>
      <c r="E39" s="34"/>
      <c r="F39" s="36"/>
      <c r="G39" s="34"/>
      <c r="H39" s="36"/>
      <c r="I39" s="34"/>
      <c r="J39" s="36"/>
    </row>
    <row r="40" spans="1:10" ht="33" customHeight="1">
      <c r="A40" s="201" t="s">
        <v>241</v>
      </c>
      <c r="B40" s="201"/>
      <c r="C40" s="201"/>
      <c r="D40" s="201"/>
      <c r="E40" s="201"/>
      <c r="F40" s="201"/>
      <c r="G40" s="201"/>
      <c r="H40" s="201"/>
      <c r="I40" s="201"/>
      <c r="J40" s="201"/>
    </row>
    <row r="41" spans="1:10" ht="33" customHeight="1">
      <c r="A41" s="201"/>
      <c r="B41" s="201"/>
      <c r="C41" s="201"/>
      <c r="D41" s="201"/>
      <c r="E41" s="201"/>
      <c r="F41" s="201"/>
      <c r="G41" s="201"/>
      <c r="H41" s="201"/>
      <c r="I41" s="201"/>
      <c r="J41" s="201"/>
    </row>
    <row r="42" spans="1:10" ht="18">
      <c r="A42" s="34"/>
      <c r="B42" s="34"/>
      <c r="C42" s="34"/>
      <c r="D42" s="36"/>
      <c r="F42" s="36"/>
      <c r="H42" s="36"/>
      <c r="J42" s="36"/>
    </row>
    <row r="43" spans="4:10" ht="15">
      <c r="D43" s="64"/>
      <c r="F43" s="64"/>
      <c r="H43" s="64"/>
      <c r="J43" s="64"/>
    </row>
    <row r="44" spans="4:10" ht="15">
      <c r="D44" s="64"/>
      <c r="F44" s="64"/>
      <c r="H44" s="64"/>
      <c r="J44" s="64"/>
    </row>
    <row r="45" spans="4:10" ht="15">
      <c r="D45" s="64"/>
      <c r="F45" s="64"/>
      <c r="H45" s="64"/>
      <c r="J45" s="64"/>
    </row>
    <row r="46" spans="4:10" ht="15">
      <c r="D46" s="64"/>
      <c r="F46" s="64"/>
      <c r="H46" s="64"/>
      <c r="J46" s="64"/>
    </row>
    <row r="47" spans="4:10" ht="15">
      <c r="D47" s="64"/>
      <c r="F47" s="64"/>
      <c r="H47" s="64"/>
      <c r="J47" s="64"/>
    </row>
    <row r="48" spans="4:10" ht="15">
      <c r="D48" s="64"/>
      <c r="F48" s="64"/>
      <c r="H48" s="64"/>
      <c r="J48" s="64"/>
    </row>
    <row r="49" spans="4:10" ht="15">
      <c r="D49" s="64"/>
      <c r="F49" s="64"/>
      <c r="H49" s="64"/>
      <c r="J49" s="64"/>
    </row>
    <row r="50" spans="4:10" ht="15">
      <c r="D50" s="64"/>
      <c r="F50" s="64"/>
      <c r="H50" s="64"/>
      <c r="J50" s="64"/>
    </row>
    <row r="51" spans="4:10" ht="15">
      <c r="D51" s="64"/>
      <c r="F51" s="64"/>
      <c r="H51" s="64"/>
      <c r="J51" s="64"/>
    </row>
    <row r="52" spans="4:10" ht="15">
      <c r="D52" s="64"/>
      <c r="F52" s="64"/>
      <c r="H52" s="64"/>
      <c r="J52" s="64"/>
    </row>
    <row r="53" spans="4:10" ht="15">
      <c r="D53" s="64"/>
      <c r="F53" s="64"/>
      <c r="H53" s="64"/>
      <c r="J53" s="64"/>
    </row>
    <row r="54" spans="4:10" ht="15">
      <c r="D54" s="64"/>
      <c r="F54" s="64"/>
      <c r="H54" s="64"/>
      <c r="J54" s="64"/>
    </row>
    <row r="55" spans="4:10" ht="15">
      <c r="D55" s="64"/>
      <c r="F55" s="64"/>
      <c r="H55" s="64"/>
      <c r="J55" s="64"/>
    </row>
    <row r="56" spans="4:10" ht="15">
      <c r="D56" s="64"/>
      <c r="F56" s="64"/>
      <c r="H56" s="64"/>
      <c r="J56" s="64"/>
    </row>
    <row r="57" spans="4:10" ht="15">
      <c r="D57" s="64"/>
      <c r="F57" s="64"/>
      <c r="H57" s="64"/>
      <c r="J57" s="64"/>
    </row>
    <row r="58" spans="4:10" ht="15">
      <c r="D58" s="64"/>
      <c r="F58" s="64"/>
      <c r="H58" s="64"/>
      <c r="J58" s="64"/>
    </row>
    <row r="59" spans="4:10" ht="15">
      <c r="D59" s="64"/>
      <c r="F59" s="64"/>
      <c r="H59" s="64"/>
      <c r="J59" s="64"/>
    </row>
    <row r="60" spans="4:10" ht="15">
      <c r="D60" s="64"/>
      <c r="F60" s="64"/>
      <c r="H60" s="64"/>
      <c r="J60" s="64"/>
    </row>
    <row r="61" spans="4:10" ht="15">
      <c r="D61" s="64"/>
      <c r="F61" s="64"/>
      <c r="H61" s="64"/>
      <c r="J61" s="64"/>
    </row>
    <row r="62" spans="4:10" ht="15">
      <c r="D62" s="64"/>
      <c r="F62" s="64"/>
      <c r="H62" s="64"/>
      <c r="J62" s="64"/>
    </row>
    <row r="63" spans="4:10" ht="15">
      <c r="D63" s="64"/>
      <c r="F63" s="64"/>
      <c r="H63" s="64"/>
      <c r="J63" s="64"/>
    </row>
    <row r="64" spans="4:10" ht="15">
      <c r="D64" s="64"/>
      <c r="F64" s="64"/>
      <c r="H64" s="64"/>
      <c r="J64" s="64"/>
    </row>
    <row r="65" spans="4:10" ht="15">
      <c r="D65" s="64"/>
      <c r="F65" s="64"/>
      <c r="H65" s="64"/>
      <c r="J65" s="64"/>
    </row>
    <row r="66" spans="4:10" ht="15">
      <c r="D66" s="64"/>
      <c r="F66" s="64"/>
      <c r="H66" s="64"/>
      <c r="J66" s="64"/>
    </row>
    <row r="67" spans="4:10" ht="15">
      <c r="D67" s="64"/>
      <c r="F67" s="64"/>
      <c r="H67" s="64"/>
      <c r="J67" s="64"/>
    </row>
    <row r="68" spans="4:10" ht="15">
      <c r="D68" s="64"/>
      <c r="F68" s="64"/>
      <c r="H68" s="64"/>
      <c r="J68" s="64"/>
    </row>
    <row r="69" spans="4:10" ht="15">
      <c r="D69" s="64"/>
      <c r="F69" s="64"/>
      <c r="H69" s="64"/>
      <c r="J69" s="64"/>
    </row>
    <row r="70" spans="4:10" ht="15">
      <c r="D70" s="64"/>
      <c r="F70" s="64"/>
      <c r="H70" s="64"/>
      <c r="J70" s="64"/>
    </row>
    <row r="71" spans="4:10" ht="15">
      <c r="D71" s="64"/>
      <c r="F71" s="64"/>
      <c r="H71" s="64"/>
      <c r="J71" s="64"/>
    </row>
    <row r="72" spans="4:10" ht="15">
      <c r="D72" s="64"/>
      <c r="F72" s="64"/>
      <c r="H72" s="64"/>
      <c r="J72" s="64"/>
    </row>
    <row r="73" spans="4:10" ht="15">
      <c r="D73" s="64"/>
      <c r="F73" s="64"/>
      <c r="H73" s="64"/>
      <c r="J73" s="64"/>
    </row>
    <row r="74" spans="4:10" ht="15">
      <c r="D74" s="64"/>
      <c r="F74" s="64"/>
      <c r="H74" s="64"/>
      <c r="J74" s="64"/>
    </row>
    <row r="75" spans="4:10" ht="15">
      <c r="D75" s="64"/>
      <c r="F75" s="64"/>
      <c r="H75" s="64"/>
      <c r="J75" s="64"/>
    </row>
    <row r="76" spans="4:10" ht="15">
      <c r="D76" s="64"/>
      <c r="F76" s="64"/>
      <c r="H76" s="64"/>
      <c r="J76" s="64"/>
    </row>
    <row r="77" spans="4:10" ht="15">
      <c r="D77" s="64"/>
      <c r="F77" s="64"/>
      <c r="H77" s="64"/>
      <c r="J77" s="64"/>
    </row>
    <row r="78" spans="4:10" ht="15">
      <c r="D78" s="64"/>
      <c r="F78" s="64"/>
      <c r="H78" s="64"/>
      <c r="J78" s="64"/>
    </row>
    <row r="79" spans="4:10" ht="15">
      <c r="D79" s="64"/>
      <c r="F79" s="64"/>
      <c r="H79" s="64"/>
      <c r="J79" s="64"/>
    </row>
    <row r="80" spans="4:10" ht="15">
      <c r="D80" s="64"/>
      <c r="F80" s="64"/>
      <c r="H80" s="64"/>
      <c r="J80" s="64"/>
    </row>
    <row r="81" spans="4:10" ht="15">
      <c r="D81" s="64"/>
      <c r="F81" s="64"/>
      <c r="H81" s="64"/>
      <c r="J81" s="64"/>
    </row>
  </sheetData>
  <sheetProtection/>
  <mergeCells count="3">
    <mergeCell ref="D10:F10"/>
    <mergeCell ref="H10:J10"/>
    <mergeCell ref="A40:J41"/>
  </mergeCells>
  <printOptions/>
  <pageMargins left="0.9448818897637796" right="0.7480314960629921" top="0.984251968503937" bottom="0.5118110236220472" header="0.35433070866141736" footer="0"/>
  <pageSetup fitToHeight="1" fitToWidth="1" horizontalDpi="1200" verticalDpi="1200" orientation="portrait"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O67"/>
  <sheetViews>
    <sheetView showGridLines="0" zoomScale="70" zoomScaleNormal="70" zoomScalePageLayoutView="0" workbookViewId="0" topLeftCell="A1">
      <selection activeCell="A1" sqref="A1"/>
    </sheetView>
  </sheetViews>
  <sheetFormatPr defaultColWidth="8.88671875" defaultRowHeight="15"/>
  <cols>
    <col min="1" max="1" width="15.77734375" style="37" customWidth="1"/>
    <col min="2" max="2" width="37.21484375" style="37" customWidth="1"/>
    <col min="3" max="3" width="8.77734375" style="37" customWidth="1"/>
    <col min="4" max="4" width="13.21484375" style="37" customWidth="1"/>
    <col min="5" max="5" width="2.77734375" style="37" customWidth="1"/>
    <col min="6" max="6" width="13.21484375" style="37" customWidth="1"/>
    <col min="7" max="7" width="2.77734375" style="37" customWidth="1"/>
    <col min="8" max="8" width="13.21484375" style="37" customWidth="1"/>
    <col min="9" max="9" width="2.77734375" style="37" customWidth="1"/>
    <col min="10" max="10" width="13.21484375" style="37" customWidth="1"/>
    <col min="11" max="35" width="10.6640625" style="37" customWidth="1"/>
    <col min="36" max="36" width="15.21484375" style="37" customWidth="1"/>
    <col min="37" max="41" width="10.6640625" style="37" customWidth="1"/>
    <col min="42" max="42" width="8.99609375" style="37" customWidth="1"/>
    <col min="43" max="65" width="10.6640625" style="37" customWidth="1"/>
    <col min="66" max="66" width="12.6640625" style="37" customWidth="1"/>
    <col min="67" max="16384" width="8.88671875" style="37" customWidth="1"/>
  </cols>
  <sheetData>
    <row r="1" spans="2:10" s="34" customFormat="1" ht="21.75">
      <c r="B1" s="65" t="s">
        <v>158</v>
      </c>
      <c r="C1" s="65"/>
      <c r="D1" s="66"/>
      <c r="E1" s="11"/>
      <c r="F1" s="11"/>
      <c r="G1" s="11"/>
      <c r="H1" s="11"/>
      <c r="I1" s="11"/>
      <c r="J1" s="11"/>
    </row>
    <row r="2" spans="2:249" ht="21.75">
      <c r="B2" s="67" t="s">
        <v>97</v>
      </c>
      <c r="C2" s="67"/>
      <c r="E2" s="11"/>
      <c r="F2" s="11"/>
      <c r="G2" s="11"/>
      <c r="H2" s="11"/>
      <c r="I2" s="11"/>
      <c r="J2" s="11"/>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row>
    <row r="3" spans="2:249" ht="21.75">
      <c r="B3" s="67" t="s">
        <v>159</v>
      </c>
      <c r="C3" s="67"/>
      <c r="E3" s="11"/>
      <c r="F3" s="11"/>
      <c r="G3" s="11"/>
      <c r="H3" s="11"/>
      <c r="I3" s="11"/>
      <c r="J3" s="11"/>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row>
    <row r="4" spans="1:10" ht="15.75" customHeight="1">
      <c r="A4" s="11"/>
      <c r="B4" s="11"/>
      <c r="C4" s="11"/>
      <c r="D4" s="11"/>
      <c r="E4" s="11"/>
      <c r="F4" s="11"/>
      <c r="G4" s="11"/>
      <c r="H4" s="11"/>
      <c r="I4" s="11"/>
      <c r="J4" s="11"/>
    </row>
    <row r="5" spans="1:10" ht="20.25">
      <c r="A5" s="38" t="s">
        <v>328</v>
      </c>
      <c r="B5" s="38"/>
      <c r="C5" s="38"/>
      <c r="D5" s="38"/>
      <c r="E5" s="38"/>
      <c r="F5" s="38"/>
      <c r="G5" s="38"/>
      <c r="H5" s="11"/>
      <c r="I5" s="11"/>
      <c r="J5" s="11"/>
    </row>
    <row r="6" spans="1:10" ht="20.25">
      <c r="A6" s="38" t="s">
        <v>16</v>
      </c>
      <c r="B6" s="38"/>
      <c r="C6" s="38"/>
      <c r="D6" s="38"/>
      <c r="E6" s="38"/>
      <c r="F6" s="38"/>
      <c r="G6" s="38"/>
      <c r="H6" s="11"/>
      <c r="I6" s="11"/>
      <c r="J6" s="11"/>
    </row>
    <row r="7" spans="1:10" ht="14.25" customHeight="1">
      <c r="A7" s="11"/>
      <c r="B7" s="11"/>
      <c r="C7" s="11"/>
      <c r="D7" s="11"/>
      <c r="E7" s="11"/>
      <c r="F7" s="11"/>
      <c r="G7" s="11"/>
      <c r="H7" s="11"/>
      <c r="I7" s="11"/>
      <c r="J7" s="11"/>
    </row>
    <row r="8" spans="1:10" s="69" customFormat="1" ht="20.25">
      <c r="A8" s="38" t="s">
        <v>142</v>
      </c>
      <c r="B8" s="38"/>
      <c r="C8" s="38"/>
      <c r="D8" s="38"/>
      <c r="E8" s="38"/>
      <c r="F8" s="38"/>
      <c r="G8" s="38"/>
      <c r="H8" s="38"/>
      <c r="I8" s="38"/>
      <c r="J8" s="38"/>
    </row>
    <row r="9" spans="1:10" s="69" customFormat="1" ht="20.25">
      <c r="A9" s="38"/>
      <c r="B9" s="38"/>
      <c r="C9" s="38"/>
      <c r="D9" s="38"/>
      <c r="E9" s="38"/>
      <c r="F9" s="38"/>
      <c r="G9" s="38"/>
      <c r="H9" s="38"/>
      <c r="I9" s="38"/>
      <c r="J9" s="38"/>
    </row>
    <row r="10" spans="1:10" ht="21.75" customHeight="1">
      <c r="A10" s="11"/>
      <c r="B10" s="11"/>
      <c r="C10" s="11"/>
      <c r="D10" s="200" t="s">
        <v>231</v>
      </c>
      <c r="E10" s="200"/>
      <c r="F10" s="200"/>
      <c r="G10" s="11"/>
      <c r="H10" s="200" t="s">
        <v>314</v>
      </c>
      <c r="I10" s="200"/>
      <c r="J10" s="200"/>
    </row>
    <row r="11" spans="1:10" ht="20.25" customHeight="1">
      <c r="A11" s="11"/>
      <c r="B11" s="11"/>
      <c r="C11" s="11"/>
      <c r="D11" s="162" t="s">
        <v>313</v>
      </c>
      <c r="E11" s="160"/>
      <c r="F11" s="162" t="s">
        <v>233</v>
      </c>
      <c r="G11" s="160"/>
      <c r="H11" s="162" t="s">
        <v>313</v>
      </c>
      <c r="I11" s="160"/>
      <c r="J11" s="162" t="s">
        <v>233</v>
      </c>
    </row>
    <row r="12" spans="1:10" ht="21" customHeight="1">
      <c r="A12" s="11"/>
      <c r="B12" s="11"/>
      <c r="C12" s="11"/>
      <c r="D12" s="162" t="s">
        <v>227</v>
      </c>
      <c r="E12" s="160"/>
      <c r="F12" s="162" t="s">
        <v>227</v>
      </c>
      <c r="G12" s="160"/>
      <c r="H12" s="162" t="s">
        <v>227</v>
      </c>
      <c r="I12" s="160"/>
      <c r="J12" s="162" t="s">
        <v>228</v>
      </c>
    </row>
    <row r="13" spans="1:10" ht="20.25" customHeight="1">
      <c r="A13" s="11"/>
      <c r="B13" s="11"/>
      <c r="C13" s="11"/>
      <c r="D13" s="161" t="s">
        <v>19</v>
      </c>
      <c r="E13" s="159"/>
      <c r="F13" s="161" t="s">
        <v>19</v>
      </c>
      <c r="G13" s="11"/>
      <c r="H13" s="161" t="s">
        <v>19</v>
      </c>
      <c r="I13" s="11"/>
      <c r="J13" s="161" t="s">
        <v>19</v>
      </c>
    </row>
    <row r="14" spans="1:10" ht="16.5" customHeight="1">
      <c r="A14" s="11"/>
      <c r="B14" s="11"/>
      <c r="C14" s="11"/>
      <c r="D14" s="40"/>
      <c r="E14" s="40"/>
      <c r="F14" s="70"/>
      <c r="G14" s="39"/>
      <c r="H14" s="40"/>
      <c r="I14" s="39"/>
      <c r="J14" s="70"/>
    </row>
    <row r="15" spans="1:10" ht="20.25">
      <c r="A15" s="11" t="s">
        <v>2</v>
      </c>
      <c r="B15" s="11"/>
      <c r="C15" s="11"/>
      <c r="D15" s="12">
        <f>'IS'!D27</f>
        <v>2016</v>
      </c>
      <c r="E15" s="12"/>
      <c r="F15" s="12">
        <f>'IS'!F27</f>
        <v>257</v>
      </c>
      <c r="G15" s="12"/>
      <c r="H15" s="12">
        <f>'IS'!H27</f>
        <v>10586</v>
      </c>
      <c r="I15" s="12"/>
      <c r="J15" s="12">
        <f>'IS'!J27</f>
        <v>8098</v>
      </c>
    </row>
    <row r="16" spans="1:10" ht="20.25">
      <c r="A16" s="11"/>
      <c r="B16" s="11"/>
      <c r="C16" s="11"/>
      <c r="D16" s="41"/>
      <c r="E16" s="41"/>
      <c r="F16" s="41"/>
      <c r="G16" s="41"/>
      <c r="H16" s="41"/>
      <c r="I16" s="41"/>
      <c r="J16" s="41"/>
    </row>
    <row r="17" spans="1:10" ht="20.25">
      <c r="A17" s="202" t="s">
        <v>179</v>
      </c>
      <c r="B17" s="203"/>
      <c r="C17" s="156"/>
      <c r="D17" s="12">
        <v>0</v>
      </c>
      <c r="E17" s="12"/>
      <c r="F17" s="12">
        <v>0</v>
      </c>
      <c r="G17" s="12"/>
      <c r="H17" s="199">
        <v>0</v>
      </c>
      <c r="I17" s="12"/>
      <c r="J17" s="12">
        <v>0</v>
      </c>
    </row>
    <row r="18" spans="1:10" ht="20.25">
      <c r="A18" s="11"/>
      <c r="B18" s="11"/>
      <c r="C18" s="11"/>
      <c r="D18" s="41"/>
      <c r="E18" s="41"/>
      <c r="F18" s="41"/>
      <c r="G18" s="41"/>
      <c r="H18" s="41"/>
      <c r="I18" s="41"/>
      <c r="J18" s="41"/>
    </row>
    <row r="19" spans="1:10" ht="21" thickBot="1">
      <c r="A19" s="202" t="s">
        <v>138</v>
      </c>
      <c r="B19" s="202"/>
      <c r="C19" s="155"/>
      <c r="D19" s="72">
        <f>D15+D17</f>
        <v>2016</v>
      </c>
      <c r="E19" s="12"/>
      <c r="F19" s="72">
        <f>F15+F17</f>
        <v>257</v>
      </c>
      <c r="G19" s="12"/>
      <c r="H19" s="72">
        <f>H15+H17</f>
        <v>10586</v>
      </c>
      <c r="I19" s="12"/>
      <c r="J19" s="72">
        <f>J15+J17</f>
        <v>8098</v>
      </c>
    </row>
    <row r="20" spans="1:10" ht="21" thickTop="1">
      <c r="A20" s="11"/>
      <c r="B20" s="11"/>
      <c r="C20" s="11"/>
      <c r="D20" s="12"/>
      <c r="E20" s="12"/>
      <c r="F20" s="12"/>
      <c r="G20" s="12"/>
      <c r="H20" s="12"/>
      <c r="I20" s="12"/>
      <c r="J20" s="12"/>
    </row>
    <row r="21" spans="1:10" ht="43.5" customHeight="1">
      <c r="A21" s="202" t="s">
        <v>151</v>
      </c>
      <c r="B21" s="202"/>
      <c r="C21" s="155"/>
      <c r="D21" s="12"/>
      <c r="E21" s="12"/>
      <c r="F21" s="12"/>
      <c r="G21" s="12"/>
      <c r="H21" s="12"/>
      <c r="I21" s="12"/>
      <c r="J21" s="12"/>
    </row>
    <row r="22" spans="1:10" ht="21" customHeight="1" thickBot="1">
      <c r="A22" s="11" t="s">
        <v>145</v>
      </c>
      <c r="B22" s="11"/>
      <c r="C22" s="11"/>
      <c r="D22" s="73">
        <f>D19</f>
        <v>2016</v>
      </c>
      <c r="E22" s="12"/>
      <c r="F22" s="73">
        <f>F19</f>
        <v>257</v>
      </c>
      <c r="G22" s="12"/>
      <c r="H22" s="73">
        <f>H19</f>
        <v>10586</v>
      </c>
      <c r="I22" s="12"/>
      <c r="J22" s="73">
        <f>J19</f>
        <v>8098</v>
      </c>
    </row>
    <row r="23" spans="1:10" ht="20.25" customHeight="1" thickTop="1">
      <c r="A23" s="11"/>
      <c r="B23" s="11"/>
      <c r="C23" s="11"/>
      <c r="D23" s="12"/>
      <c r="E23" s="41"/>
      <c r="F23" s="12"/>
      <c r="G23" s="41"/>
      <c r="H23" s="12"/>
      <c r="I23" s="41"/>
      <c r="J23" s="12"/>
    </row>
    <row r="24" spans="1:10" ht="20.25">
      <c r="A24" s="11"/>
      <c r="B24" s="11"/>
      <c r="C24" s="11"/>
      <c r="D24" s="11"/>
      <c r="E24" s="11"/>
      <c r="F24" s="11"/>
      <c r="G24" s="11"/>
      <c r="H24" s="11"/>
      <c r="I24" s="11"/>
      <c r="J24" s="11"/>
    </row>
    <row r="25" spans="1:10" ht="28.5" customHeight="1">
      <c r="A25" s="201" t="s">
        <v>244</v>
      </c>
      <c r="B25" s="201"/>
      <c r="C25" s="201"/>
      <c r="D25" s="201"/>
      <c r="E25" s="201"/>
      <c r="F25" s="201"/>
      <c r="G25" s="201"/>
      <c r="H25" s="201"/>
      <c r="I25" s="201"/>
      <c r="J25" s="201"/>
    </row>
    <row r="26" spans="1:11" ht="15.75" customHeight="1">
      <c r="A26" s="201"/>
      <c r="B26" s="201"/>
      <c r="C26" s="201"/>
      <c r="D26" s="201"/>
      <c r="E26" s="201"/>
      <c r="F26" s="201"/>
      <c r="G26" s="201"/>
      <c r="H26" s="201"/>
      <c r="I26" s="201"/>
      <c r="J26" s="201"/>
      <c r="K26" s="155"/>
    </row>
    <row r="27" spans="1:11" ht="15" customHeight="1">
      <c r="A27" s="155"/>
      <c r="B27" s="155"/>
      <c r="C27" s="155"/>
      <c r="D27" s="155"/>
      <c r="E27" s="155"/>
      <c r="F27" s="155"/>
      <c r="G27" s="155"/>
      <c r="H27" s="155"/>
      <c r="I27" s="155"/>
      <c r="J27" s="155"/>
      <c r="K27" s="155"/>
    </row>
    <row r="28" spans="1:10" ht="18">
      <c r="A28" s="34"/>
      <c r="B28" s="34"/>
      <c r="C28" s="34"/>
      <c r="D28" s="36"/>
      <c r="F28" s="36"/>
      <c r="H28" s="36"/>
      <c r="J28" s="36"/>
    </row>
    <row r="29" spans="4:10" ht="15">
      <c r="D29" s="64"/>
      <c r="F29" s="64"/>
      <c r="H29" s="64"/>
      <c r="J29" s="64"/>
    </row>
    <row r="30" spans="4:10" ht="15">
      <c r="D30" s="64"/>
      <c r="F30" s="64"/>
      <c r="H30" s="64"/>
      <c r="J30" s="64"/>
    </row>
    <row r="31" spans="4:10" ht="15">
      <c r="D31" s="64"/>
      <c r="F31" s="64"/>
      <c r="H31" s="64"/>
      <c r="J31" s="64"/>
    </row>
    <row r="32" spans="4:10" ht="15">
      <c r="D32" s="64"/>
      <c r="F32" s="64"/>
      <c r="H32" s="64"/>
      <c r="J32" s="64"/>
    </row>
    <row r="33" spans="4:10" ht="15">
      <c r="D33" s="64"/>
      <c r="F33" s="64"/>
      <c r="H33" s="64"/>
      <c r="J33" s="64"/>
    </row>
    <row r="34" spans="4:10" ht="15">
      <c r="D34" s="64"/>
      <c r="F34" s="64"/>
      <c r="H34" s="64"/>
      <c r="J34" s="64"/>
    </row>
    <row r="35" spans="4:10" ht="15">
      <c r="D35" s="64"/>
      <c r="F35" s="64"/>
      <c r="H35" s="64"/>
      <c r="J35" s="64"/>
    </row>
    <row r="36" spans="4:10" ht="15">
      <c r="D36" s="64"/>
      <c r="F36" s="64"/>
      <c r="H36" s="64"/>
      <c r="J36" s="64"/>
    </row>
    <row r="37" spans="4:10" ht="15">
      <c r="D37" s="64"/>
      <c r="F37" s="64"/>
      <c r="H37" s="64"/>
      <c r="J37" s="64"/>
    </row>
    <row r="38" spans="4:10" ht="15">
      <c r="D38" s="64"/>
      <c r="F38" s="64"/>
      <c r="H38" s="64"/>
      <c r="J38" s="64"/>
    </row>
    <row r="39" spans="4:10" ht="15">
      <c r="D39" s="64"/>
      <c r="F39" s="64"/>
      <c r="H39" s="64"/>
      <c r="J39" s="64"/>
    </row>
    <row r="40" spans="4:10" ht="15">
      <c r="D40" s="64"/>
      <c r="F40" s="64"/>
      <c r="H40" s="64"/>
      <c r="J40" s="64"/>
    </row>
    <row r="41" spans="4:10" ht="15">
      <c r="D41" s="64"/>
      <c r="F41" s="64"/>
      <c r="H41" s="64"/>
      <c r="J41" s="64"/>
    </row>
    <row r="42" spans="4:10" ht="15">
      <c r="D42" s="64"/>
      <c r="F42" s="64"/>
      <c r="H42" s="64"/>
      <c r="J42" s="64"/>
    </row>
    <row r="43" spans="4:10" ht="15">
      <c r="D43" s="64"/>
      <c r="F43" s="64"/>
      <c r="H43" s="64"/>
      <c r="J43" s="64"/>
    </row>
    <row r="44" spans="4:10" ht="15">
      <c r="D44" s="64"/>
      <c r="F44" s="64"/>
      <c r="H44" s="64"/>
      <c r="J44" s="64"/>
    </row>
    <row r="45" spans="4:10" ht="15">
      <c r="D45" s="64"/>
      <c r="F45" s="64"/>
      <c r="H45" s="64"/>
      <c r="J45" s="64"/>
    </row>
    <row r="46" spans="4:10" ht="15">
      <c r="D46" s="64"/>
      <c r="F46" s="64"/>
      <c r="H46" s="64"/>
      <c r="J46" s="64"/>
    </row>
    <row r="47" spans="4:10" ht="15">
      <c r="D47" s="64"/>
      <c r="F47" s="64"/>
      <c r="H47" s="64"/>
      <c r="J47" s="64"/>
    </row>
    <row r="48" spans="4:10" ht="15">
      <c r="D48" s="64"/>
      <c r="F48" s="64"/>
      <c r="H48" s="64"/>
      <c r="J48" s="64"/>
    </row>
    <row r="49" spans="4:10" ht="15">
      <c r="D49" s="64"/>
      <c r="F49" s="64"/>
      <c r="H49" s="64"/>
      <c r="J49" s="64"/>
    </row>
    <row r="50" spans="4:10" ht="15">
      <c r="D50" s="64"/>
      <c r="F50" s="64"/>
      <c r="H50" s="64"/>
      <c r="J50" s="64"/>
    </row>
    <row r="51" spans="4:10" ht="15">
      <c r="D51" s="64"/>
      <c r="F51" s="64"/>
      <c r="H51" s="64"/>
      <c r="J51" s="64"/>
    </row>
    <row r="52" spans="4:10" ht="15">
      <c r="D52" s="64"/>
      <c r="F52" s="64"/>
      <c r="H52" s="64"/>
      <c r="J52" s="64"/>
    </row>
    <row r="53" spans="4:10" ht="15">
      <c r="D53" s="64"/>
      <c r="F53" s="64"/>
      <c r="H53" s="64"/>
      <c r="J53" s="64"/>
    </row>
    <row r="54" spans="4:10" ht="15">
      <c r="D54" s="64"/>
      <c r="F54" s="64"/>
      <c r="H54" s="64"/>
      <c r="J54" s="64"/>
    </row>
    <row r="55" spans="4:10" ht="15">
      <c r="D55" s="64"/>
      <c r="F55" s="64"/>
      <c r="H55" s="64"/>
      <c r="J55" s="64"/>
    </row>
    <row r="56" spans="4:10" ht="15">
      <c r="D56" s="64"/>
      <c r="F56" s="64"/>
      <c r="H56" s="64"/>
      <c r="J56" s="64"/>
    </row>
    <row r="57" spans="4:10" ht="15">
      <c r="D57" s="64"/>
      <c r="F57" s="64"/>
      <c r="H57" s="64"/>
      <c r="J57" s="64"/>
    </row>
    <row r="58" spans="4:10" ht="15">
      <c r="D58" s="64"/>
      <c r="F58" s="64"/>
      <c r="H58" s="64"/>
      <c r="J58" s="64"/>
    </row>
    <row r="59" spans="4:10" ht="15">
      <c r="D59" s="64"/>
      <c r="F59" s="64"/>
      <c r="H59" s="64"/>
      <c r="J59" s="64"/>
    </row>
    <row r="60" spans="4:10" ht="15">
      <c r="D60" s="64"/>
      <c r="F60" s="64"/>
      <c r="H60" s="64"/>
      <c r="J60" s="64"/>
    </row>
    <row r="61" spans="4:10" ht="15">
      <c r="D61" s="64"/>
      <c r="F61" s="64"/>
      <c r="H61" s="64"/>
      <c r="J61" s="64"/>
    </row>
    <row r="62" spans="4:10" ht="15">
      <c r="D62" s="64"/>
      <c r="F62" s="64"/>
      <c r="H62" s="64"/>
      <c r="J62" s="64"/>
    </row>
    <row r="63" spans="4:10" ht="15">
      <c r="D63" s="64"/>
      <c r="F63" s="64"/>
      <c r="H63" s="64"/>
      <c r="J63" s="64"/>
    </row>
    <row r="64" spans="4:10" ht="15">
      <c r="D64" s="64"/>
      <c r="F64" s="64"/>
      <c r="H64" s="64"/>
      <c r="J64" s="64"/>
    </row>
    <row r="65" spans="4:10" ht="15">
      <c r="D65" s="64"/>
      <c r="F65" s="64"/>
      <c r="H65" s="64"/>
      <c r="J65" s="64"/>
    </row>
    <row r="66" spans="4:10" ht="15">
      <c r="D66" s="64"/>
      <c r="F66" s="64"/>
      <c r="H66" s="64"/>
      <c r="J66" s="64"/>
    </row>
    <row r="67" spans="4:10" ht="15">
      <c r="D67" s="64"/>
      <c r="F67" s="64"/>
      <c r="H67" s="64"/>
      <c r="J67" s="64"/>
    </row>
  </sheetData>
  <sheetProtection/>
  <mergeCells count="6">
    <mergeCell ref="A25:J26"/>
    <mergeCell ref="A21:B21"/>
    <mergeCell ref="A17:B17"/>
    <mergeCell ref="A19:B19"/>
    <mergeCell ref="D10:F10"/>
    <mergeCell ref="H10:J10"/>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8"/>
  <sheetViews>
    <sheetView showGridLines="0" showOutlineSymbols="0" zoomScale="75" zoomScaleNormal="75" zoomScalePageLayoutView="0" workbookViewId="0" topLeftCell="A1">
      <selection activeCell="A1" sqref="A1"/>
    </sheetView>
  </sheetViews>
  <sheetFormatPr defaultColWidth="10.6640625" defaultRowHeight="15"/>
  <cols>
    <col min="1" max="1" width="29.88671875" style="1" customWidth="1"/>
    <col min="2" max="2" width="40.77734375" style="1" customWidth="1"/>
    <col min="3" max="3" width="10.21484375" style="1" customWidth="1"/>
    <col min="4" max="4" width="2.77734375" style="1" customWidth="1"/>
    <col min="5" max="5" width="10.21484375" style="1" customWidth="1"/>
    <col min="6" max="7" width="10.6640625" style="1" customWidth="1"/>
    <col min="8" max="8" width="11.3359375" style="1" bestFit="1" customWidth="1"/>
    <col min="9" max="16384" width="10.6640625" style="1" customWidth="1"/>
  </cols>
  <sheetData>
    <row r="1" spans="1:6" s="3" customFormat="1" ht="21" customHeight="1">
      <c r="A1" s="3" t="s">
        <v>100</v>
      </c>
      <c r="B1" s="158" t="s">
        <v>161</v>
      </c>
      <c r="C1" s="58"/>
      <c r="D1" s="10"/>
      <c r="E1" s="11"/>
      <c r="F1" s="11"/>
    </row>
    <row r="2" spans="2:251" ht="20.25">
      <c r="B2" s="58" t="s">
        <v>229</v>
      </c>
      <c r="C2" s="3"/>
      <c r="D2" s="10"/>
      <c r="E2" s="11"/>
      <c r="F2" s="1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2:251" ht="20.25">
      <c r="B3" s="58" t="s">
        <v>230</v>
      </c>
      <c r="C3" s="3"/>
      <c r="D3" s="10"/>
      <c r="E3" s="11"/>
      <c r="F3" s="1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6" ht="15.75" customHeight="1">
      <c r="A4" s="10"/>
      <c r="B4" s="10"/>
      <c r="C4" s="10"/>
      <c r="D4" s="10"/>
      <c r="E4" s="11"/>
      <c r="F4" s="11"/>
    </row>
    <row r="5" spans="1:5" ht="18">
      <c r="A5" s="5" t="s">
        <v>146</v>
      </c>
      <c r="B5" s="3"/>
      <c r="C5" s="3"/>
      <c r="D5" s="3"/>
      <c r="E5" s="3"/>
    </row>
    <row r="6" spans="1:5" ht="18">
      <c r="A6" s="5"/>
      <c r="B6" s="3"/>
      <c r="C6" s="3"/>
      <c r="D6" s="3"/>
      <c r="E6" s="3"/>
    </row>
    <row r="7" spans="1:5" ht="18" hidden="1">
      <c r="A7" s="5"/>
      <c r="B7" s="3"/>
      <c r="C7" s="76" t="s">
        <v>175</v>
      </c>
      <c r="D7" s="34"/>
      <c r="E7" s="76" t="s">
        <v>136</v>
      </c>
    </row>
    <row r="8" spans="3:5" ht="15.75">
      <c r="C8" s="76" t="s">
        <v>20</v>
      </c>
      <c r="D8" s="76"/>
      <c r="E8" s="76" t="s">
        <v>21</v>
      </c>
    </row>
    <row r="9" spans="3:5" ht="15.75">
      <c r="C9" s="157" t="s">
        <v>313</v>
      </c>
      <c r="D9" s="77"/>
      <c r="E9" s="157" t="s">
        <v>233</v>
      </c>
    </row>
    <row r="10" spans="3:5" ht="15.75">
      <c r="C10" s="157" t="s">
        <v>227</v>
      </c>
      <c r="D10" s="77"/>
      <c r="E10" s="157" t="s">
        <v>228</v>
      </c>
    </row>
    <row r="11" spans="3:5" ht="15.75">
      <c r="C11" s="129" t="s">
        <v>19</v>
      </c>
      <c r="D11" s="76"/>
      <c r="E11" s="129" t="s">
        <v>19</v>
      </c>
    </row>
    <row r="12" spans="1:5" ht="15.75" customHeight="1">
      <c r="A12" s="5" t="s">
        <v>3</v>
      </c>
      <c r="B12" s="3"/>
      <c r="C12" s="34"/>
      <c r="D12" s="34"/>
      <c r="E12" s="34"/>
    </row>
    <row r="13" spans="1:5" ht="15.75" customHeight="1">
      <c r="A13" s="5" t="s">
        <v>4</v>
      </c>
      <c r="B13" s="3"/>
      <c r="C13" s="34"/>
      <c r="D13" s="34"/>
      <c r="E13" s="34"/>
    </row>
    <row r="14" spans="1:9" ht="18">
      <c r="A14" s="3" t="s">
        <v>33</v>
      </c>
      <c r="B14" s="3"/>
      <c r="C14" s="33">
        <v>184181</v>
      </c>
      <c r="D14" s="36"/>
      <c r="E14" s="33">
        <v>183087</v>
      </c>
      <c r="H14" s="132"/>
      <c r="I14" s="133"/>
    </row>
    <row r="15" spans="1:9" s="37" customFormat="1" ht="18">
      <c r="A15" s="34" t="s">
        <v>15</v>
      </c>
      <c r="B15" s="34"/>
      <c r="C15" s="35">
        <v>3594</v>
      </c>
      <c r="D15" s="36"/>
      <c r="E15" s="35">
        <v>3594</v>
      </c>
      <c r="H15" s="130"/>
      <c r="I15" s="56"/>
    </row>
    <row r="16" spans="1:9" s="37" customFormat="1" ht="18" hidden="1">
      <c r="A16" s="34" t="s">
        <v>117</v>
      </c>
      <c r="B16" s="34"/>
      <c r="C16" s="35">
        <v>0</v>
      </c>
      <c r="D16" s="36"/>
      <c r="E16" s="35">
        <v>0</v>
      </c>
      <c r="H16" s="130"/>
      <c r="I16" s="56"/>
    </row>
    <row r="17" spans="1:9" ht="18" hidden="1">
      <c r="A17" s="34" t="s">
        <v>5</v>
      </c>
      <c r="B17" s="34"/>
      <c r="C17" s="35">
        <f>150-150</f>
        <v>0</v>
      </c>
      <c r="D17" s="119"/>
      <c r="E17" s="35">
        <f>150-150</f>
        <v>0</v>
      </c>
      <c r="H17" s="132"/>
      <c r="I17" s="56"/>
    </row>
    <row r="18" spans="1:9" ht="18">
      <c r="A18" s="34" t="s">
        <v>351</v>
      </c>
      <c r="B18" s="34"/>
      <c r="C18" s="35">
        <v>589</v>
      </c>
      <c r="D18" s="119"/>
      <c r="E18" s="35">
        <v>0</v>
      </c>
      <c r="H18" s="132"/>
      <c r="I18" s="56"/>
    </row>
    <row r="19" spans="1:9" ht="18">
      <c r="A19" s="3" t="s">
        <v>39</v>
      </c>
      <c r="B19" s="3"/>
      <c r="C19" s="35">
        <v>40</v>
      </c>
      <c r="D19" s="119"/>
      <c r="E19" s="35">
        <v>40</v>
      </c>
      <c r="H19" s="132"/>
      <c r="I19" s="56"/>
    </row>
    <row r="20" spans="1:9" ht="18">
      <c r="A20" s="3"/>
      <c r="B20" s="3"/>
      <c r="C20" s="78">
        <f>SUM(C14:C19)</f>
        <v>188404</v>
      </c>
      <c r="D20" s="119"/>
      <c r="E20" s="78">
        <f>SUM(E14:E19)</f>
        <v>186721</v>
      </c>
      <c r="H20" s="132"/>
      <c r="I20" s="56"/>
    </row>
    <row r="21" spans="1:9" ht="18">
      <c r="A21" s="3"/>
      <c r="B21" s="3"/>
      <c r="C21" s="33"/>
      <c r="D21" s="36"/>
      <c r="E21" s="33"/>
      <c r="H21" s="132"/>
      <c r="I21" s="56"/>
    </row>
    <row r="22" spans="1:9" ht="18">
      <c r="A22" s="5" t="s">
        <v>34</v>
      </c>
      <c r="B22" s="3"/>
      <c r="C22" s="33"/>
      <c r="D22" s="36"/>
      <c r="E22" s="33"/>
      <c r="H22" s="132"/>
      <c r="I22" s="56"/>
    </row>
    <row r="23" spans="1:10" ht="18">
      <c r="A23" s="3" t="s">
        <v>6</v>
      </c>
      <c r="C23" s="32">
        <v>20980</v>
      </c>
      <c r="D23" s="120"/>
      <c r="E23" s="32">
        <v>19158</v>
      </c>
      <c r="H23" s="132"/>
      <c r="I23" s="56"/>
      <c r="J23" s="135"/>
    </row>
    <row r="24" spans="1:10" ht="18">
      <c r="A24" s="3" t="s">
        <v>120</v>
      </c>
      <c r="C24" s="32">
        <v>51213</v>
      </c>
      <c r="D24" s="120"/>
      <c r="E24" s="32">
        <v>44717</v>
      </c>
      <c r="H24" s="132"/>
      <c r="I24" s="56"/>
      <c r="J24" s="133"/>
    </row>
    <row r="25" spans="1:10" ht="18">
      <c r="A25" s="3" t="s">
        <v>121</v>
      </c>
      <c r="C25" s="32">
        <v>1980</v>
      </c>
      <c r="D25" s="120"/>
      <c r="E25" s="32">
        <v>4173</v>
      </c>
      <c r="H25" s="132"/>
      <c r="I25" s="56"/>
      <c r="J25" s="135"/>
    </row>
    <row r="26" spans="1:9" ht="18">
      <c r="A26" s="3" t="s">
        <v>122</v>
      </c>
      <c r="C26" s="32">
        <v>736</v>
      </c>
      <c r="D26" s="120"/>
      <c r="E26" s="32">
        <v>700</v>
      </c>
      <c r="H26" s="132"/>
      <c r="I26" s="56"/>
    </row>
    <row r="27" spans="1:9" ht="18">
      <c r="A27" s="34" t="s">
        <v>180</v>
      </c>
      <c r="B27" s="37"/>
      <c r="C27" s="32">
        <v>67</v>
      </c>
      <c r="D27" s="120"/>
      <c r="E27" s="32">
        <v>90</v>
      </c>
      <c r="I27" s="56"/>
    </row>
    <row r="28" spans="1:9" ht="18">
      <c r="A28" s="3" t="s">
        <v>249</v>
      </c>
      <c r="C28" s="32">
        <v>8704</v>
      </c>
      <c r="D28" s="120"/>
      <c r="E28" s="32">
        <v>9371</v>
      </c>
      <c r="H28" s="132"/>
      <c r="I28" s="56"/>
    </row>
    <row r="29" spans="1:9" ht="18">
      <c r="A29" s="3"/>
      <c r="C29" s="79">
        <f>SUM(C23:C28)</f>
        <v>83680</v>
      </c>
      <c r="D29" s="32">
        <f>SUM(D23:D28)</f>
        <v>0</v>
      </c>
      <c r="E29" s="79">
        <f>SUM(E23:E28)</f>
        <v>78209</v>
      </c>
      <c r="H29" s="132"/>
      <c r="I29" s="56"/>
    </row>
    <row r="30" spans="1:9" ht="18">
      <c r="A30" s="3"/>
      <c r="C30" s="32"/>
      <c r="D30" s="120"/>
      <c r="E30" s="32"/>
      <c r="I30" s="56"/>
    </row>
    <row r="31" spans="1:9" ht="18.75" thickBot="1">
      <c r="A31" s="5" t="s">
        <v>7</v>
      </c>
      <c r="B31" s="3"/>
      <c r="C31" s="80">
        <f>C20+C29</f>
        <v>272084</v>
      </c>
      <c r="D31" s="120"/>
      <c r="E31" s="80">
        <f>E29+E20</f>
        <v>264930</v>
      </c>
      <c r="H31" s="132"/>
      <c r="I31" s="56"/>
    </row>
    <row r="32" spans="1:9" ht="18.75" thickTop="1">
      <c r="A32" s="3"/>
      <c r="B32" s="3"/>
      <c r="C32" s="32"/>
      <c r="D32" s="120"/>
      <c r="E32" s="32"/>
      <c r="H32" s="132"/>
      <c r="I32" s="56"/>
    </row>
    <row r="33" spans="1:9" ht="18">
      <c r="A33" s="5" t="s">
        <v>8</v>
      </c>
      <c r="B33" s="3"/>
      <c r="C33" s="32"/>
      <c r="D33" s="120"/>
      <c r="E33" s="32"/>
      <c r="H33" s="132"/>
      <c r="I33" s="56"/>
    </row>
    <row r="34" spans="1:9" ht="18">
      <c r="A34" s="5" t="s">
        <v>147</v>
      </c>
      <c r="B34" s="3"/>
      <c r="C34" s="32"/>
      <c r="D34" s="120"/>
      <c r="E34" s="32"/>
      <c r="H34" s="132"/>
      <c r="I34" s="56"/>
    </row>
    <row r="35" spans="1:9" ht="18">
      <c r="A35" s="3" t="s">
        <v>36</v>
      </c>
      <c r="B35" s="3"/>
      <c r="C35" s="33">
        <v>65329</v>
      </c>
      <c r="D35" s="36"/>
      <c r="E35" s="33">
        <v>65329</v>
      </c>
      <c r="H35" s="132"/>
      <c r="I35" s="56"/>
    </row>
    <row r="36" spans="1:9" ht="18">
      <c r="A36" s="3" t="s">
        <v>113</v>
      </c>
      <c r="C36" s="35">
        <v>-14</v>
      </c>
      <c r="D36" s="36"/>
      <c r="E36" s="35">
        <v>-14</v>
      </c>
      <c r="H36" s="132"/>
      <c r="I36" s="56"/>
    </row>
    <row r="37" spans="1:9" ht="18">
      <c r="A37" s="3" t="s">
        <v>9</v>
      </c>
      <c r="C37" s="33">
        <v>16348</v>
      </c>
      <c r="D37" s="36"/>
      <c r="E37" s="33">
        <v>16549</v>
      </c>
      <c r="H37" s="132"/>
      <c r="I37" s="56"/>
    </row>
    <row r="38" spans="1:9" ht="18">
      <c r="A38" s="3" t="s">
        <v>354</v>
      </c>
      <c r="C38" s="35">
        <v>1037</v>
      </c>
      <c r="D38" s="36"/>
      <c r="E38" s="35">
        <v>0</v>
      </c>
      <c r="H38" s="132"/>
      <c r="I38" s="56"/>
    </row>
    <row r="39" spans="1:9" ht="18">
      <c r="A39" s="3" t="s">
        <v>10</v>
      </c>
      <c r="C39" s="35">
        <v>5732</v>
      </c>
      <c r="D39" s="36"/>
      <c r="E39" s="35">
        <v>5732</v>
      </c>
      <c r="H39" s="132"/>
      <c r="I39" s="56"/>
    </row>
    <row r="40" spans="1:9" ht="18">
      <c r="A40" s="3" t="s">
        <v>212</v>
      </c>
      <c r="C40" s="33">
        <v>61775</v>
      </c>
      <c r="D40" s="36"/>
      <c r="E40" s="33">
        <v>54455</v>
      </c>
      <c r="G40" s="133"/>
      <c r="H40" s="132"/>
      <c r="I40" s="56"/>
    </row>
    <row r="41" spans="1:9" ht="18">
      <c r="A41" s="5" t="s">
        <v>11</v>
      </c>
      <c r="B41" s="3"/>
      <c r="C41" s="79">
        <f>SUM(C35:C40)</f>
        <v>150207</v>
      </c>
      <c r="D41" s="120"/>
      <c r="E41" s="79">
        <f>SUM(E35:E40)</f>
        <v>142051</v>
      </c>
      <c r="G41" s="133"/>
      <c r="H41" s="132"/>
      <c r="I41" s="56"/>
    </row>
    <row r="42" spans="1:9" ht="18">
      <c r="A42" s="3"/>
      <c r="B42" s="3"/>
      <c r="C42" s="32"/>
      <c r="D42" s="120"/>
      <c r="E42" s="32"/>
      <c r="H42" s="132"/>
      <c r="I42" s="56"/>
    </row>
    <row r="43" spans="1:9" ht="18">
      <c r="A43" s="5" t="s">
        <v>12</v>
      </c>
      <c r="B43" s="3"/>
      <c r="C43" s="32"/>
      <c r="D43" s="120"/>
      <c r="E43" s="32"/>
      <c r="I43" s="56"/>
    </row>
    <row r="44" spans="1:9" ht="18">
      <c r="A44" s="3" t="s">
        <v>137</v>
      </c>
      <c r="B44" s="3"/>
      <c r="C44" s="35">
        <v>36229</v>
      </c>
      <c r="D44" s="36"/>
      <c r="E44" s="35">
        <v>46500</v>
      </c>
      <c r="G44" s="37"/>
      <c r="H44" s="132"/>
      <c r="I44" s="56"/>
    </row>
    <row r="45" spans="1:9" ht="18">
      <c r="A45" s="3" t="s">
        <v>37</v>
      </c>
      <c r="C45" s="33">
        <v>14179</v>
      </c>
      <c r="D45" s="36"/>
      <c r="E45" s="33">
        <v>11659</v>
      </c>
      <c r="G45" s="56"/>
      <c r="H45" s="130"/>
      <c r="I45" s="56"/>
    </row>
    <row r="46" spans="1:9" ht="18">
      <c r="A46" s="3"/>
      <c r="C46" s="79">
        <f>SUM(C44:C45)</f>
        <v>50408</v>
      </c>
      <c r="D46" s="36"/>
      <c r="E46" s="79">
        <f>SUM(E44:E45)</f>
        <v>58159</v>
      </c>
      <c r="G46" s="37"/>
      <c r="H46" s="130"/>
      <c r="I46" s="56"/>
    </row>
    <row r="47" spans="1:9" ht="18">
      <c r="A47" s="3"/>
      <c r="B47" s="3"/>
      <c r="C47" s="32"/>
      <c r="D47" s="120"/>
      <c r="E47" s="32"/>
      <c r="G47" s="37"/>
      <c r="H47" s="130"/>
      <c r="I47" s="56"/>
    </row>
    <row r="48" spans="1:9" ht="18">
      <c r="A48" s="5" t="s">
        <v>35</v>
      </c>
      <c r="B48" s="3"/>
      <c r="C48" s="32"/>
      <c r="D48" s="120"/>
      <c r="E48" s="32"/>
      <c r="G48" s="37"/>
      <c r="H48" s="130"/>
      <c r="I48" s="56"/>
    </row>
    <row r="49" spans="1:9" ht="18">
      <c r="A49" s="3" t="s">
        <v>123</v>
      </c>
      <c r="C49" s="32">
        <v>14505</v>
      </c>
      <c r="D49" s="120"/>
      <c r="E49" s="32">
        <v>13703</v>
      </c>
      <c r="G49" s="37"/>
      <c r="H49" s="130"/>
      <c r="I49" s="56"/>
    </row>
    <row r="50" spans="1:9" ht="18">
      <c r="A50" s="3" t="s">
        <v>124</v>
      </c>
      <c r="C50" s="32">
        <v>3469</v>
      </c>
      <c r="D50" s="120"/>
      <c r="E50" s="32">
        <v>3921</v>
      </c>
      <c r="G50" s="37"/>
      <c r="H50" s="130"/>
      <c r="I50" s="56"/>
    </row>
    <row r="51" spans="1:9" ht="18">
      <c r="A51" s="3" t="s">
        <v>137</v>
      </c>
      <c r="C51" s="32">
        <v>53388</v>
      </c>
      <c r="D51" s="120"/>
      <c r="E51" s="32">
        <v>47090</v>
      </c>
      <c r="G51" s="37"/>
      <c r="H51" s="130"/>
      <c r="I51" s="56"/>
    </row>
    <row r="52" spans="1:9" ht="18">
      <c r="A52" s="3" t="s">
        <v>135</v>
      </c>
      <c r="C52" s="32">
        <v>107</v>
      </c>
      <c r="D52" s="120"/>
      <c r="E52" s="32">
        <v>6</v>
      </c>
      <c r="G52" s="37"/>
      <c r="H52" s="130"/>
      <c r="I52" s="56"/>
    </row>
    <row r="53" spans="1:9" ht="18">
      <c r="A53" s="3"/>
      <c r="C53" s="79">
        <f>SUM(C49:C52)</f>
        <v>71469</v>
      </c>
      <c r="D53" s="120"/>
      <c r="E53" s="79">
        <f>SUM(E49:E52)</f>
        <v>64720</v>
      </c>
      <c r="G53" s="37"/>
      <c r="H53" s="130"/>
      <c r="I53" s="56"/>
    </row>
    <row r="54" spans="1:9" ht="18">
      <c r="A54" s="3"/>
      <c r="B54" s="3"/>
      <c r="C54" s="32"/>
      <c r="D54" s="120"/>
      <c r="E54" s="32"/>
      <c r="H54" s="130"/>
      <c r="I54" s="56"/>
    </row>
    <row r="55" spans="1:9" ht="18" customHeight="1">
      <c r="A55" s="5" t="s">
        <v>13</v>
      </c>
      <c r="C55" s="81">
        <f>C46+C53</f>
        <v>121877</v>
      </c>
      <c r="D55" s="81">
        <f>D46+D53</f>
        <v>0</v>
      </c>
      <c r="E55" s="81">
        <f>E46+E53</f>
        <v>122879</v>
      </c>
      <c r="H55" s="132"/>
      <c r="I55" s="56"/>
    </row>
    <row r="56" spans="1:9" ht="18" customHeight="1">
      <c r="A56" s="3"/>
      <c r="B56" s="3"/>
      <c r="C56" s="33"/>
      <c r="D56" s="36"/>
      <c r="E56" s="33"/>
      <c r="H56" s="132"/>
      <c r="I56" s="56"/>
    </row>
    <row r="57" spans="1:9" ht="18" customHeight="1" thickBot="1">
      <c r="A57" s="5" t="s">
        <v>14</v>
      </c>
      <c r="C57" s="33">
        <f>C41+C55</f>
        <v>272084</v>
      </c>
      <c r="D57" s="127"/>
      <c r="E57" s="33">
        <f>E55+E41</f>
        <v>264930</v>
      </c>
      <c r="H57" s="132"/>
      <c r="I57" s="56"/>
    </row>
    <row r="58" spans="1:9" ht="18.75" thickTop="1">
      <c r="A58" s="3"/>
      <c r="B58" s="3"/>
      <c r="C58" s="82"/>
      <c r="D58" s="120"/>
      <c r="E58" s="82"/>
      <c r="H58" s="132"/>
      <c r="I58" s="56"/>
    </row>
    <row r="59" spans="1:9" ht="18">
      <c r="A59" s="3" t="s">
        <v>129</v>
      </c>
      <c r="B59" s="3"/>
      <c r="C59" s="37"/>
      <c r="D59" s="127"/>
      <c r="E59" s="37"/>
      <c r="H59" s="132"/>
      <c r="I59" s="56"/>
    </row>
    <row r="60" spans="1:9" ht="18.75" thickBot="1">
      <c r="A60" s="3" t="s">
        <v>148</v>
      </c>
      <c r="B60" s="3"/>
      <c r="C60" s="121">
        <f>(C31-C55)/130635</f>
        <v>1.1498220231943965</v>
      </c>
      <c r="D60" s="128">
        <f>(D31-D55)/130634.666</f>
        <v>0</v>
      </c>
      <c r="E60" s="121">
        <f>(E31-E55)/130635</f>
        <v>1.0873885252803612</v>
      </c>
      <c r="H60" s="132"/>
      <c r="I60" s="56"/>
    </row>
    <row r="61" spans="1:5" ht="18.75" thickTop="1">
      <c r="A61" s="3"/>
      <c r="B61" s="3"/>
      <c r="C61" s="83"/>
      <c r="D61" s="83"/>
      <c r="E61" s="83"/>
    </row>
    <row r="62" spans="2:8" ht="18">
      <c r="B62" s="4"/>
      <c r="C62" s="34"/>
      <c r="D62" s="36"/>
      <c r="E62" s="3"/>
      <c r="F62" s="63"/>
      <c r="G62" s="63"/>
      <c r="H62" s="63"/>
    </row>
    <row r="63" spans="1:8" ht="55.5" customHeight="1">
      <c r="A63" s="204" t="s">
        <v>245</v>
      </c>
      <c r="B63" s="205"/>
      <c r="C63" s="205"/>
      <c r="D63" s="205"/>
      <c r="E63" s="205"/>
      <c r="F63" s="4"/>
      <c r="G63" s="63"/>
      <c r="H63" s="63"/>
    </row>
    <row r="64" spans="1:5" ht="18">
      <c r="A64" s="3"/>
      <c r="B64" s="3"/>
      <c r="C64" s="36"/>
      <c r="D64" s="36"/>
      <c r="E64" s="4"/>
    </row>
    <row r="65" spans="1:5" ht="18">
      <c r="A65" s="3"/>
      <c r="B65" s="3"/>
      <c r="C65" s="36"/>
      <c r="D65" s="36"/>
      <c r="E65" s="4"/>
    </row>
    <row r="66" spans="1:5" ht="18">
      <c r="A66" s="3"/>
      <c r="B66" s="3"/>
      <c r="C66" s="36"/>
      <c r="D66" s="36"/>
      <c r="E66" s="4"/>
    </row>
    <row r="67" spans="3:4" ht="15">
      <c r="C67" s="37"/>
      <c r="D67" s="37"/>
    </row>
    <row r="68" ht="15">
      <c r="C68" s="151"/>
    </row>
  </sheetData>
  <sheetProtection/>
  <mergeCells count="1">
    <mergeCell ref="A63:E63"/>
  </mergeCells>
  <printOptions/>
  <pageMargins left="1.10236220472441" right="0.75" top="0.722440945" bottom="0.5" header="0" footer="0"/>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50"/>
  <sheetViews>
    <sheetView showGridLines="0" zoomScalePageLayoutView="0" workbookViewId="0" topLeftCell="A1">
      <selection activeCell="A1" sqref="A1"/>
    </sheetView>
  </sheetViews>
  <sheetFormatPr defaultColWidth="7.10546875" defaultRowHeight="15"/>
  <cols>
    <col min="1" max="1" width="9.77734375" style="50" customWidth="1"/>
    <col min="2" max="2" width="7.10546875" style="50" customWidth="1"/>
    <col min="3" max="3" width="18.77734375" style="50" customWidth="1"/>
    <col min="4" max="4" width="6.77734375" style="50" customWidth="1"/>
    <col min="5" max="5" width="6.3359375" style="50" customWidth="1"/>
    <col min="6" max="6" width="9.21484375" style="50" bestFit="1" customWidth="1"/>
    <col min="7" max="7" width="6.5546875" style="50" customWidth="1"/>
    <col min="8" max="8" width="8.5546875" style="50" customWidth="1"/>
    <col min="9" max="9" width="8.77734375" style="50" customWidth="1"/>
    <col min="10" max="10" width="7.3359375" style="50" customWidth="1"/>
    <col min="11" max="16384" width="7.10546875" style="50" customWidth="1"/>
  </cols>
  <sheetData>
    <row r="1" spans="2:11" s="3" customFormat="1" ht="15" customHeight="1">
      <c r="B1" s="27" t="s">
        <v>156</v>
      </c>
      <c r="H1" s="10"/>
      <c r="I1" s="10"/>
      <c r="J1" s="10"/>
      <c r="K1" s="11"/>
    </row>
    <row r="2" spans="2:256" s="1" customFormat="1" ht="15" customHeight="1">
      <c r="B2" s="28" t="s">
        <v>98</v>
      </c>
      <c r="H2" s="10"/>
      <c r="I2" s="10"/>
      <c r="J2" s="10"/>
      <c r="K2" s="11"/>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2:256" s="1" customFormat="1" ht="15.75" customHeight="1">
      <c r="B3" s="28" t="s">
        <v>157</v>
      </c>
      <c r="H3" s="10"/>
      <c r="I3" s="10"/>
      <c r="J3" s="10"/>
      <c r="K3" s="1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1" s="1" customFormat="1" ht="9.75" customHeight="1">
      <c r="A4" s="10"/>
      <c r="B4" s="10"/>
      <c r="C4" s="10"/>
      <c r="D4" s="10"/>
      <c r="E4" s="11"/>
      <c r="F4" s="11"/>
      <c r="G4" s="11"/>
      <c r="H4" s="10"/>
      <c r="I4" s="10"/>
      <c r="J4" s="10"/>
      <c r="K4" s="11"/>
    </row>
    <row r="5" s="8" customFormat="1" ht="12.75">
      <c r="A5" s="8" t="s">
        <v>84</v>
      </c>
    </row>
    <row r="6" s="8" customFormat="1" ht="12.75">
      <c r="A6" s="8" t="s">
        <v>330</v>
      </c>
    </row>
    <row r="8" spans="4:10" ht="12.75">
      <c r="D8" s="206" t="s">
        <v>312</v>
      </c>
      <c r="E8" s="206"/>
      <c r="F8" s="206"/>
      <c r="G8" s="206"/>
      <c r="H8" s="206"/>
      <c r="I8" s="206"/>
      <c r="J8" s="206"/>
    </row>
    <row r="9" spans="6:9" ht="12.75">
      <c r="F9" s="197" t="s">
        <v>112</v>
      </c>
      <c r="G9" s="197"/>
      <c r="H9" s="197"/>
      <c r="I9" s="9" t="s">
        <v>311</v>
      </c>
    </row>
    <row r="10" spans="4:10" ht="12.75">
      <c r="D10" s="9" t="s">
        <v>87</v>
      </c>
      <c r="E10" s="9" t="s">
        <v>115</v>
      </c>
      <c r="F10" s="9" t="s">
        <v>315</v>
      </c>
      <c r="G10" s="9" t="s">
        <v>87</v>
      </c>
      <c r="H10" s="9" t="s">
        <v>109</v>
      </c>
      <c r="I10" s="9" t="s">
        <v>111</v>
      </c>
      <c r="J10" s="9" t="s">
        <v>86</v>
      </c>
    </row>
    <row r="11" spans="4:10" ht="12.75">
      <c r="D11" s="9" t="s">
        <v>88</v>
      </c>
      <c r="E11" s="9" t="s">
        <v>114</v>
      </c>
      <c r="F11" s="9" t="s">
        <v>85</v>
      </c>
      <c r="G11" s="9" t="s">
        <v>89</v>
      </c>
      <c r="H11" s="9" t="s">
        <v>85</v>
      </c>
      <c r="I11" s="9" t="s">
        <v>211</v>
      </c>
      <c r="J11" s="9" t="s">
        <v>90</v>
      </c>
    </row>
    <row r="12" spans="4:12" ht="12.75">
      <c r="D12" s="105" t="s">
        <v>19</v>
      </c>
      <c r="E12" s="105" t="s">
        <v>19</v>
      </c>
      <c r="F12" s="105" t="s">
        <v>19</v>
      </c>
      <c r="G12" s="105" t="s">
        <v>19</v>
      </c>
      <c r="H12" s="105" t="s">
        <v>19</v>
      </c>
      <c r="I12" s="105" t="s">
        <v>19</v>
      </c>
      <c r="J12" s="105" t="s">
        <v>19</v>
      </c>
      <c r="L12" s="84"/>
    </row>
    <row r="14" spans="1:10" ht="12.75">
      <c r="A14" s="31" t="s">
        <v>182</v>
      </c>
      <c r="D14" s="85">
        <v>65329</v>
      </c>
      <c r="E14" s="85">
        <v>-14</v>
      </c>
      <c r="F14" s="85">
        <v>0</v>
      </c>
      <c r="G14" s="85">
        <v>16549</v>
      </c>
      <c r="H14" s="85">
        <v>5732</v>
      </c>
      <c r="I14" s="85">
        <v>54455</v>
      </c>
      <c r="J14" s="85">
        <f>SUM(D14:I14)</f>
        <v>142051</v>
      </c>
    </row>
    <row r="15" spans="1:10" ht="12.75" hidden="1">
      <c r="A15" s="31"/>
      <c r="D15" s="85"/>
      <c r="E15" s="85"/>
      <c r="F15" s="85"/>
      <c r="G15" s="85"/>
      <c r="H15" s="85"/>
      <c r="I15" s="85"/>
      <c r="J15" s="85"/>
    </row>
    <row r="16" spans="1:10" ht="12.75" hidden="1">
      <c r="A16" s="31" t="s">
        <v>139</v>
      </c>
      <c r="D16" s="85"/>
      <c r="E16" s="85"/>
      <c r="F16" s="85"/>
      <c r="G16" s="85"/>
      <c r="H16" s="85"/>
      <c r="I16" s="85"/>
      <c r="J16" s="85"/>
    </row>
    <row r="17" spans="1:10" ht="12.75" hidden="1">
      <c r="A17" s="31"/>
      <c r="D17" s="85"/>
      <c r="E17" s="85"/>
      <c r="F17" s="85"/>
      <c r="G17" s="85"/>
      <c r="H17" s="85"/>
      <c r="I17" s="85"/>
      <c r="J17" s="85"/>
    </row>
    <row r="18" spans="1:10" ht="12.75" hidden="1">
      <c r="A18" s="31" t="s">
        <v>140</v>
      </c>
      <c r="D18" s="85"/>
      <c r="E18" s="85"/>
      <c r="F18" s="85"/>
      <c r="G18" s="85"/>
      <c r="H18" s="85"/>
      <c r="I18" s="85"/>
      <c r="J18" s="85"/>
    </row>
    <row r="19" spans="1:10" ht="12.75">
      <c r="A19" s="31"/>
      <c r="D19" s="85"/>
      <c r="E19" s="85"/>
      <c r="F19" s="85"/>
      <c r="G19" s="85"/>
      <c r="H19" s="85"/>
      <c r="I19" s="85"/>
      <c r="J19" s="85"/>
    </row>
    <row r="20" spans="1:10" ht="12.75">
      <c r="A20" s="31" t="s">
        <v>329</v>
      </c>
      <c r="D20" s="85">
        <v>0</v>
      </c>
      <c r="E20" s="85">
        <v>0</v>
      </c>
      <c r="F20" s="85">
        <v>0</v>
      </c>
      <c r="G20" s="85">
        <v>0</v>
      </c>
      <c r="H20" s="85">
        <v>0</v>
      </c>
      <c r="I20" s="85">
        <f>'IS'!H30</f>
        <v>10586</v>
      </c>
      <c r="J20" s="85">
        <f>SUM(D20:I20)</f>
        <v>10586</v>
      </c>
    </row>
    <row r="21" spans="1:10" ht="12.75">
      <c r="A21" s="31"/>
      <c r="D21" s="85"/>
      <c r="E21" s="85"/>
      <c r="F21" s="85"/>
      <c r="G21" s="85"/>
      <c r="H21" s="85"/>
      <c r="I21" s="85"/>
      <c r="J21" s="85"/>
    </row>
    <row r="22" spans="1:10" ht="12.75">
      <c r="A22" s="31" t="s">
        <v>251</v>
      </c>
      <c r="D22" s="85">
        <v>0</v>
      </c>
      <c r="E22" s="85">
        <v>0</v>
      </c>
      <c r="F22" s="85">
        <v>0</v>
      </c>
      <c r="G22" s="85">
        <v>0</v>
      </c>
      <c r="H22" s="85">
        <v>0</v>
      </c>
      <c r="I22" s="85">
        <v>-3266</v>
      </c>
      <c r="J22" s="85">
        <f>SUM(D22:I22)</f>
        <v>-3266</v>
      </c>
    </row>
    <row r="23" spans="1:10" ht="12.75">
      <c r="A23" s="31"/>
      <c r="D23" s="85"/>
      <c r="E23" s="85"/>
      <c r="F23" s="85"/>
      <c r="G23" s="85"/>
      <c r="H23" s="85"/>
      <c r="I23" s="85"/>
      <c r="J23" s="85"/>
    </row>
    <row r="24" spans="1:10" ht="12.75">
      <c r="A24" s="31" t="s">
        <v>337</v>
      </c>
      <c r="D24" s="85"/>
      <c r="E24" s="85"/>
      <c r="F24" s="85"/>
      <c r="G24" s="85"/>
      <c r="H24" s="85"/>
      <c r="I24" s="85"/>
      <c r="J24" s="85"/>
    </row>
    <row r="25" spans="1:10" ht="12.75">
      <c r="A25" s="31" t="s">
        <v>348</v>
      </c>
      <c r="D25" s="85">
        <v>0</v>
      </c>
      <c r="E25" s="85">
        <v>0</v>
      </c>
      <c r="F25" s="85">
        <v>1037</v>
      </c>
      <c r="G25" s="85">
        <v>0</v>
      </c>
      <c r="H25" s="85">
        <v>0</v>
      </c>
      <c r="I25" s="85">
        <v>0</v>
      </c>
      <c r="J25" s="85">
        <f>SUM(D25:I25)</f>
        <v>1037</v>
      </c>
    </row>
    <row r="26" spans="1:10" ht="12.75">
      <c r="A26" s="31"/>
      <c r="D26" s="85"/>
      <c r="E26" s="85"/>
      <c r="F26" s="85"/>
      <c r="G26" s="85"/>
      <c r="H26" s="85"/>
      <c r="I26" s="85"/>
      <c r="J26" s="85"/>
    </row>
    <row r="27" ht="12.75">
      <c r="A27" s="31" t="s">
        <v>310</v>
      </c>
    </row>
    <row r="28" spans="1:10" ht="12.75">
      <c r="A28" s="31" t="s">
        <v>349</v>
      </c>
      <c r="D28" s="85">
        <v>0</v>
      </c>
      <c r="E28" s="85">
        <v>0</v>
      </c>
      <c r="F28" s="85">
        <v>0</v>
      </c>
      <c r="G28" s="85">
        <v>-201</v>
      </c>
      <c r="H28" s="85">
        <v>0</v>
      </c>
      <c r="I28" s="85">
        <v>0</v>
      </c>
      <c r="J28" s="85">
        <f>SUM(D28:I28)</f>
        <v>-201</v>
      </c>
    </row>
    <row r="29" spans="4:10" ht="12.75">
      <c r="D29" s="85"/>
      <c r="E29" s="85"/>
      <c r="F29" s="85"/>
      <c r="G29" s="85"/>
      <c r="H29" s="85"/>
      <c r="I29" s="85"/>
      <c r="J29" s="85"/>
    </row>
    <row r="30" spans="1:10" ht="13.5" thickBot="1">
      <c r="A30" s="31" t="s">
        <v>316</v>
      </c>
      <c r="D30" s="86">
        <f aca="true" t="shared" si="0" ref="D30:J30">SUM(D14:D29)</f>
        <v>65329</v>
      </c>
      <c r="E30" s="86">
        <f t="shared" si="0"/>
        <v>-14</v>
      </c>
      <c r="F30" s="86">
        <f t="shared" si="0"/>
        <v>1037</v>
      </c>
      <c r="G30" s="86">
        <f t="shared" si="0"/>
        <v>16348</v>
      </c>
      <c r="H30" s="86">
        <f t="shared" si="0"/>
        <v>5732</v>
      </c>
      <c r="I30" s="86">
        <f t="shared" si="0"/>
        <v>61775</v>
      </c>
      <c r="J30" s="86">
        <f t="shared" si="0"/>
        <v>150207</v>
      </c>
    </row>
    <row r="31" ht="13.5" thickTop="1"/>
    <row r="32" spans="1:10" ht="13.5" thickBot="1">
      <c r="A32" s="87"/>
      <c r="B32" s="87"/>
      <c r="C32" s="87"/>
      <c r="D32" s="87"/>
      <c r="E32" s="87"/>
      <c r="F32" s="87"/>
      <c r="G32" s="87"/>
      <c r="H32" s="87"/>
      <c r="I32" s="87"/>
      <c r="J32" s="87"/>
    </row>
    <row r="35" spans="1:10" ht="12.75">
      <c r="A35" s="31" t="s">
        <v>181</v>
      </c>
      <c r="D35" s="85">
        <v>65329</v>
      </c>
      <c r="E35" s="85">
        <v>-14</v>
      </c>
      <c r="F35" s="85"/>
      <c r="G35" s="85">
        <v>16549</v>
      </c>
      <c r="H35" s="85">
        <v>5732</v>
      </c>
      <c r="I35" s="85">
        <v>49623</v>
      </c>
      <c r="J35" s="51">
        <f>SUM(D35:I35)</f>
        <v>137219</v>
      </c>
    </row>
    <row r="36" spans="1:10" ht="12.75" hidden="1">
      <c r="A36" s="31"/>
      <c r="D36" s="85"/>
      <c r="E36" s="85"/>
      <c r="F36" s="85"/>
      <c r="G36" s="85"/>
      <c r="H36" s="85"/>
      <c r="I36" s="85"/>
      <c r="J36" s="51"/>
    </row>
    <row r="37" spans="1:10" ht="12.75" hidden="1">
      <c r="A37" s="31" t="s">
        <v>133</v>
      </c>
      <c r="D37" s="85">
        <v>0</v>
      </c>
      <c r="E37" s="85">
        <v>0</v>
      </c>
      <c r="F37" s="85"/>
      <c r="G37" s="85">
        <v>0</v>
      </c>
      <c r="H37" s="85">
        <v>0</v>
      </c>
      <c r="I37" s="85">
        <v>0</v>
      </c>
      <c r="J37" s="51">
        <v>0</v>
      </c>
    </row>
    <row r="38" spans="1:10" ht="12.75" hidden="1">
      <c r="A38" s="31"/>
      <c r="D38" s="85"/>
      <c r="E38" s="85"/>
      <c r="F38" s="85"/>
      <c r="G38" s="85"/>
      <c r="H38" s="85"/>
      <c r="I38" s="85"/>
      <c r="J38" s="51"/>
    </row>
    <row r="39" spans="1:10" ht="12.75" hidden="1">
      <c r="A39" s="50" t="s">
        <v>134</v>
      </c>
      <c r="D39" s="85">
        <v>0</v>
      </c>
      <c r="E39" s="85">
        <v>0</v>
      </c>
      <c r="F39" s="85"/>
      <c r="G39" s="85">
        <v>0</v>
      </c>
      <c r="H39" s="85">
        <v>0</v>
      </c>
      <c r="I39" s="85">
        <v>0</v>
      </c>
      <c r="J39" s="51">
        <f>SUM(D39:I39)</f>
        <v>0</v>
      </c>
    </row>
    <row r="40" spans="1:10" ht="12.75">
      <c r="A40" s="31"/>
      <c r="D40" s="88"/>
      <c r="E40" s="88"/>
      <c r="F40" s="88"/>
      <c r="G40" s="88"/>
      <c r="H40" s="88"/>
      <c r="I40" s="88"/>
      <c r="J40" s="51"/>
    </row>
    <row r="41" spans="1:10" ht="12.75">
      <c r="A41" s="31" t="s">
        <v>329</v>
      </c>
      <c r="D41" s="85">
        <v>0</v>
      </c>
      <c r="E41" s="85">
        <v>0</v>
      </c>
      <c r="F41" s="85"/>
      <c r="G41" s="85">
        <v>0</v>
      </c>
      <c r="H41" s="85">
        <v>0</v>
      </c>
      <c r="I41" s="85">
        <v>8098</v>
      </c>
      <c r="J41" s="51">
        <f>SUM(D41:I41)</f>
        <v>8098</v>
      </c>
    </row>
    <row r="42" ht="12.75">
      <c r="J42" s="51"/>
    </row>
    <row r="43" spans="1:10" ht="12.75">
      <c r="A43" s="31" t="s">
        <v>251</v>
      </c>
      <c r="D43" s="51">
        <v>0</v>
      </c>
      <c r="E43" s="51">
        <v>0</v>
      </c>
      <c r="F43" s="51"/>
      <c r="G43" s="51">
        <v>0</v>
      </c>
      <c r="H43" s="51">
        <v>0</v>
      </c>
      <c r="I43" s="85">
        <v>-3266</v>
      </c>
      <c r="J43" s="51">
        <f>SUM(D43:I43)</f>
        <v>-3266</v>
      </c>
    </row>
    <row r="44" spans="4:10" ht="12.75">
      <c r="D44" s="51"/>
      <c r="E44" s="51"/>
      <c r="F44" s="51"/>
      <c r="G44" s="51"/>
      <c r="H44" s="51"/>
      <c r="I44" s="51"/>
      <c r="J44" s="51"/>
    </row>
    <row r="45" spans="1:10" ht="13.5" thickBot="1">
      <c r="A45" s="31" t="s">
        <v>338</v>
      </c>
      <c r="D45" s="89">
        <v>65329</v>
      </c>
      <c r="E45" s="89">
        <v>-14</v>
      </c>
      <c r="F45" s="89"/>
      <c r="G45" s="89">
        <f>SUM(G35:G44)</f>
        <v>16549</v>
      </c>
      <c r="H45" s="89">
        <v>5732</v>
      </c>
      <c r="I45" s="89">
        <f>SUM(I35:I44)</f>
        <v>54455</v>
      </c>
      <c r="J45" s="89">
        <f>SUM(J35:J44)</f>
        <v>142051</v>
      </c>
    </row>
    <row r="46" ht="13.5" thickTop="1"/>
    <row r="49" spans="1:10" ht="27.75" customHeight="1">
      <c r="A49" s="207" t="s">
        <v>242</v>
      </c>
      <c r="B49" s="205"/>
      <c r="C49" s="205"/>
      <c r="D49" s="205"/>
      <c r="E49" s="205"/>
      <c r="F49" s="205"/>
      <c r="G49" s="205"/>
      <c r="H49" s="205"/>
      <c r="I49" s="205"/>
      <c r="J49" s="205"/>
    </row>
    <row r="50" ht="12.75">
      <c r="A50" s="90"/>
    </row>
  </sheetData>
  <sheetProtection/>
  <mergeCells count="2">
    <mergeCell ref="D8:J8"/>
    <mergeCell ref="A49:J49"/>
  </mergeCells>
  <printOptions/>
  <pageMargins left="0.866141732283465" right="0.70551181" top="0.984251968503937" bottom="0.984251968503937" header="0.511811023622047" footer="0.511811023622047"/>
  <pageSetup fitToHeight="1" fitToWidth="1" horizontalDpi="360" verticalDpi="36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59"/>
  <sheetViews>
    <sheetView showGridLines="0" zoomScalePageLayoutView="0" workbookViewId="0" topLeftCell="A1">
      <selection activeCell="A1" sqref="A1"/>
    </sheetView>
  </sheetViews>
  <sheetFormatPr defaultColWidth="7.10546875" defaultRowHeight="15"/>
  <cols>
    <col min="1" max="1" width="15.77734375" style="96" customWidth="1"/>
    <col min="2" max="2" width="10.77734375" style="96" customWidth="1"/>
    <col min="3" max="5" width="7.10546875" style="96" customWidth="1"/>
    <col min="6" max="6" width="10.6640625" style="96" customWidth="1"/>
    <col min="7" max="7" width="7.88671875" style="96" customWidth="1"/>
    <col min="8" max="8" width="2.77734375" style="96" customWidth="1"/>
    <col min="9" max="9" width="7.88671875" style="91" customWidth="1"/>
    <col min="10" max="11" width="8.4453125" style="96" bestFit="1" customWidth="1"/>
    <col min="12" max="16384" width="7.10546875" style="96" customWidth="1"/>
  </cols>
  <sheetData>
    <row r="1" spans="1:10" ht="15.75" customHeight="1">
      <c r="A1" s="94" t="s">
        <v>176</v>
      </c>
      <c r="B1" s="34"/>
      <c r="C1" s="95"/>
      <c r="D1" s="95"/>
      <c r="E1" s="95"/>
      <c r="J1" s="95"/>
    </row>
    <row r="2" spans="1:10" ht="14.25" customHeight="1">
      <c r="A2" s="97" t="s">
        <v>177</v>
      </c>
      <c r="B2" s="68"/>
      <c r="C2" s="98"/>
      <c r="D2" s="95"/>
      <c r="E2" s="95"/>
      <c r="J2" s="95"/>
    </row>
    <row r="3" spans="1:10" ht="13.5" customHeight="1">
      <c r="A3" s="97" t="s">
        <v>178</v>
      </c>
      <c r="B3" s="68"/>
      <c r="C3" s="98"/>
      <c r="D3" s="95"/>
      <c r="E3" s="95"/>
      <c r="J3" s="95"/>
    </row>
    <row r="4" spans="1:10" ht="15.75" customHeight="1">
      <c r="A4" s="95" t="s">
        <v>99</v>
      </c>
      <c r="B4" s="95"/>
      <c r="C4" s="95"/>
      <c r="D4" s="95"/>
      <c r="E4" s="95"/>
      <c r="J4" s="95"/>
    </row>
    <row r="5" spans="1:10" ht="12.75">
      <c r="A5" s="95" t="s">
        <v>149</v>
      </c>
      <c r="B5" s="95"/>
      <c r="C5" s="95"/>
      <c r="D5" s="95"/>
      <c r="E5" s="95"/>
      <c r="J5" s="95"/>
    </row>
    <row r="6" ht="12.75">
      <c r="A6" s="95" t="s">
        <v>330</v>
      </c>
    </row>
    <row r="7" spans="1:11" ht="12.75">
      <c r="A7" s="95"/>
      <c r="G7" s="208" t="s">
        <v>353</v>
      </c>
      <c r="H7" s="208"/>
      <c r="I7" s="208"/>
      <c r="K7" s="99"/>
    </row>
    <row r="8" spans="1:11" ht="12.75">
      <c r="A8" s="95"/>
      <c r="G8" s="163" t="s">
        <v>313</v>
      </c>
      <c r="H8" s="100"/>
      <c r="I8" s="163" t="s">
        <v>233</v>
      </c>
      <c r="K8" s="99"/>
    </row>
    <row r="9" spans="1:11" ht="12.75">
      <c r="A9" s="95"/>
      <c r="G9" s="163" t="s">
        <v>227</v>
      </c>
      <c r="H9" s="100"/>
      <c r="I9" s="163" t="s">
        <v>228</v>
      </c>
      <c r="K9" s="99"/>
    </row>
    <row r="10" spans="7:11" ht="12.75">
      <c r="G10" s="164" t="s">
        <v>19</v>
      </c>
      <c r="H10" s="165"/>
      <c r="I10" s="164" t="s">
        <v>19</v>
      </c>
      <c r="K10" s="99"/>
    </row>
    <row r="11" spans="1:8" ht="12.75">
      <c r="A11" s="95" t="s">
        <v>0</v>
      </c>
      <c r="B11" s="95"/>
      <c r="C11" s="95"/>
      <c r="D11" s="95"/>
      <c r="E11" s="95"/>
      <c r="G11" s="95"/>
      <c r="H11" s="122"/>
    </row>
    <row r="12" spans="1:13" ht="12.75">
      <c r="A12" s="96" t="s">
        <v>106</v>
      </c>
      <c r="G12" s="91">
        <f>'IS'!H23</f>
        <v>14252</v>
      </c>
      <c r="H12" s="124"/>
      <c r="I12" s="91">
        <f>'IS'!J23</f>
        <v>10166</v>
      </c>
      <c r="M12" s="134"/>
    </row>
    <row r="13" spans="7:13" ht="12.75">
      <c r="G13" s="91"/>
      <c r="H13" s="124"/>
      <c r="M13" s="134"/>
    </row>
    <row r="14" spans="1:13" ht="12.75">
      <c r="A14" s="96" t="s">
        <v>306</v>
      </c>
      <c r="G14" s="124"/>
      <c r="H14" s="124"/>
      <c r="I14" s="124"/>
      <c r="M14" s="134"/>
    </row>
    <row r="15" spans="1:13" ht="12.75">
      <c r="A15" s="96" t="s">
        <v>301</v>
      </c>
      <c r="G15" s="124">
        <v>10961</v>
      </c>
      <c r="H15" s="124"/>
      <c r="I15" s="124">
        <v>8546</v>
      </c>
      <c r="M15" s="134"/>
    </row>
    <row r="16" spans="1:13" ht="12.75">
      <c r="A16" s="96" t="s">
        <v>307</v>
      </c>
      <c r="G16" s="92">
        <v>5350</v>
      </c>
      <c r="H16" s="124"/>
      <c r="I16" s="92">
        <v>3936</v>
      </c>
      <c r="J16" s="134"/>
      <c r="M16" s="134"/>
    </row>
    <row r="17" spans="1:13" ht="12.75">
      <c r="A17" s="96" t="s">
        <v>107</v>
      </c>
      <c r="G17" s="91">
        <f>SUM(G12:G16)</f>
        <v>30563</v>
      </c>
      <c r="H17" s="124"/>
      <c r="I17" s="91">
        <f>SUM(I12:I16)</f>
        <v>22648</v>
      </c>
      <c r="K17" s="91"/>
      <c r="M17" s="134"/>
    </row>
    <row r="18" spans="7:13" ht="12.75">
      <c r="G18" s="91"/>
      <c r="H18" s="124"/>
      <c r="K18" s="91"/>
      <c r="M18" s="134"/>
    </row>
    <row r="19" spans="1:13" ht="12.75">
      <c r="A19" s="95" t="s">
        <v>252</v>
      </c>
      <c r="G19" s="124"/>
      <c r="H19" s="124"/>
      <c r="I19" s="172"/>
      <c r="L19" s="91"/>
      <c r="M19" s="134"/>
    </row>
    <row r="20" spans="1:13" ht="12.75">
      <c r="A20" s="96" t="s">
        <v>326</v>
      </c>
      <c r="G20" s="124">
        <v>-8443</v>
      </c>
      <c r="H20" s="124"/>
      <c r="I20" s="172">
        <v>17742</v>
      </c>
      <c r="L20" s="91"/>
      <c r="M20" s="134"/>
    </row>
    <row r="21" spans="1:13" ht="12.75">
      <c r="A21" s="96" t="s">
        <v>284</v>
      </c>
      <c r="G21" s="124">
        <v>-358</v>
      </c>
      <c r="H21" s="124"/>
      <c r="I21" s="172">
        <v>-11417</v>
      </c>
      <c r="L21" s="91"/>
      <c r="M21" s="134"/>
    </row>
    <row r="22" spans="7:13" ht="12.75">
      <c r="G22" s="92"/>
      <c r="H22" s="124"/>
      <c r="I22" s="131"/>
      <c r="L22" s="91"/>
      <c r="M22" s="134"/>
    </row>
    <row r="23" spans="1:13" ht="12.75">
      <c r="A23" s="95" t="s">
        <v>150</v>
      </c>
      <c r="G23" s="91">
        <f>SUM(G17:G21)</f>
        <v>21762</v>
      </c>
      <c r="H23" s="124"/>
      <c r="I23" s="91">
        <f>SUM(I17:I21)</f>
        <v>28973</v>
      </c>
      <c r="K23" s="91"/>
      <c r="M23" s="134"/>
    </row>
    <row r="24" spans="1:13" ht="12.75">
      <c r="A24" s="96" t="s">
        <v>253</v>
      </c>
      <c r="G24" s="91">
        <v>-1206</v>
      </c>
      <c r="H24" s="124"/>
      <c r="I24" s="91">
        <v>-1628</v>
      </c>
      <c r="K24" s="91"/>
      <c r="M24" s="134"/>
    </row>
    <row r="25" spans="1:13" ht="12.75">
      <c r="A25" s="96" t="s">
        <v>110</v>
      </c>
      <c r="G25" s="92">
        <v>126</v>
      </c>
      <c r="H25" s="124"/>
      <c r="I25" s="92">
        <v>94</v>
      </c>
      <c r="M25" s="134"/>
    </row>
    <row r="26" spans="1:13" ht="12.75">
      <c r="A26" s="95" t="s">
        <v>132</v>
      </c>
      <c r="G26" s="192">
        <f>SUM(G23:G25)</f>
        <v>20682</v>
      </c>
      <c r="H26" s="124"/>
      <c r="I26" s="192">
        <f>SUM(I23:I25)</f>
        <v>27439</v>
      </c>
      <c r="K26" s="91"/>
      <c r="M26" s="134"/>
    </row>
    <row r="27" spans="7:13" ht="12.75">
      <c r="G27" s="91"/>
      <c r="H27" s="124"/>
      <c r="K27" s="91"/>
      <c r="M27" s="134"/>
    </row>
    <row r="28" spans="1:13" ht="12.75">
      <c r="A28" s="95" t="s">
        <v>126</v>
      </c>
      <c r="B28" s="95"/>
      <c r="C28" s="95"/>
      <c r="D28" s="95"/>
      <c r="E28" s="95"/>
      <c r="G28" s="91"/>
      <c r="H28" s="124"/>
      <c r="M28" s="134"/>
    </row>
    <row r="29" spans="1:13" ht="12.75">
      <c r="A29" s="96" t="s">
        <v>254</v>
      </c>
      <c r="G29" s="91">
        <v>348</v>
      </c>
      <c r="H29" s="124"/>
      <c r="I29" s="91">
        <v>100</v>
      </c>
      <c r="M29" s="134"/>
    </row>
    <row r="30" spans="1:13" ht="12.75">
      <c r="A30" s="96" t="s">
        <v>255</v>
      </c>
      <c r="G30" s="91">
        <v>-10290</v>
      </c>
      <c r="H30" s="124"/>
      <c r="I30" s="91">
        <v>-38154</v>
      </c>
      <c r="M30" s="134"/>
    </row>
    <row r="31" spans="1:13" ht="12.75">
      <c r="A31" s="96" t="s">
        <v>256</v>
      </c>
      <c r="G31" s="91">
        <f>2523+8-291</f>
        <v>2240</v>
      </c>
      <c r="H31" s="124"/>
      <c r="I31" s="91">
        <v>72</v>
      </c>
      <c r="M31" s="134"/>
    </row>
    <row r="32" spans="1:13" ht="12.75">
      <c r="A32" s="96" t="s">
        <v>257</v>
      </c>
      <c r="G32" s="91">
        <v>1</v>
      </c>
      <c r="H32" s="124"/>
      <c r="I32" s="91">
        <v>40</v>
      </c>
      <c r="M32" s="134"/>
    </row>
    <row r="33" spans="1:13" ht="12.75">
      <c r="A33" s="96" t="s">
        <v>258</v>
      </c>
      <c r="G33" s="91">
        <v>291</v>
      </c>
      <c r="H33" s="124"/>
      <c r="I33" s="91">
        <v>209</v>
      </c>
      <c r="M33" s="134"/>
    </row>
    <row r="34" spans="1:13" ht="12.75">
      <c r="A34" s="95" t="s">
        <v>260</v>
      </c>
      <c r="G34" s="192">
        <f>SUM(G29:G33)</f>
        <v>-7410</v>
      </c>
      <c r="H34" s="124"/>
      <c r="I34" s="192">
        <f>SUM(I29:I33)</f>
        <v>-37733</v>
      </c>
      <c r="M34" s="134"/>
    </row>
    <row r="35" spans="7:13" ht="12.75">
      <c r="G35" s="91"/>
      <c r="H35" s="124"/>
      <c r="K35" s="91"/>
      <c r="M35" s="134"/>
    </row>
    <row r="36" spans="1:13" ht="12.75">
      <c r="A36" s="95" t="s">
        <v>248</v>
      </c>
      <c r="G36" s="91"/>
      <c r="H36" s="124"/>
      <c r="I36" s="93"/>
      <c r="L36" s="91"/>
      <c r="M36" s="134"/>
    </row>
    <row r="37" spans="1:13" ht="12.75">
      <c r="A37" s="96" t="s">
        <v>261</v>
      </c>
      <c r="G37" s="91">
        <v>-3266</v>
      </c>
      <c r="H37" s="124"/>
      <c r="I37" s="93">
        <v>-3266</v>
      </c>
      <c r="L37" s="91"/>
      <c r="M37" s="134"/>
    </row>
    <row r="38" spans="1:13" ht="12.75">
      <c r="A38" s="96" t="s">
        <v>262</v>
      </c>
      <c r="G38" s="91">
        <v>-4685</v>
      </c>
      <c r="H38" s="124"/>
      <c r="I38" s="93">
        <v>-3747</v>
      </c>
      <c r="L38" s="91"/>
      <c r="M38" s="134"/>
    </row>
    <row r="39" spans="1:13" ht="12.75">
      <c r="A39" s="96" t="s">
        <v>263</v>
      </c>
      <c r="G39" s="91">
        <v>13611</v>
      </c>
      <c r="H39" s="124"/>
      <c r="I39" s="93">
        <f>9250+18643</f>
        <v>27893</v>
      </c>
      <c r="L39" s="91"/>
      <c r="M39" s="134"/>
    </row>
    <row r="40" spans="1:13" ht="12.75">
      <c r="A40" s="96" t="s">
        <v>302</v>
      </c>
      <c r="G40" s="124">
        <v>-19046</v>
      </c>
      <c r="H40" s="124"/>
      <c r="I40" s="172">
        <f>-6735-908-2620</f>
        <v>-10263</v>
      </c>
      <c r="L40" s="91"/>
      <c r="M40" s="134"/>
    </row>
    <row r="41" spans="1:13" ht="12.75">
      <c r="A41" s="96" t="s">
        <v>259</v>
      </c>
      <c r="G41" s="92">
        <v>23</v>
      </c>
      <c r="H41" s="124"/>
      <c r="I41" s="92">
        <v>60</v>
      </c>
      <c r="L41" s="91"/>
      <c r="M41" s="134"/>
    </row>
    <row r="42" spans="1:13" ht="12.75">
      <c r="A42" s="95" t="s">
        <v>352</v>
      </c>
      <c r="G42" s="92">
        <f>SUM(G37:G41)</f>
        <v>-13363</v>
      </c>
      <c r="H42" s="124"/>
      <c r="I42" s="92">
        <f>SUM(I37:I41)</f>
        <v>10677</v>
      </c>
      <c r="L42" s="91"/>
      <c r="M42" s="134"/>
    </row>
    <row r="43" spans="2:13" ht="12.75">
      <c r="B43" s="95"/>
      <c r="C43" s="95"/>
      <c r="D43" s="95"/>
      <c r="E43" s="95"/>
      <c r="G43" s="124"/>
      <c r="H43" s="124"/>
      <c r="I43" s="124"/>
      <c r="K43" s="91"/>
      <c r="M43" s="134"/>
    </row>
    <row r="44" spans="1:13" ht="12.75">
      <c r="A44" s="95" t="s">
        <v>331</v>
      </c>
      <c r="B44" s="95"/>
      <c r="C44" s="95"/>
      <c r="D44" s="95"/>
      <c r="E44" s="95"/>
      <c r="G44" s="124">
        <f>G26+G34+G42</f>
        <v>-91</v>
      </c>
      <c r="H44" s="124"/>
      <c r="I44" s="124">
        <f>I26+I34+I42</f>
        <v>383</v>
      </c>
      <c r="K44" s="91"/>
      <c r="M44" s="134"/>
    </row>
    <row r="45" spans="1:13" ht="12.75">
      <c r="A45" s="95"/>
      <c r="B45" s="95"/>
      <c r="C45" s="95"/>
      <c r="D45" s="95"/>
      <c r="E45" s="95"/>
      <c r="G45" s="91"/>
      <c r="H45" s="124"/>
      <c r="K45" s="91"/>
      <c r="M45" s="134"/>
    </row>
    <row r="46" spans="1:13" ht="12.75">
      <c r="A46" s="95" t="s">
        <v>332</v>
      </c>
      <c r="B46" s="95"/>
      <c r="C46" s="95"/>
      <c r="D46" s="95"/>
      <c r="E46" s="95"/>
      <c r="G46" s="91">
        <v>8479</v>
      </c>
      <c r="H46" s="124"/>
      <c r="I46" s="91">
        <v>8096</v>
      </c>
      <c r="K46" s="91"/>
      <c r="M46" s="134"/>
    </row>
    <row r="47" spans="1:13" ht="12.75">
      <c r="A47" s="95"/>
      <c r="B47" s="95"/>
      <c r="C47" s="95"/>
      <c r="D47" s="95"/>
      <c r="E47" s="95"/>
      <c r="G47" s="91"/>
      <c r="H47" s="124"/>
      <c r="K47" s="91"/>
      <c r="M47" s="134"/>
    </row>
    <row r="48" spans="1:13" ht="13.5" thickBot="1">
      <c r="A48" s="95" t="s">
        <v>333</v>
      </c>
      <c r="B48" s="95"/>
      <c r="C48" s="95"/>
      <c r="D48" s="95"/>
      <c r="E48" s="95"/>
      <c r="G48" s="101">
        <f>SUM(G44:G46)</f>
        <v>8388</v>
      </c>
      <c r="H48" s="124"/>
      <c r="I48" s="101">
        <f>SUM(I44:I46)</f>
        <v>8479</v>
      </c>
      <c r="K48" s="91"/>
      <c r="M48" s="134"/>
    </row>
    <row r="49" spans="1:13" ht="13.5" thickTop="1">
      <c r="A49" s="95"/>
      <c r="H49" s="123"/>
      <c r="J49" s="91"/>
      <c r="M49" s="134"/>
    </row>
    <row r="50" spans="1:13" ht="12.75">
      <c r="A50" s="95"/>
      <c r="H50" s="123"/>
      <c r="J50" s="91"/>
      <c r="M50" s="134"/>
    </row>
    <row r="51" spans="1:13" ht="12.75">
      <c r="A51" s="96" t="s">
        <v>103</v>
      </c>
      <c r="H51" s="123"/>
      <c r="J51" s="91"/>
      <c r="M51" s="134"/>
    </row>
    <row r="52" spans="1:13" ht="12.75">
      <c r="A52" s="96" t="s">
        <v>104</v>
      </c>
      <c r="G52" s="124">
        <v>8704</v>
      </c>
      <c r="H52" s="124"/>
      <c r="I52" s="124">
        <v>8479</v>
      </c>
      <c r="J52" s="91"/>
      <c r="M52" s="134"/>
    </row>
    <row r="53" spans="1:13" ht="12.75" hidden="1">
      <c r="A53" s="96" t="s">
        <v>264</v>
      </c>
      <c r="G53" s="124">
        <v>0</v>
      </c>
      <c r="H53" s="124"/>
      <c r="I53" s="124">
        <v>0</v>
      </c>
      <c r="J53" s="91"/>
      <c r="M53" s="134"/>
    </row>
    <row r="54" spans="1:13" ht="12.75">
      <c r="A54" s="96" t="s">
        <v>105</v>
      </c>
      <c r="G54" s="102">
        <v>-316</v>
      </c>
      <c r="H54" s="125"/>
      <c r="I54" s="102">
        <v>0</v>
      </c>
      <c r="J54" s="91"/>
      <c r="M54" s="134"/>
    </row>
    <row r="55" spans="7:9" ht="13.5" thickBot="1">
      <c r="G55" s="171">
        <f>SUM(G52:G54)</f>
        <v>8388</v>
      </c>
      <c r="H55" s="123"/>
      <c r="I55" s="101">
        <f>SUM(I52:I54)</f>
        <v>8479</v>
      </c>
    </row>
    <row r="56" ht="13.5" thickTop="1">
      <c r="H56" s="123"/>
    </row>
    <row r="57" spans="2:10" s="103" customFormat="1" ht="12.75">
      <c r="B57" s="104"/>
      <c r="D57" s="104"/>
      <c r="F57" s="104"/>
      <c r="G57" s="104"/>
      <c r="H57" s="126"/>
      <c r="I57" s="93"/>
      <c r="J57" s="104"/>
    </row>
    <row r="58" spans="1:10" s="103" customFormat="1" ht="27" customHeight="1">
      <c r="A58" s="209" t="s">
        <v>246</v>
      </c>
      <c r="B58" s="210"/>
      <c r="C58" s="210"/>
      <c r="D58" s="210"/>
      <c r="E58" s="210"/>
      <c r="F58" s="205"/>
      <c r="G58" s="205"/>
      <c r="H58" s="205"/>
      <c r="I58" s="205"/>
      <c r="J58" s="104"/>
    </row>
    <row r="59" ht="12.75">
      <c r="A59" s="103"/>
    </row>
  </sheetData>
  <sheetProtection/>
  <mergeCells count="2">
    <mergeCell ref="G7:I7"/>
    <mergeCell ref="A58:I58"/>
  </mergeCells>
  <printOptions/>
  <pageMargins left="1.116141732" right="0.47244094488189" top="0.984251968503937" bottom="0.984251968503937" header="0.511811023622047" footer="0.511811023622047"/>
  <pageSetup fitToHeight="1" fitToWidth="1" horizontalDpi="360" verticalDpi="360" orientation="portrait" paperSize="9" scale="92" r:id="rId2"/>
  <drawing r:id="rId1"/>
</worksheet>
</file>

<file path=xl/worksheets/sheet6.xml><?xml version="1.0" encoding="utf-8"?>
<worksheet xmlns="http://schemas.openxmlformats.org/spreadsheetml/2006/main" xmlns:r="http://schemas.openxmlformats.org/officeDocument/2006/relationships">
  <dimension ref="A1:Q262"/>
  <sheetViews>
    <sheetView showGridLines="0" showOutlineSymbols="0" zoomScale="75" zoomScaleNormal="75" zoomScalePageLayoutView="0" workbookViewId="0" topLeftCell="A1">
      <selection activeCell="A1" sqref="A1"/>
    </sheetView>
  </sheetViews>
  <sheetFormatPr defaultColWidth="10.6640625" defaultRowHeight="15"/>
  <cols>
    <col min="1" max="1" width="5.88671875" style="1" customWidth="1"/>
    <col min="2" max="2" width="3.3359375" style="1" customWidth="1"/>
    <col min="3" max="3" width="3.6640625" style="1" customWidth="1"/>
    <col min="4" max="4" width="17.4453125" style="1" customWidth="1"/>
    <col min="5" max="7" width="13.77734375" style="1" customWidth="1"/>
    <col min="8" max="8" width="13.88671875" style="1" bestFit="1" customWidth="1"/>
    <col min="9" max="9" width="14.6640625" style="1" bestFit="1" customWidth="1"/>
    <col min="10" max="13" width="13.77734375" style="1" customWidth="1"/>
    <col min="14" max="16384" width="10.6640625" style="1" customWidth="1"/>
  </cols>
  <sheetData>
    <row r="1" spans="1:9" ht="23.25">
      <c r="A1" s="6" t="s">
        <v>153</v>
      </c>
      <c r="B1" s="57"/>
      <c r="C1" s="57"/>
      <c r="D1" s="57"/>
      <c r="E1" s="57"/>
      <c r="F1" s="57"/>
      <c r="G1" s="57"/>
      <c r="H1" s="7"/>
      <c r="I1" s="57"/>
    </row>
    <row r="2" spans="1:9" ht="18">
      <c r="A2" s="58" t="s">
        <v>155</v>
      </c>
      <c r="B2" s="14"/>
      <c r="C2" s="14"/>
      <c r="D2" s="14"/>
      <c r="E2" s="14"/>
      <c r="F2" s="15"/>
      <c r="G2" s="16"/>
      <c r="H2" s="15"/>
      <c r="I2" s="16"/>
    </row>
    <row r="3" spans="1:9" ht="18">
      <c r="A3" s="5" t="s">
        <v>154</v>
      </c>
      <c r="B3" s="14"/>
      <c r="C3" s="14"/>
      <c r="D3" s="14"/>
      <c r="E3" s="14"/>
      <c r="F3" s="16"/>
      <c r="G3" s="16"/>
      <c r="H3" s="16"/>
      <c r="I3" s="16"/>
    </row>
    <row r="4" spans="1:9" ht="16.5">
      <c r="A4" s="17"/>
      <c r="B4" s="16"/>
      <c r="C4" s="16"/>
      <c r="D4" s="16"/>
      <c r="E4" s="16"/>
      <c r="F4" s="16"/>
      <c r="G4" s="16"/>
      <c r="H4" s="16"/>
      <c r="I4" s="16"/>
    </row>
    <row r="5" spans="1:9" s="3" customFormat="1" ht="18">
      <c r="A5" s="14" t="s">
        <v>42</v>
      </c>
      <c r="B5" s="16"/>
      <c r="C5" s="16"/>
      <c r="D5" s="16"/>
      <c r="E5" s="16"/>
      <c r="F5" s="16"/>
      <c r="G5" s="16"/>
      <c r="H5" s="16"/>
      <c r="I5" s="16"/>
    </row>
    <row r="6" spans="1:9" s="3" customFormat="1" ht="9.75" customHeight="1">
      <c r="A6" s="14"/>
      <c r="B6" s="16"/>
      <c r="C6" s="16"/>
      <c r="D6" s="16"/>
      <c r="E6" s="16"/>
      <c r="F6" s="16"/>
      <c r="G6" s="16"/>
      <c r="H6" s="16"/>
      <c r="I6" s="16"/>
    </row>
    <row r="7" spans="1:9" ht="16.5">
      <c r="A7" s="14"/>
      <c r="B7" s="16"/>
      <c r="C7" s="16"/>
      <c r="D7" s="16"/>
      <c r="E7" s="16"/>
      <c r="F7" s="16"/>
      <c r="G7" s="16"/>
      <c r="H7" s="16"/>
      <c r="I7" s="16"/>
    </row>
    <row r="8" spans="1:9" ht="16.5">
      <c r="A8" s="13" t="s">
        <v>43</v>
      </c>
      <c r="B8" s="14" t="s">
        <v>44</v>
      </c>
      <c r="C8" s="14"/>
      <c r="D8" s="14"/>
      <c r="E8" s="14"/>
      <c r="F8" s="16"/>
      <c r="G8" s="16"/>
      <c r="H8" s="16"/>
      <c r="I8" s="16"/>
    </row>
    <row r="9" spans="1:9" ht="16.5">
      <c r="A9" s="13"/>
      <c r="B9" s="236"/>
      <c r="C9" s="236"/>
      <c r="D9" s="236"/>
      <c r="E9" s="236"/>
      <c r="F9" s="236"/>
      <c r="G9" s="236"/>
      <c r="H9" s="236"/>
      <c r="I9" s="236"/>
    </row>
    <row r="10" spans="1:9" ht="135.75" customHeight="1">
      <c r="A10" s="18"/>
      <c r="B10" s="216" t="s">
        <v>194</v>
      </c>
      <c r="C10" s="216"/>
      <c r="D10" s="216"/>
      <c r="E10" s="216"/>
      <c r="F10" s="216"/>
      <c r="G10" s="216"/>
      <c r="H10" s="216"/>
      <c r="I10" s="216"/>
    </row>
    <row r="11" spans="1:9" ht="16.5">
      <c r="A11" s="13"/>
      <c r="B11" s="24"/>
      <c r="C11" s="24"/>
      <c r="D11" s="24"/>
      <c r="E11" s="24"/>
      <c r="F11" s="24"/>
      <c r="G11" s="24"/>
      <c r="H11" s="24"/>
      <c r="I11" s="24"/>
    </row>
    <row r="12" spans="1:11" ht="16.5" customHeight="1">
      <c r="A12" s="13"/>
      <c r="B12" s="223" t="s">
        <v>183</v>
      </c>
      <c r="C12" s="241"/>
      <c r="D12" s="220"/>
      <c r="E12" s="220" t="s">
        <v>187</v>
      </c>
      <c r="F12" s="221"/>
      <c r="G12" s="221"/>
      <c r="H12" s="221"/>
      <c r="I12" s="222"/>
      <c r="J12" s="145"/>
      <c r="K12" s="145"/>
    </row>
    <row r="13" spans="1:11" ht="16.5" customHeight="1">
      <c r="A13" s="13"/>
      <c r="B13" s="223" t="s">
        <v>195</v>
      </c>
      <c r="C13" s="224"/>
      <c r="D13" s="225"/>
      <c r="E13" s="220" t="s">
        <v>196</v>
      </c>
      <c r="F13" s="221"/>
      <c r="G13" s="221"/>
      <c r="H13" s="221"/>
      <c r="I13" s="222"/>
      <c r="J13" s="145"/>
      <c r="K13" s="145"/>
    </row>
    <row r="14" spans="1:11" ht="16.5" customHeight="1">
      <c r="A14" s="13"/>
      <c r="B14" s="223" t="s">
        <v>184</v>
      </c>
      <c r="C14" s="224"/>
      <c r="D14" s="225"/>
      <c r="E14" s="220" t="s">
        <v>189</v>
      </c>
      <c r="F14" s="221"/>
      <c r="G14" s="221"/>
      <c r="H14" s="221"/>
      <c r="I14" s="222"/>
      <c r="J14" s="145"/>
      <c r="K14" s="145"/>
    </row>
    <row r="15" spans="1:11" ht="16.5" customHeight="1">
      <c r="A15" s="13"/>
      <c r="B15" s="223" t="s">
        <v>186</v>
      </c>
      <c r="C15" s="224"/>
      <c r="D15" s="225"/>
      <c r="E15" s="220" t="s">
        <v>190</v>
      </c>
      <c r="F15" s="221"/>
      <c r="G15" s="221"/>
      <c r="H15" s="221"/>
      <c r="I15" s="222"/>
      <c r="J15" s="145"/>
      <c r="K15" s="145"/>
    </row>
    <row r="16" spans="1:11" ht="16.5" customHeight="1">
      <c r="A16" s="13"/>
      <c r="B16" s="223" t="s">
        <v>192</v>
      </c>
      <c r="C16" s="224"/>
      <c r="D16" s="225"/>
      <c r="E16" s="220" t="s">
        <v>193</v>
      </c>
      <c r="F16" s="221"/>
      <c r="G16" s="221"/>
      <c r="H16" s="221"/>
      <c r="I16" s="222"/>
      <c r="J16" s="145"/>
      <c r="K16" s="145"/>
    </row>
    <row r="17" spans="1:11" ht="16.5" customHeight="1">
      <c r="A17" s="13"/>
      <c r="B17" s="223" t="s">
        <v>205</v>
      </c>
      <c r="C17" s="224"/>
      <c r="D17" s="225"/>
      <c r="E17" s="220" t="s">
        <v>206</v>
      </c>
      <c r="F17" s="221"/>
      <c r="G17" s="221"/>
      <c r="H17" s="221"/>
      <c r="I17" s="222"/>
      <c r="J17" s="145"/>
      <c r="K17" s="145"/>
    </row>
    <row r="18" spans="1:11" ht="16.5" customHeight="1">
      <c r="A18" s="13"/>
      <c r="B18" s="223" t="s">
        <v>207</v>
      </c>
      <c r="C18" s="224"/>
      <c r="D18" s="225"/>
      <c r="E18" s="220" t="s">
        <v>208</v>
      </c>
      <c r="F18" s="221"/>
      <c r="G18" s="221"/>
      <c r="H18" s="221"/>
      <c r="I18" s="222"/>
      <c r="J18" s="145"/>
      <c r="K18" s="145"/>
    </row>
    <row r="19" spans="1:11" ht="16.5" customHeight="1">
      <c r="A19" s="13"/>
      <c r="B19" s="223" t="s">
        <v>197</v>
      </c>
      <c r="C19" s="224"/>
      <c r="D19" s="225"/>
      <c r="E19" s="220" t="s">
        <v>198</v>
      </c>
      <c r="F19" s="221"/>
      <c r="G19" s="221"/>
      <c r="H19" s="221"/>
      <c r="I19" s="222"/>
      <c r="J19" s="145"/>
      <c r="K19" s="145"/>
    </row>
    <row r="20" spans="1:11" ht="16.5" customHeight="1">
      <c r="A20" s="13"/>
      <c r="B20" s="223" t="s">
        <v>199</v>
      </c>
      <c r="C20" s="224"/>
      <c r="D20" s="225"/>
      <c r="E20" s="220" t="s">
        <v>188</v>
      </c>
      <c r="F20" s="221"/>
      <c r="G20" s="221"/>
      <c r="H20" s="221"/>
      <c r="I20" s="222"/>
      <c r="J20" s="145"/>
      <c r="K20" s="145"/>
    </row>
    <row r="21" spans="1:11" ht="16.5" customHeight="1">
      <c r="A21" s="13"/>
      <c r="B21" s="223" t="s">
        <v>185</v>
      </c>
      <c r="C21" s="224"/>
      <c r="D21" s="225"/>
      <c r="E21" s="220" t="s">
        <v>200</v>
      </c>
      <c r="F21" s="221"/>
      <c r="G21" s="221"/>
      <c r="H21" s="221"/>
      <c r="I21" s="222"/>
      <c r="J21" s="145"/>
      <c r="K21" s="145"/>
    </row>
    <row r="22" spans="1:11" ht="16.5" customHeight="1">
      <c r="A22" s="13"/>
      <c r="B22" s="238" t="s">
        <v>201</v>
      </c>
      <c r="C22" s="239"/>
      <c r="D22" s="240"/>
      <c r="E22" s="220" t="s">
        <v>202</v>
      </c>
      <c r="F22" s="221"/>
      <c r="G22" s="221"/>
      <c r="H22" s="221"/>
      <c r="I22" s="222"/>
      <c r="J22" s="145"/>
      <c r="K22" s="145"/>
    </row>
    <row r="23" spans="1:11" ht="16.5" customHeight="1">
      <c r="A23" s="13"/>
      <c r="B23" s="238" t="s">
        <v>203</v>
      </c>
      <c r="C23" s="239"/>
      <c r="D23" s="240"/>
      <c r="E23" s="220" t="s">
        <v>204</v>
      </c>
      <c r="F23" s="221"/>
      <c r="G23" s="221"/>
      <c r="H23" s="221"/>
      <c r="I23" s="222"/>
      <c r="J23" s="145"/>
      <c r="K23" s="145"/>
    </row>
    <row r="24" spans="1:11" ht="16.5" customHeight="1">
      <c r="A24" s="13"/>
      <c r="B24" s="226" t="s">
        <v>209</v>
      </c>
      <c r="C24" s="221"/>
      <c r="D24" s="221"/>
      <c r="E24" s="221"/>
      <c r="F24" s="221"/>
      <c r="G24" s="221"/>
      <c r="H24" s="221"/>
      <c r="I24" s="222"/>
      <c r="J24" s="147"/>
      <c r="K24" s="147"/>
    </row>
    <row r="25" spans="1:9" ht="16.5">
      <c r="A25" s="13"/>
      <c r="B25" s="24"/>
      <c r="C25" s="24"/>
      <c r="D25" s="24"/>
      <c r="E25" s="24"/>
      <c r="F25" s="24"/>
      <c r="G25" s="24"/>
      <c r="H25" s="24"/>
      <c r="I25" s="24"/>
    </row>
    <row r="26" spans="1:11" ht="32.25" customHeight="1">
      <c r="A26" s="13"/>
      <c r="B26" s="242" t="s">
        <v>191</v>
      </c>
      <c r="C26" s="243"/>
      <c r="D26" s="243"/>
      <c r="E26" s="243"/>
      <c r="F26" s="243"/>
      <c r="G26" s="243"/>
      <c r="H26" s="243"/>
      <c r="I26" s="243"/>
      <c r="J26" s="146"/>
      <c r="K26" s="146"/>
    </row>
    <row r="27" spans="1:9" ht="16.5">
      <c r="A27" s="13"/>
      <c r="B27" s="53"/>
      <c r="C27" s="54"/>
      <c r="D27" s="59"/>
      <c r="E27" s="59"/>
      <c r="F27" s="59"/>
      <c r="G27" s="59"/>
      <c r="H27" s="59"/>
      <c r="I27" s="59"/>
    </row>
    <row r="28" spans="1:9" ht="16.5">
      <c r="A28" s="13" t="s">
        <v>45</v>
      </c>
      <c r="B28" s="14" t="s">
        <v>46</v>
      </c>
      <c r="C28" s="14"/>
      <c r="D28" s="14"/>
      <c r="E28" s="14"/>
      <c r="F28" s="16"/>
      <c r="G28" s="16"/>
      <c r="H28" s="16"/>
      <c r="I28" s="16"/>
    </row>
    <row r="29" spans="1:9" ht="16.5">
      <c r="A29" s="13"/>
      <c r="B29" s="16"/>
      <c r="C29" s="16"/>
      <c r="D29" s="16"/>
      <c r="E29" s="16"/>
      <c r="F29" s="16"/>
      <c r="G29" s="16"/>
      <c r="H29" s="16"/>
      <c r="I29" s="16"/>
    </row>
    <row r="30" spans="1:9" ht="16.5">
      <c r="A30" s="13"/>
      <c r="B30" s="16" t="s">
        <v>81</v>
      </c>
      <c r="C30" s="16"/>
      <c r="D30" s="16"/>
      <c r="E30" s="16"/>
      <c r="F30" s="16"/>
      <c r="G30" s="16"/>
      <c r="H30" s="16"/>
      <c r="I30" s="16"/>
    </row>
    <row r="31" spans="1:9" ht="16.5">
      <c r="A31" s="13"/>
      <c r="B31" s="16"/>
      <c r="C31" s="16"/>
      <c r="D31" s="16"/>
      <c r="E31" s="16"/>
      <c r="F31" s="16"/>
      <c r="G31" s="16"/>
      <c r="H31" s="16"/>
      <c r="I31" s="16"/>
    </row>
    <row r="32" spans="1:9" ht="16.5">
      <c r="A32" s="13" t="s">
        <v>47</v>
      </c>
      <c r="B32" s="14" t="s">
        <v>25</v>
      </c>
      <c r="C32" s="14"/>
      <c r="D32" s="14"/>
      <c r="E32" s="16"/>
      <c r="F32" s="16"/>
      <c r="G32" s="16"/>
      <c r="H32" s="16"/>
      <c r="I32" s="16"/>
    </row>
    <row r="33" spans="1:9" ht="16.5">
      <c r="A33" s="13"/>
      <c r="B33" s="14"/>
      <c r="C33" s="14"/>
      <c r="D33" s="14"/>
      <c r="E33" s="16"/>
      <c r="F33" s="16"/>
      <c r="G33" s="16"/>
      <c r="H33" s="16"/>
      <c r="I33" s="16"/>
    </row>
    <row r="34" spans="1:9" ht="36.75" customHeight="1">
      <c r="A34" s="18"/>
      <c r="B34" s="229" t="s">
        <v>234</v>
      </c>
      <c r="C34" s="205"/>
      <c r="D34" s="205"/>
      <c r="E34" s="205"/>
      <c r="F34" s="205"/>
      <c r="G34" s="205"/>
      <c r="H34" s="205"/>
      <c r="I34" s="205"/>
    </row>
    <row r="35" spans="1:9" ht="16.5">
      <c r="A35" s="13"/>
      <c r="B35" s="16"/>
      <c r="C35" s="16"/>
      <c r="D35" s="16"/>
      <c r="E35" s="16"/>
      <c r="F35" s="16"/>
      <c r="G35" s="16"/>
      <c r="H35" s="16"/>
      <c r="I35" s="16"/>
    </row>
    <row r="36" spans="1:9" ht="16.5">
      <c r="A36" s="13" t="s">
        <v>48</v>
      </c>
      <c r="B36" s="14" t="s">
        <v>108</v>
      </c>
      <c r="C36" s="14"/>
      <c r="D36" s="14"/>
      <c r="E36" s="14"/>
      <c r="F36" s="14"/>
      <c r="G36" s="14"/>
      <c r="H36" s="14"/>
      <c r="I36" s="14"/>
    </row>
    <row r="37" spans="1:9" ht="16.5">
      <c r="A37" s="13"/>
      <c r="B37" s="16"/>
      <c r="C37" s="16"/>
      <c r="D37" s="16"/>
      <c r="E37" s="16"/>
      <c r="F37" s="16"/>
      <c r="G37" s="16"/>
      <c r="H37" s="16"/>
      <c r="I37" s="16"/>
    </row>
    <row r="38" spans="1:9" ht="16.5">
      <c r="A38" s="13"/>
      <c r="B38" s="16" t="s">
        <v>125</v>
      </c>
      <c r="C38" s="16"/>
      <c r="D38" s="16"/>
      <c r="E38" s="16"/>
      <c r="F38" s="16"/>
      <c r="G38" s="16"/>
      <c r="H38" s="16"/>
      <c r="I38" s="16"/>
    </row>
    <row r="39" spans="1:9" ht="16.5">
      <c r="A39" s="13"/>
      <c r="B39" s="16"/>
      <c r="C39" s="16"/>
      <c r="D39" s="16"/>
      <c r="E39" s="16"/>
      <c r="F39" s="16"/>
      <c r="G39" s="16"/>
      <c r="H39" s="16"/>
      <c r="I39" s="16"/>
    </row>
    <row r="40" spans="1:9" ht="16.5">
      <c r="A40" s="13" t="s">
        <v>49</v>
      </c>
      <c r="B40" s="14" t="s">
        <v>50</v>
      </c>
      <c r="C40" s="14"/>
      <c r="D40" s="14"/>
      <c r="E40" s="14"/>
      <c r="F40" s="14"/>
      <c r="G40" s="16"/>
      <c r="H40" s="16"/>
      <c r="I40" s="16"/>
    </row>
    <row r="41" spans="1:9" ht="16.5">
      <c r="A41" s="13"/>
      <c r="B41" s="16"/>
      <c r="C41" s="16"/>
      <c r="D41" s="16"/>
      <c r="E41" s="16"/>
      <c r="F41" s="16"/>
      <c r="G41" s="16"/>
      <c r="H41" s="16"/>
      <c r="I41" s="16"/>
    </row>
    <row r="42" spans="1:9" ht="36" customHeight="1">
      <c r="A42" s="13"/>
      <c r="B42" s="229" t="s">
        <v>160</v>
      </c>
      <c r="C42" s="229"/>
      <c r="D42" s="229"/>
      <c r="E42" s="229"/>
      <c r="F42" s="229"/>
      <c r="G42" s="229"/>
      <c r="H42" s="229"/>
      <c r="I42" s="229"/>
    </row>
    <row r="43" spans="1:9" ht="16.5">
      <c r="A43" s="13"/>
      <c r="B43" s="16"/>
      <c r="C43" s="16"/>
      <c r="D43" s="16"/>
      <c r="E43" s="16"/>
      <c r="F43" s="16"/>
      <c r="G43" s="16"/>
      <c r="H43" s="16"/>
      <c r="I43" s="16"/>
    </row>
    <row r="44" spans="1:9" s="37" customFormat="1" ht="16.5">
      <c r="A44" s="29" t="s">
        <v>51</v>
      </c>
      <c r="B44" s="30" t="s">
        <v>102</v>
      </c>
      <c r="C44" s="30"/>
      <c r="D44" s="30"/>
      <c r="E44" s="24"/>
      <c r="F44" s="24"/>
      <c r="G44" s="24"/>
      <c r="H44" s="24"/>
      <c r="I44" s="24"/>
    </row>
    <row r="45" spans="1:9" ht="16.5">
      <c r="A45" s="29"/>
      <c r="B45" s="14" t="s">
        <v>101</v>
      </c>
      <c r="C45" s="14"/>
      <c r="D45" s="14"/>
      <c r="E45" s="16"/>
      <c r="F45" s="16"/>
      <c r="G45" s="16"/>
      <c r="H45" s="16"/>
      <c r="I45" s="16"/>
    </row>
    <row r="46" spans="1:9" ht="16.5">
      <c r="A46" s="29"/>
      <c r="B46" s="14"/>
      <c r="C46" s="14"/>
      <c r="D46" s="14"/>
      <c r="E46" s="16"/>
      <c r="F46" s="16"/>
      <c r="G46" s="16"/>
      <c r="H46" s="16"/>
      <c r="I46" s="16"/>
    </row>
    <row r="47" spans="1:9" ht="65.25" customHeight="1">
      <c r="A47" s="29"/>
      <c r="B47" s="246" t="s">
        <v>334</v>
      </c>
      <c r="C47" s="233"/>
      <c r="D47" s="233"/>
      <c r="E47" s="233"/>
      <c r="F47" s="233"/>
      <c r="G47" s="233"/>
      <c r="H47" s="233"/>
      <c r="I47" s="233"/>
    </row>
    <row r="48" spans="1:9" ht="15.75" customHeight="1">
      <c r="A48" s="29"/>
      <c r="B48" s="174"/>
      <c r="C48" s="175"/>
      <c r="D48" s="175"/>
      <c r="E48" s="175"/>
      <c r="F48" s="175"/>
      <c r="G48" s="175"/>
      <c r="H48" s="175"/>
      <c r="I48" s="175"/>
    </row>
    <row r="49" spans="1:9" ht="54.75" customHeight="1">
      <c r="A49" s="29"/>
      <c r="B49" s="229" t="s">
        <v>355</v>
      </c>
      <c r="C49" s="205"/>
      <c r="D49" s="205"/>
      <c r="E49" s="205"/>
      <c r="F49" s="205"/>
      <c r="G49" s="205"/>
      <c r="H49" s="205"/>
      <c r="I49" s="205"/>
    </row>
    <row r="50" spans="1:9" ht="16.5">
      <c r="A50" s="29"/>
      <c r="B50" s="16"/>
      <c r="C50" s="16"/>
      <c r="D50" s="16"/>
      <c r="E50" s="14"/>
      <c r="F50" s="16"/>
      <c r="G50" s="16"/>
      <c r="H50" s="16"/>
      <c r="I50" s="16"/>
    </row>
    <row r="51" spans="1:9" ht="35.25" customHeight="1">
      <c r="A51" s="29"/>
      <c r="B51" s="229" t="s">
        <v>317</v>
      </c>
      <c r="C51" s="205"/>
      <c r="D51" s="205"/>
      <c r="E51" s="205"/>
      <c r="F51" s="205"/>
      <c r="G51" s="205"/>
      <c r="H51" s="205"/>
      <c r="I51" s="205"/>
    </row>
    <row r="52" spans="1:17" ht="16.5">
      <c r="A52" s="13"/>
      <c r="B52" s="16"/>
      <c r="C52" s="16"/>
      <c r="D52" s="16"/>
      <c r="E52" s="14"/>
      <c r="F52" s="16"/>
      <c r="G52" s="16"/>
      <c r="H52" s="16"/>
      <c r="I52" s="16"/>
      <c r="K52" s="194"/>
      <c r="L52" s="193"/>
      <c r="M52" s="193"/>
      <c r="N52" s="193"/>
      <c r="O52" s="193"/>
      <c r="P52" s="193"/>
      <c r="Q52" s="193"/>
    </row>
    <row r="53" spans="1:9" ht="16.5">
      <c r="A53" s="13" t="s">
        <v>52</v>
      </c>
      <c r="B53" s="14" t="s">
        <v>53</v>
      </c>
      <c r="C53" s="14"/>
      <c r="D53" s="14"/>
      <c r="E53" s="16"/>
      <c r="F53" s="16"/>
      <c r="G53" s="16"/>
      <c r="H53" s="16"/>
      <c r="I53" s="16"/>
    </row>
    <row r="54" spans="1:9" ht="16.5">
      <c r="A54" s="13"/>
      <c r="B54" s="14"/>
      <c r="C54" s="14"/>
      <c r="D54" s="14"/>
      <c r="E54" s="16"/>
      <c r="F54" s="16"/>
      <c r="G54" s="16"/>
      <c r="H54" s="16"/>
      <c r="I54" s="16"/>
    </row>
    <row r="55" spans="1:9" ht="34.5" customHeight="1">
      <c r="A55" s="13"/>
      <c r="B55" s="212" t="s">
        <v>303</v>
      </c>
      <c r="C55" s="213"/>
      <c r="D55" s="213"/>
      <c r="E55" s="213"/>
      <c r="F55" s="213"/>
      <c r="G55" s="213"/>
      <c r="H55" s="213"/>
      <c r="I55" s="213"/>
    </row>
    <row r="56" spans="1:9" ht="16.5">
      <c r="A56" s="13"/>
      <c r="B56" s="49"/>
      <c r="C56" s="49"/>
      <c r="D56" s="49"/>
      <c r="E56" s="49"/>
      <c r="F56" s="49"/>
      <c r="G56" s="49"/>
      <c r="H56" s="49"/>
      <c r="I56" s="49"/>
    </row>
    <row r="57" spans="1:9" ht="16.5">
      <c r="A57" s="176" t="s">
        <v>54</v>
      </c>
      <c r="B57" s="177" t="s">
        <v>29</v>
      </c>
      <c r="C57" s="177"/>
      <c r="D57" s="177"/>
      <c r="E57" s="178"/>
      <c r="F57" s="178"/>
      <c r="G57" s="178"/>
      <c r="H57" s="16"/>
      <c r="I57" s="16"/>
    </row>
    <row r="58" spans="1:9" ht="16.5">
      <c r="A58" s="176"/>
      <c r="B58" s="177"/>
      <c r="C58" s="177"/>
      <c r="D58" s="177"/>
      <c r="E58" s="178"/>
      <c r="F58" s="178"/>
      <c r="G58" s="178"/>
      <c r="H58" s="16"/>
      <c r="I58" s="16"/>
    </row>
    <row r="59" spans="1:9" ht="16.5">
      <c r="A59" s="179"/>
      <c r="B59" s="178" t="s">
        <v>217</v>
      </c>
      <c r="C59" s="178"/>
      <c r="D59" s="178"/>
      <c r="E59" s="178"/>
      <c r="F59" s="178"/>
      <c r="G59" s="178"/>
      <c r="H59" s="16"/>
      <c r="I59" s="16"/>
    </row>
    <row r="60" spans="1:9" ht="16.5">
      <c r="A60" s="179"/>
      <c r="B60" s="178"/>
      <c r="C60" s="178"/>
      <c r="D60" s="178"/>
      <c r="E60" s="178"/>
      <c r="F60" s="178"/>
      <c r="G60" s="178"/>
      <c r="H60" s="16"/>
      <c r="I60" s="16"/>
    </row>
    <row r="61" spans="1:9" ht="16.5">
      <c r="A61" s="179"/>
      <c r="B61" s="177" t="s">
        <v>339</v>
      </c>
      <c r="C61" s="177"/>
      <c r="D61" s="177"/>
      <c r="E61" s="142" t="s">
        <v>30</v>
      </c>
      <c r="F61" s="142" t="s">
        <v>31</v>
      </c>
      <c r="G61" s="142" t="s">
        <v>290</v>
      </c>
      <c r="H61" s="189" t="s">
        <v>291</v>
      </c>
      <c r="I61" s="189" t="s">
        <v>292</v>
      </c>
    </row>
    <row r="62" spans="1:9" ht="16.5">
      <c r="A62" s="179"/>
      <c r="B62" s="190" t="s">
        <v>324</v>
      </c>
      <c r="C62" s="191"/>
      <c r="D62" s="191"/>
      <c r="E62" s="144" t="s">
        <v>19</v>
      </c>
      <c r="F62" s="144" t="s">
        <v>19</v>
      </c>
      <c r="G62" s="144" t="s">
        <v>19</v>
      </c>
      <c r="H62" s="144" t="s">
        <v>19</v>
      </c>
      <c r="I62" s="144" t="s">
        <v>19</v>
      </c>
    </row>
    <row r="63" spans="1:9" ht="16.5">
      <c r="A63" s="179"/>
      <c r="B63" s="178"/>
      <c r="C63" s="178"/>
      <c r="D63" s="178"/>
      <c r="E63" s="180"/>
      <c r="F63" s="180"/>
      <c r="G63" s="180"/>
      <c r="H63" s="182"/>
      <c r="I63" s="182"/>
    </row>
    <row r="64" spans="1:9" ht="16.5">
      <c r="A64" s="179"/>
      <c r="B64" s="181" t="s">
        <v>32</v>
      </c>
      <c r="C64" s="178"/>
      <c r="D64" s="178"/>
      <c r="E64" s="180"/>
      <c r="F64" s="180"/>
      <c r="G64" s="180"/>
      <c r="H64" s="182"/>
      <c r="I64" s="182"/>
    </row>
    <row r="65" spans="1:9" ht="16.5">
      <c r="A65" s="179"/>
      <c r="B65" s="178" t="s">
        <v>293</v>
      </c>
      <c r="C65" s="178"/>
      <c r="D65" s="178"/>
      <c r="E65" s="180">
        <v>165177</v>
      </c>
      <c r="F65" s="180">
        <v>13031</v>
      </c>
      <c r="G65" s="180">
        <v>0</v>
      </c>
      <c r="H65" s="182">
        <v>0</v>
      </c>
      <c r="I65" s="182">
        <f>SUM(E65:H65)</f>
        <v>178208</v>
      </c>
    </row>
    <row r="66" spans="1:9" ht="16.5">
      <c r="A66" s="179"/>
      <c r="B66" s="178" t="s">
        <v>294</v>
      </c>
      <c r="C66" s="178"/>
      <c r="D66" s="178"/>
      <c r="E66" s="180">
        <v>56939</v>
      </c>
      <c r="F66" s="180">
        <v>13</v>
      </c>
      <c r="G66" s="180">
        <v>0</v>
      </c>
      <c r="H66" s="182">
        <v>-56952</v>
      </c>
      <c r="I66" s="182">
        <f>SUM(E66:H66)</f>
        <v>0</v>
      </c>
    </row>
    <row r="67" spans="1:9" ht="17.25" thickBot="1">
      <c r="A67" s="179"/>
      <c r="B67" s="178" t="s">
        <v>285</v>
      </c>
      <c r="C67" s="178"/>
      <c r="D67" s="178"/>
      <c r="E67" s="184">
        <f>SUM(E65:E66)</f>
        <v>222116</v>
      </c>
      <c r="F67" s="184">
        <f>SUM(F65:F66)</f>
        <v>13044</v>
      </c>
      <c r="G67" s="184">
        <f>SUM(G65:G66)</f>
        <v>0</v>
      </c>
      <c r="H67" s="184">
        <f>SUM(H65:H66)</f>
        <v>-56952</v>
      </c>
      <c r="I67" s="184">
        <f>SUM(I65:I66)</f>
        <v>178208</v>
      </c>
    </row>
    <row r="68" spans="1:9" ht="17.25" thickTop="1">
      <c r="A68" s="179"/>
      <c r="B68" s="178"/>
      <c r="C68" s="178"/>
      <c r="D68" s="178"/>
      <c r="E68" s="180"/>
      <c r="F68" s="180"/>
      <c r="G68" s="180"/>
      <c r="H68" s="182"/>
      <c r="I68" s="182"/>
    </row>
    <row r="69" spans="1:9" ht="16.5">
      <c r="A69" s="179"/>
      <c r="B69" s="181" t="s">
        <v>286</v>
      </c>
      <c r="C69" s="178"/>
      <c r="D69" s="178"/>
      <c r="E69" s="180"/>
      <c r="F69" s="180"/>
      <c r="G69" s="180"/>
      <c r="H69" s="182"/>
      <c r="I69" s="182"/>
    </row>
    <row r="70" spans="1:9" ht="17.25" thickBot="1">
      <c r="A70" s="179"/>
      <c r="B70" s="178" t="s">
        <v>287</v>
      </c>
      <c r="C70" s="178"/>
      <c r="D70" s="178"/>
      <c r="E70" s="185">
        <v>18816</v>
      </c>
      <c r="F70" s="185">
        <v>540</v>
      </c>
      <c r="G70" s="185">
        <v>7038</v>
      </c>
      <c r="H70" s="186">
        <v>-7557</v>
      </c>
      <c r="I70" s="182">
        <f>SUM(E70:H70)</f>
        <v>18837</v>
      </c>
    </row>
    <row r="71" spans="1:9" ht="17.25" thickTop="1">
      <c r="A71" s="179"/>
      <c r="B71" s="178"/>
      <c r="C71" s="178"/>
      <c r="D71" s="178"/>
      <c r="E71" s="180"/>
      <c r="F71" s="180"/>
      <c r="G71" s="180"/>
      <c r="H71" s="182"/>
      <c r="I71" s="182"/>
    </row>
    <row r="72" spans="1:9" ht="16.5">
      <c r="A72" s="179"/>
      <c r="B72" s="178" t="s">
        <v>143</v>
      </c>
      <c r="C72" s="178"/>
      <c r="D72" s="178"/>
      <c r="E72" s="180"/>
      <c r="F72" s="180"/>
      <c r="G72" s="180"/>
      <c r="H72" s="182"/>
      <c r="I72" s="182">
        <v>-4685</v>
      </c>
    </row>
    <row r="73" spans="1:9" ht="16.5">
      <c r="A73" s="179"/>
      <c r="B73" s="178" t="s">
        <v>288</v>
      </c>
      <c r="C73" s="178"/>
      <c r="D73" s="178"/>
      <c r="E73" s="180"/>
      <c r="F73" s="180"/>
      <c r="G73" s="180"/>
      <c r="H73" s="182"/>
      <c r="I73" s="182">
        <v>100</v>
      </c>
    </row>
    <row r="74" spans="1:9" ht="16.5">
      <c r="A74" s="179"/>
      <c r="B74" s="178"/>
      <c r="C74" s="178"/>
      <c r="D74" s="178"/>
      <c r="E74" s="180"/>
      <c r="F74" s="180"/>
      <c r="G74" s="180"/>
      <c r="H74" s="182"/>
      <c r="I74" s="183"/>
    </row>
    <row r="75" spans="1:9" ht="16.5">
      <c r="A75" s="179"/>
      <c r="B75" s="178" t="s">
        <v>78</v>
      </c>
      <c r="C75" s="178"/>
      <c r="D75" s="178"/>
      <c r="E75" s="180"/>
      <c r="F75" s="180"/>
      <c r="G75" s="180"/>
      <c r="H75" s="182"/>
      <c r="I75" s="182">
        <f>SUM(I70:I73)</f>
        <v>14252</v>
      </c>
    </row>
    <row r="76" spans="1:9" ht="16.5">
      <c r="A76" s="179"/>
      <c r="B76" s="178" t="s">
        <v>289</v>
      </c>
      <c r="C76" s="178"/>
      <c r="D76" s="178"/>
      <c r="E76" s="180"/>
      <c r="F76" s="180"/>
      <c r="G76" s="180"/>
      <c r="H76" s="182"/>
      <c r="I76" s="182">
        <v>-3666</v>
      </c>
    </row>
    <row r="77" spans="1:9" ht="17.25" thickBot="1">
      <c r="A77" s="179"/>
      <c r="B77" s="178" t="s">
        <v>295</v>
      </c>
      <c r="C77" s="178"/>
      <c r="D77" s="178"/>
      <c r="E77" s="180"/>
      <c r="F77" s="180"/>
      <c r="G77" s="180"/>
      <c r="H77" s="182"/>
      <c r="I77" s="187">
        <f>SUM(I75:I76)</f>
        <v>10586</v>
      </c>
    </row>
    <row r="78" spans="1:9" ht="17.25" thickTop="1">
      <c r="A78" s="179"/>
      <c r="B78" s="178"/>
      <c r="C78" s="178"/>
      <c r="D78" s="178"/>
      <c r="E78" s="180"/>
      <c r="F78" s="180"/>
      <c r="G78" s="180"/>
      <c r="H78" s="182"/>
      <c r="I78" s="188"/>
    </row>
    <row r="79" spans="1:9" ht="16.5">
      <c r="A79" s="179"/>
      <c r="B79" s="177" t="s">
        <v>339</v>
      </c>
      <c r="C79" s="177"/>
      <c r="D79" s="177"/>
      <c r="E79" s="142" t="s">
        <v>30</v>
      </c>
      <c r="F79" s="142" t="s">
        <v>31</v>
      </c>
      <c r="G79" s="142" t="s">
        <v>290</v>
      </c>
      <c r="H79" s="189" t="s">
        <v>291</v>
      </c>
      <c r="I79" s="189" t="s">
        <v>292</v>
      </c>
    </row>
    <row r="80" spans="1:9" ht="16.5">
      <c r="A80" s="179"/>
      <c r="B80" s="190" t="s">
        <v>325</v>
      </c>
      <c r="C80" s="191"/>
      <c r="D80" s="191"/>
      <c r="E80" s="144" t="s">
        <v>19</v>
      </c>
      <c r="F80" s="144" t="s">
        <v>19</v>
      </c>
      <c r="G80" s="144" t="s">
        <v>19</v>
      </c>
      <c r="H80" s="144" t="s">
        <v>19</v>
      </c>
      <c r="I80" s="144" t="s">
        <v>19</v>
      </c>
    </row>
    <row r="81" spans="1:9" ht="16.5">
      <c r="A81" s="179"/>
      <c r="B81" s="178"/>
      <c r="C81" s="178"/>
      <c r="D81" s="178"/>
      <c r="E81" s="180"/>
      <c r="F81" s="180"/>
      <c r="G81" s="180"/>
      <c r="H81" s="182"/>
      <c r="I81" s="182"/>
    </row>
    <row r="82" spans="1:9" ht="16.5">
      <c r="A82" s="179"/>
      <c r="B82" s="181" t="s">
        <v>32</v>
      </c>
      <c r="C82" s="178"/>
      <c r="D82" s="178"/>
      <c r="E82" s="180"/>
      <c r="F82" s="180"/>
      <c r="G82" s="180"/>
      <c r="H82" s="182"/>
      <c r="I82" s="182"/>
    </row>
    <row r="83" spans="1:9" ht="16.5">
      <c r="A83" s="179"/>
      <c r="B83" s="178" t="s">
        <v>293</v>
      </c>
      <c r="C83" s="178"/>
      <c r="D83" s="178"/>
      <c r="E83" s="180">
        <v>132430</v>
      </c>
      <c r="F83" s="180">
        <v>15252</v>
      </c>
      <c r="G83" s="180">
        <v>0</v>
      </c>
      <c r="H83" s="182">
        <v>0</v>
      </c>
      <c r="I83" s="182">
        <f>SUM(E83:H83)</f>
        <v>147682</v>
      </c>
    </row>
    <row r="84" spans="1:9" ht="16.5">
      <c r="A84" s="179"/>
      <c r="B84" s="178" t="s">
        <v>294</v>
      </c>
      <c r="C84" s="178"/>
      <c r="D84" s="178"/>
      <c r="E84" s="180">
        <v>45738</v>
      </c>
      <c r="F84" s="180">
        <v>0</v>
      </c>
      <c r="G84" s="180">
        <v>3785</v>
      </c>
      <c r="H84" s="182">
        <v>-49523</v>
      </c>
      <c r="I84" s="182">
        <f>SUM(E84:H84)</f>
        <v>0</v>
      </c>
    </row>
    <row r="85" spans="1:9" ht="17.25" thickBot="1">
      <c r="A85" s="179"/>
      <c r="B85" s="178" t="s">
        <v>285</v>
      </c>
      <c r="C85" s="178"/>
      <c r="D85" s="178"/>
      <c r="E85" s="184">
        <f>SUM(E83:E84)</f>
        <v>178168</v>
      </c>
      <c r="F85" s="184">
        <f>SUM(F83:F84)</f>
        <v>15252</v>
      </c>
      <c r="G85" s="184">
        <f>SUM(G83:G84)</f>
        <v>3785</v>
      </c>
      <c r="H85" s="184">
        <f>SUM(H83:H84)</f>
        <v>-49523</v>
      </c>
      <c r="I85" s="184">
        <f>SUM(I83:I84)</f>
        <v>147682</v>
      </c>
    </row>
    <row r="86" spans="1:9" ht="17.25" thickTop="1">
      <c r="A86" s="179"/>
      <c r="B86" s="178"/>
      <c r="C86" s="178"/>
      <c r="D86" s="178"/>
      <c r="E86" s="180"/>
      <c r="F86" s="180"/>
      <c r="G86" s="180"/>
      <c r="H86" s="182"/>
      <c r="I86" s="182"/>
    </row>
    <row r="87" spans="1:9" ht="16.5">
      <c r="A87" s="179"/>
      <c r="B87" s="181" t="s">
        <v>286</v>
      </c>
      <c r="C87" s="178"/>
      <c r="D87" s="178"/>
      <c r="E87" s="180"/>
      <c r="F87" s="180"/>
      <c r="G87" s="180"/>
      <c r="H87" s="182"/>
      <c r="I87" s="182"/>
    </row>
    <row r="88" spans="1:9" ht="17.25" thickBot="1">
      <c r="A88" s="179"/>
      <c r="B88" s="178" t="s">
        <v>287</v>
      </c>
      <c r="C88" s="178"/>
      <c r="D88" s="178"/>
      <c r="E88" s="185">
        <v>13631</v>
      </c>
      <c r="F88" s="185">
        <v>416</v>
      </c>
      <c r="G88" s="185">
        <v>3519</v>
      </c>
      <c r="H88" s="186">
        <v>-3765</v>
      </c>
      <c r="I88" s="182">
        <f>SUM(E88:H88)</f>
        <v>13801</v>
      </c>
    </row>
    <row r="89" spans="1:9" ht="17.25" thickTop="1">
      <c r="A89" s="179"/>
      <c r="B89" s="178"/>
      <c r="C89" s="178"/>
      <c r="D89" s="178"/>
      <c r="E89" s="180"/>
      <c r="F89" s="180"/>
      <c r="G89" s="180"/>
      <c r="H89" s="182"/>
      <c r="I89" s="182"/>
    </row>
    <row r="90" spans="1:9" ht="16.5">
      <c r="A90" s="179"/>
      <c r="B90" s="178" t="s">
        <v>143</v>
      </c>
      <c r="C90" s="178"/>
      <c r="D90" s="178"/>
      <c r="E90" s="180"/>
      <c r="F90" s="180"/>
      <c r="G90" s="180"/>
      <c r="H90" s="182"/>
      <c r="I90" s="182">
        <v>-3747</v>
      </c>
    </row>
    <row r="91" spans="1:9" ht="16.5">
      <c r="A91" s="179"/>
      <c r="B91" s="178" t="s">
        <v>288</v>
      </c>
      <c r="C91" s="178"/>
      <c r="D91" s="178"/>
      <c r="E91" s="180"/>
      <c r="F91" s="180"/>
      <c r="G91" s="180"/>
      <c r="H91" s="182"/>
      <c r="I91" s="182">
        <v>112</v>
      </c>
    </row>
    <row r="92" spans="1:9" ht="16.5">
      <c r="A92" s="179"/>
      <c r="B92" s="178"/>
      <c r="C92" s="178"/>
      <c r="D92" s="178"/>
      <c r="E92" s="180"/>
      <c r="F92" s="180"/>
      <c r="G92" s="180"/>
      <c r="H92" s="182"/>
      <c r="I92" s="183"/>
    </row>
    <row r="93" spans="1:9" ht="16.5">
      <c r="A93" s="179"/>
      <c r="B93" s="178" t="s">
        <v>78</v>
      </c>
      <c r="C93" s="178"/>
      <c r="D93" s="178"/>
      <c r="E93" s="180"/>
      <c r="F93" s="180"/>
      <c r="G93" s="180"/>
      <c r="H93" s="182"/>
      <c r="I93" s="182">
        <f>SUM(I88:I91)</f>
        <v>10166</v>
      </c>
    </row>
    <row r="94" spans="1:9" ht="16.5">
      <c r="A94" s="179"/>
      <c r="B94" s="178" t="s">
        <v>289</v>
      </c>
      <c r="C94" s="178"/>
      <c r="D94" s="178"/>
      <c r="E94" s="180"/>
      <c r="F94" s="180"/>
      <c r="G94" s="180"/>
      <c r="H94" s="182"/>
      <c r="I94" s="182">
        <v>-2068</v>
      </c>
    </row>
    <row r="95" spans="1:9" ht="17.25" thickBot="1">
      <c r="A95" s="179"/>
      <c r="B95" s="178" t="s">
        <v>295</v>
      </c>
      <c r="C95" s="178"/>
      <c r="D95" s="178"/>
      <c r="E95" s="180"/>
      <c r="F95" s="180"/>
      <c r="G95" s="180"/>
      <c r="H95" s="182"/>
      <c r="I95" s="187">
        <f>SUM(I93:I94)</f>
        <v>8098</v>
      </c>
    </row>
    <row r="96" spans="1:9" ht="18" customHeight="1" thickTop="1">
      <c r="A96" s="13"/>
      <c r="B96" s="16"/>
      <c r="C96" s="16"/>
      <c r="D96" s="16"/>
      <c r="E96" s="14"/>
      <c r="F96" s="21"/>
      <c r="G96" s="21"/>
      <c r="H96" s="21"/>
      <c r="I96" s="21"/>
    </row>
    <row r="97" spans="1:9" ht="19.5" customHeight="1">
      <c r="A97" s="46" t="s">
        <v>55</v>
      </c>
      <c r="B97" s="14" t="s">
        <v>141</v>
      </c>
      <c r="C97" s="61"/>
      <c r="D97" s="60"/>
      <c r="E97" s="60"/>
      <c r="F97" s="60"/>
      <c r="G97" s="60"/>
      <c r="H97" s="60"/>
      <c r="I97" s="60"/>
    </row>
    <row r="98" spans="1:9" ht="16.5">
      <c r="A98" s="46"/>
      <c r="B98" s="52"/>
      <c r="C98" s="48"/>
      <c r="D98" s="48"/>
      <c r="E98" s="48"/>
      <c r="F98" s="48"/>
      <c r="G98" s="48"/>
      <c r="H98" s="48"/>
      <c r="I98" s="48"/>
    </row>
    <row r="99" spans="1:9" ht="51.75" customHeight="1">
      <c r="A99" s="46"/>
      <c r="B99" s="244" t="s">
        <v>218</v>
      </c>
      <c r="C99" s="245"/>
      <c r="D99" s="245"/>
      <c r="E99" s="245"/>
      <c r="F99" s="245"/>
      <c r="G99" s="245"/>
      <c r="H99" s="245"/>
      <c r="I99" s="245"/>
    </row>
    <row r="100" spans="1:9" ht="15.75" customHeight="1">
      <c r="A100" s="46"/>
      <c r="B100" s="47"/>
      <c r="C100" s="48"/>
      <c r="D100" s="48"/>
      <c r="E100" s="48"/>
      <c r="F100" s="48"/>
      <c r="G100" s="48"/>
      <c r="H100" s="48"/>
      <c r="I100" s="48"/>
    </row>
    <row r="101" spans="1:9" ht="16.5">
      <c r="A101" s="29" t="s">
        <v>56</v>
      </c>
      <c r="B101" s="14" t="s">
        <v>40</v>
      </c>
      <c r="C101" s="14"/>
      <c r="D101" s="14"/>
      <c r="E101" s="14"/>
      <c r="F101" s="16"/>
      <c r="G101" s="16"/>
      <c r="H101" s="16"/>
      <c r="I101" s="16"/>
    </row>
    <row r="102" spans="1:9" ht="16.5">
      <c r="A102" s="29"/>
      <c r="B102" s="14"/>
      <c r="C102" s="14"/>
      <c r="D102" s="14"/>
      <c r="E102" s="14"/>
      <c r="F102" s="16"/>
      <c r="G102" s="16"/>
      <c r="H102" s="16"/>
      <c r="I102" s="16"/>
    </row>
    <row r="103" spans="1:10" ht="32.25" customHeight="1">
      <c r="A103" s="29"/>
      <c r="B103" s="212" t="s">
        <v>327</v>
      </c>
      <c r="C103" s="213"/>
      <c r="D103" s="213"/>
      <c r="E103" s="213"/>
      <c r="F103" s="213"/>
      <c r="G103" s="213"/>
      <c r="H103" s="213"/>
      <c r="I103" s="213"/>
      <c r="J103" s="106"/>
    </row>
    <row r="104" spans="1:9" ht="16.5">
      <c r="A104" s="13"/>
      <c r="B104" s="49"/>
      <c r="C104" s="49"/>
      <c r="D104" s="49"/>
      <c r="E104" s="49"/>
      <c r="F104" s="49"/>
      <c r="G104" s="49"/>
      <c r="H104" s="49"/>
      <c r="I104" s="49"/>
    </row>
    <row r="105" spans="1:9" ht="16.5">
      <c r="A105" s="13" t="s">
        <v>57</v>
      </c>
      <c r="B105" s="14" t="s">
        <v>23</v>
      </c>
      <c r="C105" s="14"/>
      <c r="D105" s="14"/>
      <c r="E105" s="14"/>
      <c r="F105" s="16"/>
      <c r="G105" s="16"/>
      <c r="H105" s="16"/>
      <c r="I105" s="16"/>
    </row>
    <row r="106" spans="1:9" ht="16.5">
      <c r="A106" s="13"/>
      <c r="B106" s="14"/>
      <c r="C106" s="14"/>
      <c r="D106" s="14"/>
      <c r="E106" s="14"/>
      <c r="F106" s="16"/>
      <c r="G106" s="16"/>
      <c r="H106" s="16"/>
      <c r="I106" s="16"/>
    </row>
    <row r="107" spans="1:9" ht="16.5">
      <c r="A107" s="13"/>
      <c r="B107" s="16" t="s">
        <v>323</v>
      </c>
      <c r="C107" s="16"/>
      <c r="D107" s="16"/>
      <c r="E107" s="16"/>
      <c r="F107" s="16"/>
      <c r="G107" s="16"/>
      <c r="H107" s="16"/>
      <c r="I107" s="16"/>
    </row>
    <row r="108" spans="1:9" ht="16.5">
      <c r="A108" s="13"/>
      <c r="B108" s="16"/>
      <c r="C108" s="16"/>
      <c r="D108" s="16"/>
      <c r="E108" s="14"/>
      <c r="F108" s="21"/>
      <c r="G108" s="21"/>
      <c r="H108" s="21"/>
      <c r="I108" s="21"/>
    </row>
    <row r="109" spans="1:9" ht="16.5">
      <c r="A109" s="13" t="s">
        <v>58</v>
      </c>
      <c r="B109" s="14" t="s">
        <v>59</v>
      </c>
      <c r="C109" s="14"/>
      <c r="D109" s="14"/>
      <c r="E109" s="16"/>
      <c r="F109" s="16"/>
      <c r="G109" s="16"/>
      <c r="H109" s="16"/>
      <c r="I109" s="21"/>
    </row>
    <row r="110" spans="1:9" ht="16.5">
      <c r="A110" s="13"/>
      <c r="B110" s="14"/>
      <c r="C110" s="14"/>
      <c r="D110" s="14"/>
      <c r="E110" s="16"/>
      <c r="F110" s="16"/>
      <c r="G110" s="16"/>
      <c r="H110" s="16"/>
      <c r="I110" s="21"/>
    </row>
    <row r="111" spans="1:9" ht="19.5" customHeight="1">
      <c r="A111" s="13"/>
      <c r="B111" s="218" t="s">
        <v>60</v>
      </c>
      <c r="C111" s="218"/>
      <c r="D111" s="218"/>
      <c r="E111" s="218"/>
      <c r="F111" s="218"/>
      <c r="G111" s="218"/>
      <c r="H111" s="218"/>
      <c r="I111" s="218"/>
    </row>
    <row r="112" spans="1:9" ht="19.5" customHeight="1">
      <c r="A112" s="13"/>
      <c r="B112" s="136"/>
      <c r="C112" s="136"/>
      <c r="D112" s="136"/>
      <c r="E112" s="136"/>
      <c r="F112" s="136"/>
      <c r="G112" s="136"/>
      <c r="H112" s="136"/>
      <c r="I112" s="136"/>
    </row>
    <row r="113" spans="1:9" ht="19.5" customHeight="1">
      <c r="A113" s="13" t="s">
        <v>281</v>
      </c>
      <c r="B113" s="230" t="s">
        <v>216</v>
      </c>
      <c r="C113" s="230"/>
      <c r="D113" s="230"/>
      <c r="E113" s="230"/>
      <c r="F113" s="230"/>
      <c r="G113" s="230"/>
      <c r="H113" s="230"/>
      <c r="I113" s="136"/>
    </row>
    <row r="114" spans="1:9" ht="19.5" customHeight="1">
      <c r="A114" s="13"/>
      <c r="B114" s="136"/>
      <c r="C114" s="136"/>
      <c r="D114" s="136"/>
      <c r="E114" s="136"/>
      <c r="F114" s="136"/>
      <c r="G114" s="136"/>
      <c r="H114" s="136"/>
      <c r="I114" s="136"/>
    </row>
    <row r="115" spans="1:9" ht="30.75" customHeight="1">
      <c r="A115" s="13"/>
      <c r="B115" s="229" t="s">
        <v>322</v>
      </c>
      <c r="C115" s="229"/>
      <c r="D115" s="229"/>
      <c r="E115" s="229"/>
      <c r="F115" s="229"/>
      <c r="G115" s="229"/>
      <c r="H115" s="229"/>
      <c r="I115" s="229"/>
    </row>
    <row r="116" spans="1:9" ht="19.5" customHeight="1">
      <c r="A116" s="13"/>
      <c r="B116" s="16"/>
      <c r="C116" s="16"/>
      <c r="D116" s="16"/>
      <c r="E116" s="14"/>
      <c r="F116" s="16"/>
      <c r="I116" s="140" t="s">
        <v>166</v>
      </c>
    </row>
    <row r="117" spans="1:9" ht="19.5" customHeight="1">
      <c r="A117" s="13"/>
      <c r="B117" s="138"/>
      <c r="C117" s="138"/>
      <c r="D117" s="16"/>
      <c r="E117" s="14"/>
      <c r="F117" s="16"/>
      <c r="I117" s="140" t="s">
        <v>165</v>
      </c>
    </row>
    <row r="118" spans="1:9" ht="19.5" customHeight="1">
      <c r="A118" s="13"/>
      <c r="B118" s="16"/>
      <c r="C118" s="16"/>
      <c r="D118" s="16"/>
      <c r="E118" s="14"/>
      <c r="F118" s="26"/>
      <c r="I118" s="152" t="s">
        <v>19</v>
      </c>
    </row>
    <row r="119" spans="1:9" ht="19.5" customHeight="1">
      <c r="A119" s="13"/>
      <c r="B119" s="16"/>
      <c r="C119" s="16"/>
      <c r="D119" s="16"/>
      <c r="E119" s="14"/>
      <c r="F119" s="26"/>
      <c r="I119" s="152"/>
    </row>
    <row r="120" spans="1:9" ht="17.25" thickBot="1">
      <c r="A120" s="13"/>
      <c r="B120" s="24" t="s">
        <v>214</v>
      </c>
      <c r="C120" s="24"/>
      <c r="D120" s="24"/>
      <c r="E120" s="30"/>
      <c r="F120" s="143"/>
      <c r="I120" s="153">
        <v>3290</v>
      </c>
    </row>
    <row r="121" spans="1:9" ht="17.25" thickTop="1">
      <c r="A121" s="13"/>
      <c r="B121" s="24"/>
      <c r="C121" s="24"/>
      <c r="D121" s="24"/>
      <c r="E121" s="30"/>
      <c r="F121" s="143"/>
      <c r="G121" s="143"/>
      <c r="H121" s="21"/>
      <c r="I121" s="21"/>
    </row>
    <row r="122" spans="1:9" ht="16.5">
      <c r="A122" s="13" t="s">
        <v>282</v>
      </c>
      <c r="B122" s="30" t="s">
        <v>305</v>
      </c>
      <c r="C122" s="24"/>
      <c r="D122" s="24"/>
      <c r="E122" s="30"/>
      <c r="F122" s="143"/>
      <c r="G122" s="143"/>
      <c r="H122" s="21"/>
      <c r="I122" s="21"/>
    </row>
    <row r="123" spans="1:9" ht="16.5">
      <c r="A123" s="13"/>
      <c r="B123" s="30"/>
      <c r="C123" s="24"/>
      <c r="D123" s="24"/>
      <c r="E123" s="30"/>
      <c r="F123" s="143"/>
      <c r="G123" s="143"/>
      <c r="H123" s="21"/>
      <c r="I123" s="21"/>
    </row>
    <row r="124" spans="1:9" ht="16.5">
      <c r="A124" s="13"/>
      <c r="B124" s="24" t="s">
        <v>304</v>
      </c>
      <c r="C124" s="24"/>
      <c r="D124" s="24"/>
      <c r="E124" s="30"/>
      <c r="F124" s="143"/>
      <c r="G124" s="143"/>
      <c r="H124" s="21"/>
      <c r="I124" s="21"/>
    </row>
    <row r="125" spans="1:9" ht="16.5">
      <c r="A125" s="13"/>
      <c r="B125" s="24"/>
      <c r="C125" s="24"/>
      <c r="D125" s="24"/>
      <c r="E125" s="30"/>
      <c r="H125" s="112" t="s">
        <v>238</v>
      </c>
      <c r="I125" s="112" t="s">
        <v>320</v>
      </c>
    </row>
    <row r="126" spans="1:9" ht="16.5">
      <c r="A126" s="13"/>
      <c r="B126" s="24"/>
      <c r="C126" s="24"/>
      <c r="D126" s="24"/>
      <c r="E126" s="30"/>
      <c r="H126" s="112" t="s">
        <v>239</v>
      </c>
      <c r="I126" s="112" t="s">
        <v>239</v>
      </c>
    </row>
    <row r="127" spans="1:9" ht="16.5">
      <c r="A127" s="13"/>
      <c r="B127" s="24"/>
      <c r="C127" s="24"/>
      <c r="D127" s="24"/>
      <c r="E127" s="30"/>
      <c r="H127" s="112" t="s">
        <v>313</v>
      </c>
      <c r="I127" s="112" t="s">
        <v>313</v>
      </c>
    </row>
    <row r="128" spans="1:9" ht="16.5">
      <c r="A128" s="13"/>
      <c r="B128" s="24"/>
      <c r="C128" s="24"/>
      <c r="D128" s="24"/>
      <c r="E128" s="30"/>
      <c r="H128" s="107" t="s">
        <v>19</v>
      </c>
      <c r="I128" s="107" t="s">
        <v>19</v>
      </c>
    </row>
    <row r="129" spans="1:9" ht="16.5">
      <c r="A129" s="13"/>
      <c r="B129" s="1" t="s">
        <v>17</v>
      </c>
      <c r="C129" s="24" t="s">
        <v>265</v>
      </c>
      <c r="D129" s="24"/>
      <c r="E129" s="30"/>
      <c r="H129" s="117">
        <v>7</v>
      </c>
      <c r="I129" s="117">
        <v>28</v>
      </c>
    </row>
    <row r="130" spans="1:9" ht="16.5">
      <c r="A130" s="13"/>
      <c r="B130" s="1" t="s">
        <v>18</v>
      </c>
      <c r="C130" s="24" t="s">
        <v>266</v>
      </c>
      <c r="D130" s="24"/>
      <c r="E130" s="30"/>
      <c r="H130" s="117">
        <v>320</v>
      </c>
      <c r="I130" s="117">
        <v>1062</v>
      </c>
    </row>
    <row r="131" spans="1:9" ht="16.5">
      <c r="A131" s="13"/>
      <c r="B131" s="1" t="s">
        <v>272</v>
      </c>
      <c r="C131" s="24" t="s">
        <v>267</v>
      </c>
      <c r="D131" s="24"/>
      <c r="E131" s="30"/>
      <c r="H131" s="117">
        <v>1063</v>
      </c>
      <c r="I131" s="117">
        <v>4329</v>
      </c>
    </row>
    <row r="132" spans="1:9" ht="16.5">
      <c r="A132" s="13"/>
      <c r="B132" s="1" t="s">
        <v>273</v>
      </c>
      <c r="C132" s="24" t="s">
        <v>268</v>
      </c>
      <c r="D132" s="24"/>
      <c r="E132" s="30"/>
      <c r="H132" s="117">
        <v>2897</v>
      </c>
      <c r="I132" s="117">
        <v>10961</v>
      </c>
    </row>
    <row r="133" spans="1:9" ht="16.5">
      <c r="A133" s="13"/>
      <c r="B133" s="1" t="s">
        <v>274</v>
      </c>
      <c r="C133" s="24" t="s">
        <v>269</v>
      </c>
      <c r="D133" s="24"/>
      <c r="E133" s="30"/>
      <c r="H133" s="117">
        <v>-27</v>
      </c>
      <c r="I133" s="117">
        <v>-21</v>
      </c>
    </row>
    <row r="134" spans="1:9" ht="16.5">
      <c r="A134" s="13"/>
      <c r="B134" s="1" t="s">
        <v>275</v>
      </c>
      <c r="C134" s="24" t="s">
        <v>270</v>
      </c>
      <c r="D134" s="24"/>
      <c r="E134" s="30"/>
      <c r="H134" s="117">
        <v>-100</v>
      </c>
      <c r="I134" s="117">
        <v>-25</v>
      </c>
    </row>
    <row r="135" spans="1:9" ht="16.5">
      <c r="A135" s="13"/>
      <c r="B135" s="1" t="s">
        <v>276</v>
      </c>
      <c r="C135" s="24" t="s">
        <v>296</v>
      </c>
      <c r="D135" s="24"/>
      <c r="E135" s="30"/>
      <c r="H135" s="117">
        <v>0</v>
      </c>
      <c r="I135" s="117">
        <v>0</v>
      </c>
    </row>
    <row r="136" spans="1:9" ht="16.5">
      <c r="A136" s="13"/>
      <c r="B136" s="1" t="s">
        <v>277</v>
      </c>
      <c r="C136" s="24" t="s">
        <v>297</v>
      </c>
      <c r="D136" s="24"/>
      <c r="E136" s="30"/>
      <c r="H136" s="117">
        <v>36</v>
      </c>
      <c r="I136" s="117">
        <v>12</v>
      </c>
    </row>
    <row r="137" spans="1:9" ht="16.5">
      <c r="A137" s="13"/>
      <c r="B137" s="1" t="s">
        <v>278</v>
      </c>
      <c r="C137" s="24" t="s">
        <v>271</v>
      </c>
      <c r="D137" s="24"/>
      <c r="E137" s="30"/>
      <c r="H137" s="117">
        <v>0</v>
      </c>
      <c r="I137" s="117">
        <v>0</v>
      </c>
    </row>
    <row r="138" spans="1:9" ht="16.5">
      <c r="A138" s="13"/>
      <c r="B138" s="1" t="s">
        <v>279</v>
      </c>
      <c r="C138" s="24" t="s">
        <v>298</v>
      </c>
      <c r="D138" s="24"/>
      <c r="E138" s="30"/>
      <c r="H138" s="117">
        <v>26</v>
      </c>
      <c r="I138" s="117">
        <v>15</v>
      </c>
    </row>
    <row r="139" spans="1:9" ht="16.5">
      <c r="A139" s="13"/>
      <c r="B139" s="1" t="s">
        <v>280</v>
      </c>
      <c r="C139" s="24" t="s">
        <v>299</v>
      </c>
      <c r="D139" s="24"/>
      <c r="E139" s="30"/>
      <c r="H139" s="117">
        <v>0</v>
      </c>
      <c r="I139" s="117">
        <v>0</v>
      </c>
    </row>
    <row r="140" spans="1:9" ht="17.25" thickBot="1">
      <c r="A140" s="13"/>
      <c r="B140" s="1" t="s">
        <v>300</v>
      </c>
      <c r="C140" s="24" t="s">
        <v>283</v>
      </c>
      <c r="D140" s="24"/>
      <c r="E140" s="30"/>
      <c r="H140" s="118">
        <v>88</v>
      </c>
      <c r="I140" s="118">
        <v>354</v>
      </c>
    </row>
    <row r="141" spans="1:9" ht="17.25" thickTop="1">
      <c r="A141" s="13"/>
      <c r="B141" s="24"/>
      <c r="C141" s="24"/>
      <c r="D141" s="24"/>
      <c r="E141" s="30"/>
      <c r="F141" s="143"/>
      <c r="G141" s="143"/>
      <c r="H141" s="21"/>
      <c r="I141" s="21"/>
    </row>
    <row r="142" spans="1:9" ht="16.5">
      <c r="A142" s="13"/>
      <c r="B142" s="16"/>
      <c r="C142" s="16"/>
      <c r="D142" s="16"/>
      <c r="E142" s="14"/>
      <c r="F142" s="139"/>
      <c r="G142" s="139"/>
      <c r="H142" s="21"/>
      <c r="I142" s="21"/>
    </row>
    <row r="143" spans="1:9" ht="33" customHeight="1">
      <c r="A143" s="237" t="s">
        <v>167</v>
      </c>
      <c r="B143" s="237"/>
      <c r="C143" s="237"/>
      <c r="D143" s="237"/>
      <c r="E143" s="237"/>
      <c r="F143" s="237"/>
      <c r="G143" s="237"/>
      <c r="H143" s="237"/>
      <c r="I143" s="237"/>
    </row>
    <row r="144" spans="1:9" ht="16.5">
      <c r="A144" s="13"/>
      <c r="B144" s="16"/>
      <c r="C144" s="16"/>
      <c r="D144" s="16"/>
      <c r="E144" s="14"/>
      <c r="F144" s="16"/>
      <c r="G144" s="16"/>
      <c r="H144" s="16"/>
      <c r="I144" s="16"/>
    </row>
    <row r="145" spans="1:9" ht="16.5">
      <c r="A145" s="29" t="s">
        <v>61</v>
      </c>
      <c r="B145" s="30" t="s">
        <v>62</v>
      </c>
      <c r="C145" s="30"/>
      <c r="D145" s="30"/>
      <c r="E145" s="24"/>
      <c r="F145" s="24"/>
      <c r="G145" s="24"/>
      <c r="H145" s="24"/>
      <c r="I145" s="16"/>
    </row>
    <row r="146" spans="1:9" ht="16.5">
      <c r="A146" s="29"/>
      <c r="B146" s="14"/>
      <c r="C146" s="14"/>
      <c r="D146" s="14"/>
      <c r="E146" s="16"/>
      <c r="F146" s="16"/>
      <c r="G146" s="16"/>
      <c r="H146" s="16"/>
      <c r="I146" s="16"/>
    </row>
    <row r="147" spans="1:9" ht="16.5">
      <c r="A147" s="13"/>
      <c r="B147" s="170" t="s">
        <v>243</v>
      </c>
      <c r="C147" s="16"/>
      <c r="D147" s="16"/>
      <c r="E147" s="14"/>
      <c r="F147" s="16"/>
      <c r="G147" s="16"/>
      <c r="H147" s="16"/>
      <c r="I147" s="16"/>
    </row>
    <row r="148" spans="1:9" ht="165" customHeight="1">
      <c r="A148" s="13"/>
      <c r="B148" s="216" t="s">
        <v>341</v>
      </c>
      <c r="C148" s="216"/>
      <c r="D148" s="216"/>
      <c r="E148" s="216"/>
      <c r="F148" s="216"/>
      <c r="G148" s="216"/>
      <c r="H148" s="216"/>
      <c r="I148" s="216"/>
    </row>
    <row r="149" spans="1:9" ht="16.5">
      <c r="A149" s="13"/>
      <c r="B149" s="216"/>
      <c r="C149" s="217"/>
      <c r="D149" s="217"/>
      <c r="E149" s="217"/>
      <c r="F149" s="217"/>
      <c r="G149" s="217"/>
      <c r="H149" s="217"/>
      <c r="I149" s="217"/>
    </row>
    <row r="150" spans="1:9" ht="16.5" customHeight="1">
      <c r="A150" s="13"/>
      <c r="B150" s="170" t="s">
        <v>340</v>
      </c>
      <c r="C150" s="16"/>
      <c r="D150" s="16"/>
      <c r="E150" s="16"/>
      <c r="F150" s="16"/>
      <c r="G150" s="16"/>
      <c r="H150" s="16"/>
      <c r="I150" s="16"/>
    </row>
    <row r="151" spans="1:9" ht="120" customHeight="1">
      <c r="A151" s="13"/>
      <c r="B151" s="229" t="s">
        <v>356</v>
      </c>
      <c r="C151" s="229"/>
      <c r="D151" s="229"/>
      <c r="E151" s="229"/>
      <c r="F151" s="229"/>
      <c r="G151" s="229"/>
      <c r="H151" s="229"/>
      <c r="I151" s="229"/>
    </row>
    <row r="152" spans="1:9" ht="16.5">
      <c r="A152" s="13"/>
      <c r="B152" s="173"/>
      <c r="C152" s="173"/>
      <c r="D152" s="173"/>
      <c r="E152" s="173"/>
      <c r="F152" s="173"/>
      <c r="G152" s="173"/>
      <c r="H152" s="173"/>
      <c r="I152" s="173"/>
    </row>
    <row r="153" spans="1:9" ht="129.75" customHeight="1">
      <c r="A153" s="13"/>
      <c r="B153" s="229" t="s">
        <v>342</v>
      </c>
      <c r="C153" s="229"/>
      <c r="D153" s="229"/>
      <c r="E153" s="229"/>
      <c r="F153" s="229"/>
      <c r="G153" s="229"/>
      <c r="H153" s="229"/>
      <c r="I153" s="229"/>
    </row>
    <row r="154" spans="1:9" ht="16.5">
      <c r="A154" s="13"/>
      <c r="B154" s="173"/>
      <c r="C154" s="173"/>
      <c r="D154" s="173"/>
      <c r="E154" s="173"/>
      <c r="F154" s="173"/>
      <c r="G154" s="173"/>
      <c r="H154" s="173"/>
      <c r="I154" s="173"/>
    </row>
    <row r="155" spans="1:9" ht="72" customHeight="1">
      <c r="A155" s="13"/>
      <c r="B155" s="229" t="s">
        <v>357</v>
      </c>
      <c r="C155" s="229"/>
      <c r="D155" s="229"/>
      <c r="E155" s="229"/>
      <c r="F155" s="229"/>
      <c r="G155" s="229"/>
      <c r="H155" s="229"/>
      <c r="I155" s="229"/>
    </row>
    <row r="156" spans="1:9" ht="16.5">
      <c r="A156" s="13"/>
      <c r="B156" s="173"/>
      <c r="C156" s="173"/>
      <c r="D156" s="173"/>
      <c r="E156" s="173"/>
      <c r="F156" s="173"/>
      <c r="G156" s="173"/>
      <c r="H156" s="173"/>
      <c r="I156" s="173"/>
    </row>
    <row r="157" spans="1:9" ht="16.5">
      <c r="A157" s="13"/>
      <c r="B157" s="136"/>
      <c r="C157" s="136"/>
      <c r="D157" s="136"/>
      <c r="E157" s="136"/>
      <c r="F157" s="136"/>
      <c r="G157" s="136"/>
      <c r="H157" s="136"/>
      <c r="I157" s="136"/>
    </row>
    <row r="158" spans="1:9" ht="33" customHeight="1">
      <c r="A158" s="137" t="s">
        <v>63</v>
      </c>
      <c r="B158" s="247" t="s">
        <v>164</v>
      </c>
      <c r="C158" s="247"/>
      <c r="D158" s="247"/>
      <c r="E158" s="247"/>
      <c r="F158" s="247"/>
      <c r="G158" s="247"/>
      <c r="H158" s="247"/>
      <c r="I158" s="247"/>
    </row>
    <row r="159" spans="1:9" ht="16.5">
      <c r="A159" s="137"/>
      <c r="B159" s="141"/>
      <c r="C159" s="141"/>
      <c r="D159" s="141"/>
      <c r="E159" s="141"/>
      <c r="F159" s="141"/>
      <c r="G159" s="141"/>
      <c r="H159" s="141"/>
      <c r="I159" s="141"/>
    </row>
    <row r="160" spans="1:9" ht="93" customHeight="1">
      <c r="A160" s="29"/>
      <c r="B160" s="216" t="s">
        <v>345</v>
      </c>
      <c r="C160" s="217"/>
      <c r="D160" s="217"/>
      <c r="E160" s="217"/>
      <c r="F160" s="217"/>
      <c r="G160" s="217"/>
      <c r="H160" s="217"/>
      <c r="I160" s="217"/>
    </row>
    <row r="161" spans="1:9" ht="16.5" customHeight="1">
      <c r="A161" s="29"/>
      <c r="B161" s="166"/>
      <c r="C161" s="167"/>
      <c r="D161" s="167"/>
      <c r="E161" s="167"/>
      <c r="F161" s="167"/>
      <c r="G161" s="167"/>
      <c r="H161" s="167"/>
      <c r="I161" s="167"/>
    </row>
    <row r="162" spans="1:9" s="37" customFormat="1" ht="16.5">
      <c r="A162" s="30" t="s">
        <v>118</v>
      </c>
      <c r="B162" s="30" t="s">
        <v>213</v>
      </c>
      <c r="C162" s="30"/>
      <c r="D162" s="30"/>
      <c r="E162" s="24"/>
      <c r="F162" s="24"/>
      <c r="G162" s="24"/>
      <c r="H162" s="24"/>
      <c r="I162" s="24"/>
    </row>
    <row r="163" spans="5:9" s="37" customFormat="1" ht="16.5">
      <c r="E163" s="24"/>
      <c r="F163" s="24"/>
      <c r="G163" s="24"/>
      <c r="H163" s="24"/>
      <c r="I163" s="24"/>
    </row>
    <row r="164" spans="1:9" ht="154.5" customHeight="1">
      <c r="A164" s="24"/>
      <c r="B164" s="232" t="s">
        <v>346</v>
      </c>
      <c r="C164" s="233"/>
      <c r="D164" s="233"/>
      <c r="E164" s="233"/>
      <c r="F164" s="233"/>
      <c r="G164" s="233"/>
      <c r="H164" s="233"/>
      <c r="I164" s="233"/>
    </row>
    <row r="165" spans="1:9" ht="48" customHeight="1">
      <c r="A165" s="24"/>
      <c r="B165" s="231" t="s">
        <v>343</v>
      </c>
      <c r="C165" s="231"/>
      <c r="D165" s="231"/>
      <c r="E165" s="231"/>
      <c r="F165" s="231"/>
      <c r="G165" s="231"/>
      <c r="H165" s="231"/>
      <c r="I165" s="231"/>
    </row>
    <row r="166" spans="1:9" ht="16.5">
      <c r="A166" s="29"/>
      <c r="B166" s="14"/>
      <c r="C166" s="14"/>
      <c r="D166" s="14"/>
      <c r="E166" s="14"/>
      <c r="F166" s="16"/>
      <c r="G166" s="14"/>
      <c r="H166" s="16"/>
      <c r="I166" s="16"/>
    </row>
    <row r="167" spans="1:9" ht="16.5">
      <c r="A167" s="29" t="s">
        <v>64</v>
      </c>
      <c r="B167" s="14" t="s">
        <v>65</v>
      </c>
      <c r="C167" s="14"/>
      <c r="D167" s="14"/>
      <c r="E167" s="14"/>
      <c r="F167" s="14"/>
      <c r="G167" s="14"/>
      <c r="H167" s="14"/>
      <c r="I167" s="16"/>
    </row>
    <row r="168" spans="1:9" ht="16.5">
      <c r="A168" s="29"/>
      <c r="B168" s="16"/>
      <c r="C168" s="16"/>
      <c r="D168" s="16"/>
      <c r="E168" s="16"/>
      <c r="F168" s="16"/>
      <c r="G168" s="16"/>
      <c r="H168" s="16"/>
      <c r="I168" s="16"/>
    </row>
    <row r="169" spans="1:9" ht="16.5">
      <c r="A169" s="29"/>
      <c r="B169" s="16" t="s">
        <v>41</v>
      </c>
      <c r="C169" s="16"/>
      <c r="D169" s="16"/>
      <c r="E169" s="16"/>
      <c r="F169" s="16"/>
      <c r="G169" s="16"/>
      <c r="H169" s="16"/>
      <c r="I169" s="16"/>
    </row>
    <row r="170" spans="2:9" ht="16.5">
      <c r="B170" s="14"/>
      <c r="C170" s="14"/>
      <c r="D170" s="14"/>
      <c r="E170" s="14"/>
      <c r="F170" s="16"/>
      <c r="G170" s="14"/>
      <c r="H170" s="16"/>
      <c r="I170" s="16"/>
    </row>
    <row r="171" spans="1:9" ht="16.5">
      <c r="A171" s="29" t="s">
        <v>66</v>
      </c>
      <c r="B171" s="30" t="s">
        <v>127</v>
      </c>
      <c r="C171" s="30"/>
      <c r="D171" s="30"/>
      <c r="E171" s="30"/>
      <c r="F171" s="24"/>
      <c r="G171" s="111"/>
      <c r="H171" s="16"/>
      <c r="I171" s="16"/>
    </row>
    <row r="172" spans="1:9" ht="16.5">
      <c r="A172" s="29"/>
      <c r="B172" s="24"/>
      <c r="C172" s="24"/>
      <c r="D172" s="24"/>
      <c r="E172" s="24"/>
      <c r="H172" s="112" t="s">
        <v>238</v>
      </c>
      <c r="I172" s="112" t="s">
        <v>320</v>
      </c>
    </row>
    <row r="173" spans="1:9" ht="16.5">
      <c r="A173" s="29"/>
      <c r="B173" s="24"/>
      <c r="C173" s="24"/>
      <c r="D173" s="24"/>
      <c r="E173" s="24"/>
      <c r="H173" s="112" t="s">
        <v>239</v>
      </c>
      <c r="I173" s="112" t="s">
        <v>239</v>
      </c>
    </row>
    <row r="174" spans="1:9" ht="16.5">
      <c r="A174" s="29"/>
      <c r="B174" s="24"/>
      <c r="C174" s="24"/>
      <c r="D174" s="24"/>
      <c r="E174" s="24"/>
      <c r="H174" s="112" t="s">
        <v>313</v>
      </c>
      <c r="I174" s="112" t="s">
        <v>313</v>
      </c>
    </row>
    <row r="175" spans="1:9" ht="16.5">
      <c r="A175" s="29"/>
      <c r="B175" s="24"/>
      <c r="C175" s="24"/>
      <c r="D175" s="24"/>
      <c r="E175" s="24"/>
      <c r="H175" s="107" t="s">
        <v>19</v>
      </c>
      <c r="I175" s="107" t="s">
        <v>19</v>
      </c>
    </row>
    <row r="176" spans="1:9" ht="16.5">
      <c r="A176" s="29"/>
      <c r="B176" s="24" t="s">
        <v>91</v>
      </c>
      <c r="C176" s="24"/>
      <c r="D176" s="24"/>
      <c r="E176" s="24"/>
      <c r="H176" s="108"/>
      <c r="I176" s="108"/>
    </row>
    <row r="177" spans="1:9" ht="17.25" customHeight="1">
      <c r="A177" s="29"/>
      <c r="B177" s="113" t="s">
        <v>247</v>
      </c>
      <c r="C177" s="113"/>
      <c r="D177" s="113"/>
      <c r="E177" s="24"/>
      <c r="H177" s="108">
        <f>379</f>
        <v>379</v>
      </c>
      <c r="I177" s="108">
        <v>1392</v>
      </c>
    </row>
    <row r="178" spans="1:9" ht="17.25" customHeight="1">
      <c r="A178" s="29"/>
      <c r="B178" s="113" t="s">
        <v>321</v>
      </c>
      <c r="C178" s="113"/>
      <c r="D178" s="113"/>
      <c r="E178" s="24"/>
      <c r="H178" s="108">
        <v>100</v>
      </c>
      <c r="I178" s="108">
        <f>-276+30</f>
        <v>-246</v>
      </c>
    </row>
    <row r="179" spans="1:9" ht="16.5">
      <c r="A179" s="29"/>
      <c r="B179" s="24" t="s">
        <v>38</v>
      </c>
      <c r="C179" s="24"/>
      <c r="D179" s="24"/>
      <c r="E179" s="24"/>
      <c r="H179" s="109">
        <v>905</v>
      </c>
      <c r="I179" s="109">
        <v>2520</v>
      </c>
    </row>
    <row r="180" spans="1:9" ht="18.75" customHeight="1" thickBot="1">
      <c r="A180" s="29"/>
      <c r="B180" s="24"/>
      <c r="C180" s="24"/>
      <c r="D180" s="24"/>
      <c r="E180" s="24"/>
      <c r="H180" s="110">
        <f>SUM(H177:H179)</f>
        <v>1384</v>
      </c>
      <c r="I180" s="110">
        <f>SUM(I177:I179)</f>
        <v>3666</v>
      </c>
    </row>
    <row r="181" spans="1:9" ht="18.75" customHeight="1" thickTop="1">
      <c r="A181" s="29"/>
      <c r="B181" s="24"/>
      <c r="C181" s="16"/>
      <c r="D181" s="16"/>
      <c r="E181" s="16"/>
      <c r="F181" s="23"/>
      <c r="G181" s="22"/>
      <c r="H181" s="23"/>
      <c r="I181" s="16"/>
    </row>
    <row r="182" spans="1:9" ht="74.25" customHeight="1">
      <c r="A182" s="29"/>
      <c r="B182" s="216" t="s">
        <v>344</v>
      </c>
      <c r="C182" s="205"/>
      <c r="D182" s="205"/>
      <c r="E182" s="205"/>
      <c r="F182" s="205"/>
      <c r="G182" s="205"/>
      <c r="H182" s="205"/>
      <c r="I182" s="205"/>
    </row>
    <row r="183" spans="1:9" ht="18.75" customHeight="1">
      <c r="A183" s="29"/>
      <c r="B183" s="24"/>
      <c r="C183" s="24"/>
      <c r="D183" s="24"/>
      <c r="E183" s="24"/>
      <c r="F183" s="25"/>
      <c r="G183" s="21"/>
      <c r="H183" s="23"/>
      <c r="I183" s="16"/>
    </row>
    <row r="184" spans="1:9" ht="16.5">
      <c r="A184" s="29" t="s">
        <v>67</v>
      </c>
      <c r="B184" s="30" t="s">
        <v>96</v>
      </c>
      <c r="C184" s="14"/>
      <c r="D184" s="14"/>
      <c r="E184" s="14"/>
      <c r="F184" s="16"/>
      <c r="G184" s="16"/>
      <c r="H184" s="16"/>
      <c r="I184" s="16"/>
    </row>
    <row r="185" spans="1:9" ht="16.5">
      <c r="A185" s="29"/>
      <c r="B185" s="30"/>
      <c r="C185" s="14"/>
      <c r="D185" s="14"/>
      <c r="E185" s="14"/>
      <c r="F185" s="16"/>
      <c r="G185" s="16"/>
      <c r="H185" s="16"/>
      <c r="I185" s="16"/>
    </row>
    <row r="186" spans="1:9" ht="64.5" customHeight="1">
      <c r="A186" s="45"/>
      <c r="B186" s="234" t="s">
        <v>309</v>
      </c>
      <c r="C186" s="233"/>
      <c r="D186" s="233"/>
      <c r="E186" s="233"/>
      <c r="F186" s="233"/>
      <c r="G186" s="233"/>
      <c r="H186" s="233"/>
      <c r="I186" s="233"/>
    </row>
    <row r="187" spans="1:9" ht="16.5">
      <c r="A187" s="45"/>
      <c r="B187" s="55"/>
      <c r="C187" s="106"/>
      <c r="D187" s="106"/>
      <c r="E187" s="106"/>
      <c r="F187" s="106"/>
      <c r="G187" s="106"/>
      <c r="H187" s="106"/>
      <c r="I187" s="106"/>
    </row>
    <row r="188" spans="1:9" ht="16.5">
      <c r="A188" s="29" t="s">
        <v>68</v>
      </c>
      <c r="B188" s="30" t="s">
        <v>22</v>
      </c>
      <c r="C188" s="14"/>
      <c r="D188" s="14"/>
      <c r="E188" s="14"/>
      <c r="F188" s="16"/>
      <c r="G188" s="16"/>
      <c r="H188" s="16"/>
      <c r="I188" s="16"/>
    </row>
    <row r="189" spans="1:9" ht="16.5">
      <c r="A189" s="29"/>
      <c r="B189" s="30"/>
      <c r="C189" s="14"/>
      <c r="D189" s="14"/>
      <c r="E189" s="14"/>
      <c r="F189" s="16"/>
      <c r="G189" s="16"/>
      <c r="H189" s="16"/>
      <c r="I189" s="16"/>
    </row>
    <row r="190" spans="1:9" ht="16.5">
      <c r="A190" s="29"/>
      <c r="B190" s="216" t="s">
        <v>219</v>
      </c>
      <c r="C190" s="205"/>
      <c r="D190" s="205"/>
      <c r="E190" s="205"/>
      <c r="F190" s="205"/>
      <c r="G190" s="205"/>
      <c r="H190" s="205"/>
      <c r="I190" s="205"/>
    </row>
    <row r="191" spans="1:9" ht="16.5">
      <c r="A191" s="29"/>
      <c r="B191" s="24"/>
      <c r="C191" s="16"/>
      <c r="D191" s="16"/>
      <c r="E191" s="16"/>
      <c r="F191" s="16"/>
      <c r="G191" s="16"/>
      <c r="H191" s="16"/>
      <c r="I191" s="16"/>
    </row>
    <row r="192" spans="1:9" ht="16.5">
      <c r="A192" s="29" t="s">
        <v>69</v>
      </c>
      <c r="B192" s="30" t="s">
        <v>24</v>
      </c>
      <c r="C192" s="14"/>
      <c r="D192" s="14"/>
      <c r="E192" s="14"/>
      <c r="F192" s="16"/>
      <c r="G192" s="16"/>
      <c r="H192" s="16"/>
      <c r="I192" s="16"/>
    </row>
    <row r="193" spans="1:9" ht="16.5">
      <c r="A193" s="29"/>
      <c r="B193" s="24"/>
      <c r="C193" s="16"/>
      <c r="D193" s="16"/>
      <c r="E193" s="16"/>
      <c r="F193" s="16"/>
      <c r="G193" s="16"/>
      <c r="H193" s="16"/>
      <c r="I193" s="16"/>
    </row>
    <row r="194" spans="1:9" ht="34.5" customHeight="1">
      <c r="A194" s="29"/>
      <c r="B194" s="214" t="s">
        <v>210</v>
      </c>
      <c r="C194" s="235"/>
      <c r="D194" s="235"/>
      <c r="E194" s="235"/>
      <c r="F194" s="235"/>
      <c r="G194" s="235"/>
      <c r="H194" s="235"/>
      <c r="I194" s="235"/>
    </row>
    <row r="195" spans="1:9" ht="16.5">
      <c r="A195" s="29"/>
      <c r="B195" s="149"/>
      <c r="C195" s="148"/>
      <c r="D195" s="148"/>
      <c r="E195" s="148"/>
      <c r="F195" s="148"/>
      <c r="G195" s="148"/>
      <c r="H195" s="148"/>
      <c r="I195" s="148"/>
    </row>
    <row r="196" spans="1:9" ht="63" customHeight="1">
      <c r="A196" s="29"/>
      <c r="B196" s="150" t="s">
        <v>17</v>
      </c>
      <c r="C196" s="214" t="s">
        <v>215</v>
      </c>
      <c r="D196" s="215"/>
      <c r="E196" s="215"/>
      <c r="F196" s="215"/>
      <c r="G196" s="215"/>
      <c r="H196" s="215"/>
      <c r="I196" s="215"/>
    </row>
    <row r="197" spans="1:9" ht="42" customHeight="1">
      <c r="A197" s="29"/>
      <c r="B197" s="150" t="s">
        <v>18</v>
      </c>
      <c r="C197" s="214" t="s">
        <v>240</v>
      </c>
      <c r="D197" s="215"/>
      <c r="E197" s="215"/>
      <c r="F197" s="215"/>
      <c r="G197" s="215"/>
      <c r="H197" s="215"/>
      <c r="I197" s="215"/>
    </row>
    <row r="198" spans="1:9" ht="36.75" customHeight="1">
      <c r="A198" s="29"/>
      <c r="B198" s="219" t="s">
        <v>235</v>
      </c>
      <c r="C198" s="219"/>
      <c r="D198" s="219"/>
      <c r="E198" s="219"/>
      <c r="F198" s="219"/>
      <c r="G198" s="219"/>
      <c r="H198" s="219"/>
      <c r="I198" s="219"/>
    </row>
    <row r="199" spans="1:9" ht="24.75" customHeight="1">
      <c r="A199" s="29"/>
      <c r="B199" s="246" t="s">
        <v>236</v>
      </c>
      <c r="C199" s="233"/>
      <c r="D199" s="233"/>
      <c r="E199" s="233"/>
      <c r="F199" s="233"/>
      <c r="G199" s="233"/>
      <c r="H199" s="233"/>
      <c r="I199" s="233"/>
    </row>
    <row r="200" spans="1:9" ht="7.5" customHeight="1">
      <c r="A200" s="29"/>
      <c r="B200" s="169"/>
      <c r="C200" s="196"/>
      <c r="D200" s="196"/>
      <c r="E200" s="196"/>
      <c r="F200" s="196"/>
      <c r="G200" s="196"/>
      <c r="H200" s="196"/>
      <c r="I200" s="196"/>
    </row>
    <row r="201" spans="1:9" ht="19.5" customHeight="1">
      <c r="A201" s="29"/>
      <c r="B201" s="154" t="s">
        <v>220</v>
      </c>
      <c r="C201" s="249" t="s">
        <v>223</v>
      </c>
      <c r="D201" s="215"/>
      <c r="E201" s="215"/>
      <c r="F201" s="215"/>
      <c r="G201" s="215"/>
      <c r="H201" s="215"/>
      <c r="I201" s="215"/>
    </row>
    <row r="202" spans="1:9" ht="33.75" customHeight="1">
      <c r="A202" s="29"/>
      <c r="B202" s="154" t="s">
        <v>221</v>
      </c>
      <c r="C202" s="249" t="s">
        <v>222</v>
      </c>
      <c r="D202" s="215"/>
      <c r="E202" s="215"/>
      <c r="F202" s="215"/>
      <c r="G202" s="215"/>
      <c r="H202" s="215"/>
      <c r="I202" s="215"/>
    </row>
    <row r="203" spans="1:9" ht="43.5" customHeight="1">
      <c r="A203" s="29"/>
      <c r="B203" s="154" t="s">
        <v>224</v>
      </c>
      <c r="C203" s="249" t="s">
        <v>225</v>
      </c>
      <c r="D203" s="215"/>
      <c r="E203" s="215"/>
      <c r="F203" s="215"/>
      <c r="G203" s="215"/>
      <c r="H203" s="215"/>
      <c r="I203" s="215"/>
    </row>
    <row r="204" spans="1:9" ht="31.5" customHeight="1">
      <c r="A204" s="29"/>
      <c r="B204" s="248" t="s">
        <v>237</v>
      </c>
      <c r="C204" s="215"/>
      <c r="D204" s="215"/>
      <c r="E204" s="215"/>
      <c r="F204" s="215"/>
      <c r="G204" s="215"/>
      <c r="H204" s="215"/>
      <c r="I204" s="215"/>
    </row>
    <row r="205" spans="1:9" ht="72" customHeight="1">
      <c r="A205" s="29"/>
      <c r="B205" s="246" t="s">
        <v>250</v>
      </c>
      <c r="C205" s="233"/>
      <c r="D205" s="233"/>
      <c r="E205" s="233"/>
      <c r="F205" s="233"/>
      <c r="G205" s="233"/>
      <c r="H205" s="233"/>
      <c r="I205" s="233"/>
    </row>
    <row r="206" spans="1:9" ht="72" customHeight="1">
      <c r="A206" s="29"/>
      <c r="B206" s="246" t="s">
        <v>308</v>
      </c>
      <c r="C206" s="233"/>
      <c r="D206" s="233"/>
      <c r="E206" s="233"/>
      <c r="F206" s="233"/>
      <c r="G206" s="233"/>
      <c r="H206" s="233"/>
      <c r="I206" s="233"/>
    </row>
    <row r="207" spans="1:9" ht="47.25" customHeight="1">
      <c r="A207" s="29"/>
      <c r="B207" s="246" t="s">
        <v>347</v>
      </c>
      <c r="C207" s="233"/>
      <c r="D207" s="233"/>
      <c r="E207" s="233"/>
      <c r="F207" s="233"/>
      <c r="G207" s="233"/>
      <c r="H207" s="233"/>
      <c r="I207" s="233"/>
    </row>
    <row r="208" spans="1:9" ht="33" customHeight="1">
      <c r="A208" s="29"/>
      <c r="B208" s="246" t="s">
        <v>336</v>
      </c>
      <c r="C208" s="205"/>
      <c r="D208" s="205"/>
      <c r="E208" s="205"/>
      <c r="F208" s="205"/>
      <c r="G208" s="205"/>
      <c r="H208" s="205"/>
      <c r="I208" s="205"/>
    </row>
    <row r="209" spans="1:9" ht="16.5" customHeight="1">
      <c r="A209" s="29"/>
      <c r="B209" s="169"/>
      <c r="C209" s="168"/>
      <c r="D209" s="168"/>
      <c r="E209" s="168"/>
      <c r="F209" s="168"/>
      <c r="G209" s="168"/>
      <c r="H209" s="168"/>
      <c r="I209" s="168"/>
    </row>
    <row r="210" spans="1:9" ht="16.5">
      <c r="A210" s="29" t="s">
        <v>70</v>
      </c>
      <c r="B210" s="30" t="s">
        <v>71</v>
      </c>
      <c r="C210" s="14"/>
      <c r="D210" s="14"/>
      <c r="E210" s="14"/>
      <c r="F210" s="14"/>
      <c r="G210" s="14"/>
      <c r="H210" s="14"/>
      <c r="I210" s="14"/>
    </row>
    <row r="211" spans="1:9" ht="16.5">
      <c r="A211" s="29"/>
      <c r="B211" s="24"/>
      <c r="C211" s="16"/>
      <c r="D211" s="16"/>
      <c r="E211" s="16"/>
      <c r="F211" s="16"/>
      <c r="G211" s="16"/>
      <c r="H211" s="16"/>
      <c r="I211" s="16"/>
    </row>
    <row r="212" spans="1:9" ht="16.5">
      <c r="A212" s="29"/>
      <c r="B212" s="24" t="s">
        <v>41</v>
      </c>
      <c r="C212" s="16"/>
      <c r="D212" s="16"/>
      <c r="E212" s="16"/>
      <c r="F212" s="16"/>
      <c r="G212" s="16"/>
      <c r="H212" s="16"/>
      <c r="I212" s="16"/>
    </row>
    <row r="213" spans="1:9" ht="16.5">
      <c r="A213" s="29"/>
      <c r="B213" s="24"/>
      <c r="C213" s="16"/>
      <c r="D213" s="16"/>
      <c r="E213" s="16"/>
      <c r="F213" s="16"/>
      <c r="G213" s="16"/>
      <c r="H213" s="16"/>
      <c r="I213" s="16"/>
    </row>
    <row r="214" spans="1:9" ht="16.5">
      <c r="A214" s="29" t="s">
        <v>72</v>
      </c>
      <c r="B214" s="30" t="s">
        <v>26</v>
      </c>
      <c r="C214" s="14"/>
      <c r="D214" s="14"/>
      <c r="E214" s="16"/>
      <c r="F214" s="16"/>
      <c r="G214" s="16"/>
      <c r="H214" s="16"/>
      <c r="I214" s="16"/>
    </row>
    <row r="215" spans="1:9" ht="16.5">
      <c r="A215" s="29"/>
      <c r="B215" s="30"/>
      <c r="C215" s="14"/>
      <c r="D215" s="14"/>
      <c r="E215" s="16"/>
      <c r="F215" s="16"/>
      <c r="G215" s="16"/>
      <c r="H215" s="16"/>
      <c r="I215" s="16"/>
    </row>
    <row r="216" spans="1:9" ht="16.5">
      <c r="A216" s="13"/>
      <c r="B216" s="16" t="s">
        <v>319</v>
      </c>
      <c r="C216" s="16"/>
      <c r="D216" s="16"/>
      <c r="E216" s="16"/>
      <c r="F216" s="16"/>
      <c r="G216" s="16"/>
      <c r="H216" s="16"/>
      <c r="I216" s="26"/>
    </row>
    <row r="217" spans="1:9" ht="16.5">
      <c r="A217" s="16"/>
      <c r="B217" s="24"/>
      <c r="C217" s="24"/>
      <c r="D217" s="24"/>
      <c r="E217" s="24"/>
      <c r="F217" s="24"/>
      <c r="I217" s="107" t="s">
        <v>19</v>
      </c>
    </row>
    <row r="218" spans="1:9" ht="16.5">
      <c r="A218" s="13"/>
      <c r="B218" s="24" t="s">
        <v>95</v>
      </c>
      <c r="C218" s="24"/>
      <c r="D218" s="24"/>
      <c r="E218" s="24"/>
      <c r="F218" s="24"/>
      <c r="I218" s="114"/>
    </row>
    <row r="219" spans="1:9" ht="16.5">
      <c r="A219" s="13"/>
      <c r="B219" s="24" t="s">
        <v>92</v>
      </c>
      <c r="C219" s="24"/>
      <c r="D219" s="24"/>
      <c r="E219" s="24"/>
      <c r="F219" s="24"/>
      <c r="I219" s="115">
        <v>47913</v>
      </c>
    </row>
    <row r="220" spans="1:9" ht="16.5">
      <c r="A220" s="13"/>
      <c r="B220" s="24" t="s">
        <v>93</v>
      </c>
      <c r="C220" s="24"/>
      <c r="D220" s="24"/>
      <c r="E220" s="24"/>
      <c r="F220" s="24"/>
      <c r="I220" s="116">
        <f>I221-I219</f>
        <v>5475</v>
      </c>
    </row>
    <row r="221" spans="1:9" ht="16.5">
      <c r="A221" s="13"/>
      <c r="B221" s="24"/>
      <c r="C221" s="24"/>
      <c r="D221" s="24"/>
      <c r="E221" s="24"/>
      <c r="F221" s="24"/>
      <c r="I221" s="117">
        <f>SOFP!C51</f>
        <v>53388</v>
      </c>
    </row>
    <row r="222" spans="1:9" ht="16.5">
      <c r="A222" s="13"/>
      <c r="B222" s="24" t="s">
        <v>94</v>
      </c>
      <c r="C222" s="24"/>
      <c r="D222" s="24"/>
      <c r="E222" s="24"/>
      <c r="F222" s="24"/>
      <c r="I222" s="108"/>
    </row>
    <row r="223" spans="1:9" ht="16.5">
      <c r="A223" s="13"/>
      <c r="B223" s="24" t="s">
        <v>92</v>
      </c>
      <c r="C223" s="24"/>
      <c r="D223" s="24"/>
      <c r="E223" s="24"/>
      <c r="F223" s="24"/>
      <c r="I223" s="115">
        <v>24316</v>
      </c>
    </row>
    <row r="224" spans="1:9" ht="16.5">
      <c r="A224" s="13"/>
      <c r="B224" s="24" t="s">
        <v>93</v>
      </c>
      <c r="C224" s="24"/>
      <c r="D224" s="24"/>
      <c r="E224" s="24"/>
      <c r="F224" s="24"/>
      <c r="I224" s="116">
        <f>I225-I223</f>
        <v>11913</v>
      </c>
    </row>
    <row r="225" spans="1:9" ht="16.5">
      <c r="A225" s="13"/>
      <c r="B225" s="24"/>
      <c r="C225" s="24"/>
      <c r="D225" s="24"/>
      <c r="E225" s="24"/>
      <c r="F225" s="24"/>
      <c r="I225" s="108">
        <f>SOFP!C44</f>
        <v>36229</v>
      </c>
    </row>
    <row r="226" spans="1:9" ht="17.25" thickBot="1">
      <c r="A226" s="13"/>
      <c r="B226" s="24"/>
      <c r="C226" s="24"/>
      <c r="D226" s="24"/>
      <c r="E226" s="30"/>
      <c r="F226" s="24"/>
      <c r="I226" s="110">
        <f>+I221+I225</f>
        <v>89617</v>
      </c>
    </row>
    <row r="227" spans="1:9" ht="17.25" thickTop="1">
      <c r="A227" s="13"/>
      <c r="B227" s="16"/>
      <c r="C227" s="16"/>
      <c r="D227" s="16"/>
      <c r="E227" s="14"/>
      <c r="F227" s="16"/>
      <c r="G227" s="20"/>
      <c r="H227" s="16"/>
      <c r="I227" s="16"/>
    </row>
    <row r="228" spans="1:9" ht="16.5">
      <c r="A228" s="13" t="s">
        <v>73</v>
      </c>
      <c r="B228" s="14" t="s">
        <v>27</v>
      </c>
      <c r="C228" s="14"/>
      <c r="D228" s="14"/>
      <c r="E228" s="16"/>
      <c r="F228" s="16"/>
      <c r="G228" s="16"/>
      <c r="H228" s="16"/>
      <c r="I228" s="16"/>
    </row>
    <row r="229" spans="1:9" ht="16.5">
      <c r="A229" s="13"/>
      <c r="B229" s="16"/>
      <c r="C229" s="16"/>
      <c r="D229" s="16"/>
      <c r="E229" s="16"/>
      <c r="F229" s="16"/>
      <c r="G229" s="16"/>
      <c r="H229" s="16"/>
      <c r="I229" s="16"/>
    </row>
    <row r="230" spans="1:9" ht="15.75" customHeight="1">
      <c r="A230" s="13"/>
      <c r="B230" s="16" t="s">
        <v>83</v>
      </c>
      <c r="C230" s="16"/>
      <c r="D230" s="16"/>
      <c r="E230" s="14"/>
      <c r="F230" s="16"/>
      <c r="G230" s="16"/>
      <c r="H230" s="16"/>
      <c r="I230" s="16"/>
    </row>
    <row r="231" spans="1:9" ht="16.5">
      <c r="A231" s="13"/>
      <c r="B231" s="16"/>
      <c r="C231" s="16"/>
      <c r="D231" s="16"/>
      <c r="E231" s="16"/>
      <c r="F231" s="16"/>
      <c r="G231" s="16"/>
      <c r="H231" s="16"/>
      <c r="I231" s="16"/>
    </row>
    <row r="232" spans="1:10" ht="16.5">
      <c r="A232" s="13" t="s">
        <v>74</v>
      </c>
      <c r="B232" s="14" t="s">
        <v>28</v>
      </c>
      <c r="C232" s="14"/>
      <c r="D232" s="14"/>
      <c r="E232" s="16"/>
      <c r="F232" s="16"/>
      <c r="G232" s="16"/>
      <c r="H232" s="16"/>
      <c r="I232" s="16"/>
      <c r="J232" s="16"/>
    </row>
    <row r="233" spans="1:10" ht="16.5">
      <c r="A233" s="13"/>
      <c r="B233" s="16"/>
      <c r="C233" s="16"/>
      <c r="D233" s="16"/>
      <c r="E233" s="16"/>
      <c r="F233" s="16"/>
      <c r="G233" s="16"/>
      <c r="H233" s="16"/>
      <c r="I233" s="16"/>
      <c r="J233" s="16"/>
    </row>
    <row r="234" spans="1:10" ht="16.5">
      <c r="A234" s="13"/>
      <c r="B234" s="16" t="s">
        <v>82</v>
      </c>
      <c r="C234" s="16"/>
      <c r="D234" s="16"/>
      <c r="E234" s="14"/>
      <c r="F234" s="16"/>
      <c r="G234" s="16"/>
      <c r="H234" s="16"/>
      <c r="I234" s="16"/>
      <c r="J234" s="16"/>
    </row>
    <row r="235" spans="1:9" ht="16.5">
      <c r="A235" s="13"/>
      <c r="B235" s="16"/>
      <c r="C235" s="16"/>
      <c r="D235" s="16"/>
      <c r="E235" s="14"/>
      <c r="F235" s="16"/>
      <c r="G235" s="16"/>
      <c r="H235" s="16"/>
      <c r="I235" s="16"/>
    </row>
    <row r="236" spans="1:9" ht="16.5">
      <c r="A236" s="29" t="s">
        <v>75</v>
      </c>
      <c r="B236" s="14" t="s">
        <v>119</v>
      </c>
      <c r="C236" s="16"/>
      <c r="D236" s="16"/>
      <c r="E236" s="14"/>
      <c r="F236" s="16"/>
      <c r="G236" s="16"/>
      <c r="H236" s="16"/>
      <c r="I236" s="16"/>
    </row>
    <row r="237" spans="1:9" ht="16.5">
      <c r="A237" s="29"/>
      <c r="B237" s="14"/>
      <c r="C237" s="16"/>
      <c r="D237" s="16"/>
      <c r="E237" s="14"/>
      <c r="F237" s="16"/>
      <c r="G237" s="16"/>
      <c r="H237" s="16"/>
      <c r="I237" s="16"/>
    </row>
    <row r="238" spans="1:9" ht="72" customHeight="1">
      <c r="A238" s="13"/>
      <c r="B238" s="218" t="s">
        <v>335</v>
      </c>
      <c r="C238" s="218"/>
      <c r="D238" s="218"/>
      <c r="E238" s="218"/>
      <c r="F238" s="218"/>
      <c r="G238" s="218"/>
      <c r="H238" s="218"/>
      <c r="I238" s="218"/>
    </row>
    <row r="239" spans="1:9" ht="16.5">
      <c r="A239" s="13"/>
      <c r="B239" s="136"/>
      <c r="C239" s="136"/>
      <c r="D239" s="136"/>
      <c r="E239" s="136"/>
      <c r="F239" s="136"/>
      <c r="G239" s="136"/>
      <c r="H239" s="136"/>
      <c r="I239" s="136"/>
    </row>
    <row r="240" spans="1:9" ht="16.5" customHeight="1">
      <c r="A240" s="29" t="s">
        <v>76</v>
      </c>
      <c r="B240" s="30" t="s">
        <v>77</v>
      </c>
      <c r="C240" s="30"/>
      <c r="D240" s="30"/>
      <c r="E240" s="30"/>
      <c r="F240" s="16"/>
      <c r="G240" s="16"/>
      <c r="H240" s="16"/>
      <c r="I240" s="16"/>
    </row>
    <row r="241" spans="1:9" ht="16.5">
      <c r="A241" s="18"/>
      <c r="B241" s="16"/>
      <c r="C241" s="16"/>
      <c r="D241" s="16"/>
      <c r="E241" s="16"/>
      <c r="F241" s="16"/>
      <c r="G241" s="19"/>
      <c r="I241" s="16"/>
    </row>
    <row r="242" spans="1:9" ht="36" customHeight="1">
      <c r="A242" s="13"/>
      <c r="B242" s="211" t="s">
        <v>350</v>
      </c>
      <c r="C242" s="211"/>
      <c r="D242" s="211"/>
      <c r="E242" s="211"/>
      <c r="F242" s="211"/>
      <c r="G242" s="211"/>
      <c r="H242" s="211"/>
      <c r="I242" s="211"/>
    </row>
    <row r="243" spans="1:9" ht="60" customHeight="1">
      <c r="A243" s="13"/>
      <c r="B243" s="211" t="s">
        <v>358</v>
      </c>
      <c r="C243" s="211"/>
      <c r="D243" s="211"/>
      <c r="E243" s="211"/>
      <c r="F243" s="211"/>
      <c r="G243" s="211"/>
      <c r="H243" s="211"/>
      <c r="I243" s="211"/>
    </row>
    <row r="244" spans="1:9" ht="16.5">
      <c r="A244" s="16"/>
      <c r="B244" s="24"/>
      <c r="C244" s="24"/>
      <c r="D244" s="24"/>
      <c r="E244" s="24"/>
      <c r="F244" s="195"/>
      <c r="G244" s="117"/>
      <c r="H244" s="117"/>
      <c r="I244" s="178"/>
    </row>
    <row r="245" spans="1:9" s="16" customFormat="1" ht="16.5">
      <c r="A245" s="30" t="s">
        <v>130</v>
      </c>
      <c r="B245" s="30" t="s">
        <v>169</v>
      </c>
      <c r="C245" s="24"/>
      <c r="D245" s="24"/>
      <c r="E245" s="24"/>
      <c r="F245" s="24"/>
      <c r="G245" s="24"/>
      <c r="H245" s="24"/>
      <c r="I245" s="24"/>
    </row>
    <row r="246" spans="1:8" s="16" customFormat="1" ht="16.5">
      <c r="A246" s="24"/>
      <c r="B246" s="24"/>
      <c r="C246" s="24"/>
      <c r="D246" s="24"/>
      <c r="E246" s="24"/>
      <c r="F246" s="24"/>
      <c r="G246" s="24"/>
      <c r="H246" s="24"/>
    </row>
    <row r="247" spans="1:9" s="16" customFormat="1" ht="16.5">
      <c r="A247" s="24"/>
      <c r="B247" s="24"/>
      <c r="C247" s="24"/>
      <c r="D247" s="24"/>
      <c r="E247" s="24"/>
      <c r="H247" s="142" t="s">
        <v>226</v>
      </c>
      <c r="I247" s="142" t="s">
        <v>226</v>
      </c>
    </row>
    <row r="248" spans="1:9" s="16" customFormat="1" ht="16.5">
      <c r="A248" s="24"/>
      <c r="B248" s="24"/>
      <c r="C248" s="24"/>
      <c r="D248" s="24"/>
      <c r="E248" s="24"/>
      <c r="H248" s="142" t="s">
        <v>313</v>
      </c>
      <c r="I248" s="142" t="s">
        <v>233</v>
      </c>
    </row>
    <row r="249" spans="1:9" s="16" customFormat="1" ht="16.5">
      <c r="A249" s="24"/>
      <c r="B249" s="24"/>
      <c r="C249" s="24"/>
      <c r="D249" s="24"/>
      <c r="E249" s="24"/>
      <c r="H249" s="144" t="s">
        <v>19</v>
      </c>
      <c r="I249" s="144" t="s">
        <v>19</v>
      </c>
    </row>
    <row r="250" spans="1:9" s="16" customFormat="1" ht="16.5">
      <c r="A250" s="24"/>
      <c r="B250" s="24" t="s">
        <v>170</v>
      </c>
      <c r="C250" s="24"/>
      <c r="D250" s="24"/>
      <c r="E250" s="24"/>
      <c r="H250" s="108"/>
      <c r="I250" s="108"/>
    </row>
    <row r="251" spans="1:9" s="16" customFormat="1" ht="16.5">
      <c r="A251" s="24"/>
      <c r="B251" s="24" t="s">
        <v>171</v>
      </c>
      <c r="C251" s="24" t="s">
        <v>172</v>
      </c>
      <c r="D251" s="24"/>
      <c r="E251" s="24"/>
      <c r="H251" s="108">
        <v>74433</v>
      </c>
      <c r="I251" s="108">
        <v>64560</v>
      </c>
    </row>
    <row r="252" spans="1:9" s="16" customFormat="1" ht="16.5">
      <c r="A252" s="24"/>
      <c r="B252" s="24" t="s">
        <v>171</v>
      </c>
      <c r="C252" s="24" t="s">
        <v>173</v>
      </c>
      <c r="D252" s="24"/>
      <c r="E252" s="24"/>
      <c r="H252" s="108">
        <f>H253-H251</f>
        <v>-12658</v>
      </c>
      <c r="I252" s="108">
        <v>-10105</v>
      </c>
    </row>
    <row r="253" spans="1:9" ht="17.25" thickBot="1">
      <c r="A253" s="24"/>
      <c r="B253" s="24" t="s">
        <v>174</v>
      </c>
      <c r="C253" s="24"/>
      <c r="D253" s="24"/>
      <c r="E253" s="24"/>
      <c r="H253" s="110">
        <f>SOFP!C40</f>
        <v>61775</v>
      </c>
      <c r="I253" s="110">
        <f>SUM(I251:I252)</f>
        <v>54455</v>
      </c>
    </row>
    <row r="254" spans="1:9" ht="17.25" thickTop="1">
      <c r="A254" s="37"/>
      <c r="B254" s="37"/>
      <c r="C254" s="24"/>
      <c r="D254" s="24"/>
      <c r="E254" s="24"/>
      <c r="F254" s="24"/>
      <c r="G254" s="24"/>
      <c r="H254" s="24"/>
      <c r="I254" s="24"/>
    </row>
    <row r="255" spans="3:9" ht="16.5">
      <c r="C255" s="24"/>
      <c r="D255" s="24"/>
      <c r="E255" s="24"/>
      <c r="F255" s="24"/>
      <c r="G255" s="24"/>
      <c r="H255" s="24"/>
      <c r="I255" s="24"/>
    </row>
    <row r="256" spans="1:9" ht="16.5">
      <c r="A256" s="62" t="s">
        <v>168</v>
      </c>
      <c r="B256" s="14" t="s">
        <v>131</v>
      </c>
      <c r="C256" s="37"/>
      <c r="D256" s="37"/>
      <c r="E256" s="37"/>
      <c r="F256" s="37"/>
      <c r="G256" s="37"/>
      <c r="H256" s="37"/>
      <c r="I256" s="37"/>
    </row>
    <row r="257" spans="3:9" ht="15">
      <c r="C257" s="37"/>
      <c r="D257" s="37"/>
      <c r="E257" s="37"/>
      <c r="F257" s="37"/>
      <c r="G257" s="37"/>
      <c r="H257" s="37"/>
      <c r="I257" s="37"/>
    </row>
    <row r="258" spans="2:9" ht="36" customHeight="1">
      <c r="B258" s="227" t="s">
        <v>318</v>
      </c>
      <c r="C258" s="228"/>
      <c r="D258" s="228"/>
      <c r="E258" s="228"/>
      <c r="F258" s="228"/>
      <c r="G258" s="228"/>
      <c r="H258" s="228"/>
      <c r="I258" s="228"/>
    </row>
    <row r="259" spans="1:2" ht="16.5">
      <c r="A259" s="62"/>
      <c r="B259" s="24"/>
    </row>
    <row r="261" spans="3:8" ht="16.5">
      <c r="C261" s="24"/>
      <c r="D261" s="24"/>
      <c r="E261" s="16"/>
      <c r="F261" s="16"/>
      <c r="G261" s="16"/>
      <c r="H261" s="16"/>
    </row>
    <row r="262" spans="3:4" ht="15">
      <c r="C262" s="37"/>
      <c r="D262" s="37"/>
    </row>
  </sheetData>
  <sheetProtection/>
  <mergeCells count="69">
    <mergeCell ref="B208:I208"/>
    <mergeCell ref="B207:I207"/>
    <mergeCell ref="B206:I206"/>
    <mergeCell ref="B153:I153"/>
    <mergeCell ref="B155:I155"/>
    <mergeCell ref="B204:I204"/>
    <mergeCell ref="B199:I199"/>
    <mergeCell ref="C201:I201"/>
    <mergeCell ref="C202:I202"/>
    <mergeCell ref="C203:I203"/>
    <mergeCell ref="B205:I205"/>
    <mergeCell ref="B158:I158"/>
    <mergeCell ref="B115:I115"/>
    <mergeCell ref="B111:I111"/>
    <mergeCell ref="B148:I148"/>
    <mergeCell ref="B42:I42"/>
    <mergeCell ref="B151:I151"/>
    <mergeCell ref="B149:I149"/>
    <mergeCell ref="B47:I47"/>
    <mergeCell ref="B9:I9"/>
    <mergeCell ref="B10:I10"/>
    <mergeCell ref="A143:I143"/>
    <mergeCell ref="B22:D22"/>
    <mergeCell ref="E22:I22"/>
    <mergeCell ref="B23:D23"/>
    <mergeCell ref="B12:D12"/>
    <mergeCell ref="E12:I12"/>
    <mergeCell ref="B26:I26"/>
    <mergeCell ref="B99:I99"/>
    <mergeCell ref="B258:I258"/>
    <mergeCell ref="B34:I34"/>
    <mergeCell ref="B49:I49"/>
    <mergeCell ref="B51:I51"/>
    <mergeCell ref="B55:I55"/>
    <mergeCell ref="B113:H113"/>
    <mergeCell ref="B165:I165"/>
    <mergeCell ref="B164:I164"/>
    <mergeCell ref="B186:I186"/>
    <mergeCell ref="B194:I194"/>
    <mergeCell ref="B16:D16"/>
    <mergeCell ref="E16:I16"/>
    <mergeCell ref="B13:D13"/>
    <mergeCell ref="E13:I13"/>
    <mergeCell ref="B19:D19"/>
    <mergeCell ref="E19:I19"/>
    <mergeCell ref="B14:D14"/>
    <mergeCell ref="E14:I14"/>
    <mergeCell ref="B15:D15"/>
    <mergeCell ref="E15:I15"/>
    <mergeCell ref="E23:I23"/>
    <mergeCell ref="B17:D17"/>
    <mergeCell ref="E17:I17"/>
    <mergeCell ref="B18:D18"/>
    <mergeCell ref="E18:I18"/>
    <mergeCell ref="B24:I24"/>
    <mergeCell ref="B21:D21"/>
    <mergeCell ref="E20:I20"/>
    <mergeCell ref="B20:D20"/>
    <mergeCell ref="E21:I21"/>
    <mergeCell ref="B243:I243"/>
    <mergeCell ref="B242:I242"/>
    <mergeCell ref="B103:I103"/>
    <mergeCell ref="C196:I196"/>
    <mergeCell ref="C197:I197"/>
    <mergeCell ref="B160:I160"/>
    <mergeCell ref="B182:I182"/>
    <mergeCell ref="B238:I238"/>
    <mergeCell ref="B190:I190"/>
    <mergeCell ref="B198:I198"/>
  </mergeCells>
  <printOptions/>
  <pageMargins left="0.89" right="0.24" top="0.51" bottom="0.25" header="0" footer="0"/>
  <pageSetup fitToHeight="0" horizontalDpi="600" verticalDpi="600" orientation="portrait" paperSize="9" scale="64" r:id="rId2"/>
  <rowBreaks count="5" manualBreakCount="5">
    <brk id="52" max="255" man="1"/>
    <brk id="112" max="255" man="1"/>
    <brk id="157" max="255" man="1"/>
    <brk id="191" max="255" man="1"/>
    <brk id="23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bttan</cp:lastModifiedBy>
  <cp:lastPrinted>2012-07-26T09:16:30Z</cp:lastPrinted>
  <dcterms:created xsi:type="dcterms:W3CDTF">2001-02-05T15:55:12Z</dcterms:created>
  <dcterms:modified xsi:type="dcterms:W3CDTF">2012-07-26T09:37:24Z</dcterms:modified>
  <cp:category/>
  <cp:version/>
  <cp:contentType/>
  <cp:contentStatus/>
</cp:coreProperties>
</file>