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7470" tabRatio="604" activeTab="0"/>
  </bookViews>
  <sheets>
    <sheet name="PL" sheetId="1" r:id="rId1"/>
    <sheet name="BSHEET" sheetId="2" r:id="rId2"/>
    <sheet name="Equity " sheetId="3" r:id="rId3"/>
    <sheet name="Cashflow" sheetId="4" r:id="rId4"/>
    <sheet name="Notes" sheetId="5" r:id="rId5"/>
  </sheets>
  <externalReferences>
    <externalReference r:id="rId8"/>
  </externalReferences>
  <definedNames>
    <definedName name="_xlnm.Print_Area" localSheetId="1">'BSHEET'!$A$1:$F$59</definedName>
    <definedName name="_xlnm.Print_Area" localSheetId="2">'Equity '!$A$1:$I$44</definedName>
    <definedName name="_xlnm.Print_Area" localSheetId="0">'PL'!$A$1:$I$44</definedName>
  </definedNames>
  <calcPr fullCalcOnLoad="1"/>
</workbook>
</file>

<file path=xl/sharedStrings.xml><?xml version="1.0" encoding="utf-8"?>
<sst xmlns="http://schemas.openxmlformats.org/spreadsheetml/2006/main" count="315" uniqueCount="262">
  <si>
    <t>Net profit attributable to ordinary shareholders (RM'000)</t>
  </si>
  <si>
    <t>CASH FLOWS FROM/(USED IN) OPERATING ACTIVITIES</t>
  </si>
  <si>
    <t>Operating expenses</t>
  </si>
  <si>
    <t>Profit for the period</t>
  </si>
  <si>
    <t>ASSETS</t>
  </si>
  <si>
    <t>Non-current assets</t>
  </si>
  <si>
    <t>Other investments</t>
  </si>
  <si>
    <t>Inventories</t>
  </si>
  <si>
    <t>Short term borrowings</t>
  </si>
  <si>
    <t>TOTAL ASSETS</t>
  </si>
  <si>
    <t>EQUITY AND LIABILITIES</t>
  </si>
  <si>
    <t>Share premium</t>
  </si>
  <si>
    <t>Revaluation reserve</t>
  </si>
  <si>
    <t>Retained profit</t>
  </si>
  <si>
    <t>TOTAL EQUITY</t>
  </si>
  <si>
    <t>Non-current liabilities</t>
  </si>
  <si>
    <t>TOTAL LIABILITIES</t>
  </si>
  <si>
    <t>TOTAL EQUITY AND LIABILITIES</t>
  </si>
  <si>
    <t>Attributable to:</t>
  </si>
  <si>
    <t>Investment properties</t>
  </si>
  <si>
    <t xml:space="preserve">The interim financial report is unaudited and has been prepared in accordance with Financial Reporting </t>
  </si>
  <si>
    <t xml:space="preserve">Standard (FRS) 134 "Interim Financial Reporting" and Paragraph 9.22 of the Listing Requirements of Bursa </t>
  </si>
  <si>
    <t xml:space="preserve">Malaysia Securities Berhad and should be read in conjunction with the audited financial statements of the Group </t>
  </si>
  <si>
    <t xml:space="preserve">  Cash from operations</t>
  </si>
  <si>
    <t>The figures have not been audited.</t>
  </si>
  <si>
    <t>(a)</t>
  </si>
  <si>
    <t>(b)</t>
  </si>
  <si>
    <t>CURRENT</t>
  </si>
  <si>
    <t xml:space="preserve">YEAR </t>
  </si>
  <si>
    <t>QUARTER</t>
  </si>
  <si>
    <t>RM'000</t>
  </si>
  <si>
    <t>PRECEDING YEAR</t>
  </si>
  <si>
    <t>CORRESPONDING</t>
  </si>
  <si>
    <t xml:space="preserve">          CUMULATIVE QUARTER</t>
  </si>
  <si>
    <t>TO DATE</t>
  </si>
  <si>
    <t>PERIOD</t>
  </si>
  <si>
    <t xml:space="preserve">AS AT </t>
  </si>
  <si>
    <t>AS AT</t>
  </si>
  <si>
    <t>QUOTED SECURITIES</t>
  </si>
  <si>
    <t>CHANGES IN THE COMPOSITION OF THE GROUP</t>
  </si>
  <si>
    <t>STATUS OF CORPORATE PROPOSALS</t>
  </si>
  <si>
    <t>SEASONAL AND CYCLICAL FACTORS</t>
  </si>
  <si>
    <t>GROUP BORROWINGS</t>
  </si>
  <si>
    <t>OFF BALANCE SHEET FINANCIAL INSTRUMENTS</t>
  </si>
  <si>
    <t>MATERIAL LITIGATION</t>
  </si>
  <si>
    <t>SEGMENTAL REPORTING - GROUP</t>
  </si>
  <si>
    <t>Manufacturing</t>
  </si>
  <si>
    <t>Trading</t>
  </si>
  <si>
    <t>Non-segment items</t>
  </si>
  <si>
    <t>Current Year</t>
  </si>
  <si>
    <t>Quarter</t>
  </si>
  <si>
    <t>To Date</t>
  </si>
  <si>
    <t>Revenue</t>
  </si>
  <si>
    <t>Property, plant and equipment</t>
  </si>
  <si>
    <t>Current assets</t>
  </si>
  <si>
    <t>Current liabilities</t>
  </si>
  <si>
    <t>Share capital</t>
  </si>
  <si>
    <t>Long term borrowings</t>
  </si>
  <si>
    <t>Deferred taxation</t>
  </si>
  <si>
    <t xml:space="preserve">Deferred tax </t>
  </si>
  <si>
    <t>Goodwill on consolidation</t>
  </si>
  <si>
    <t>MATERIAL SUBSEQUENT EVENTS</t>
  </si>
  <si>
    <t>Not applicable.</t>
  </si>
  <si>
    <t xml:space="preserve">Profit/(loss) </t>
  </si>
  <si>
    <t xml:space="preserve"> taxation</t>
  </si>
  <si>
    <t>before</t>
  </si>
  <si>
    <t>CONDENSED CONSOLIDATED INCOME STATEMENT</t>
  </si>
  <si>
    <t>NOTES TO THE INTERIM FINANCIAL REPORT</t>
  </si>
  <si>
    <t>A1.</t>
  </si>
  <si>
    <t>BASIS OF PREPARATION</t>
  </si>
  <si>
    <t>A2.</t>
  </si>
  <si>
    <t>AUDIT QUALIFICATION</t>
  </si>
  <si>
    <t>A3.</t>
  </si>
  <si>
    <t>A4.</t>
  </si>
  <si>
    <t>A5.</t>
  </si>
  <si>
    <t>MATERIAL CHANGES IN ESTIMATES</t>
  </si>
  <si>
    <t>A6.</t>
  </si>
  <si>
    <t>A7.</t>
  </si>
  <si>
    <t>DIVIDEND PAID</t>
  </si>
  <si>
    <t>A8.</t>
  </si>
  <si>
    <t>A9.</t>
  </si>
  <si>
    <t>A10.</t>
  </si>
  <si>
    <t>A11.</t>
  </si>
  <si>
    <t>A12.</t>
  </si>
  <si>
    <t>CONTINGENT LIABILITIES AND CONTINGENT ASSETS</t>
  </si>
  <si>
    <t>There were no contingent liabilities and assets as at the date of this report.</t>
  </si>
  <si>
    <t>B1.</t>
  </si>
  <si>
    <t>REVIEW OF PERFORMANCE OF THE COMPANY AND ITS PRINCIPAL SUBSIDIARIES</t>
  </si>
  <si>
    <t>B2.</t>
  </si>
  <si>
    <t>B4.</t>
  </si>
  <si>
    <t xml:space="preserve">VARIANCE BETWEEN FORECAST AND ACTUAL PROFIT </t>
  </si>
  <si>
    <t>B5.</t>
  </si>
  <si>
    <t>B6.</t>
  </si>
  <si>
    <t>B7.</t>
  </si>
  <si>
    <t>B8(i).</t>
  </si>
  <si>
    <t>B8(ii).</t>
  </si>
  <si>
    <t>STATUS OF UTILISATION OF PROCEEDS RAISED FROM ANY CORPORATE PROPOSAL</t>
  </si>
  <si>
    <t>B9.</t>
  </si>
  <si>
    <t>B10.</t>
  </si>
  <si>
    <t>B11.</t>
  </si>
  <si>
    <t>B12.</t>
  </si>
  <si>
    <t>B13.</t>
  </si>
  <si>
    <t>EARNINGS PER SHARE (EPS)</t>
  </si>
  <si>
    <t>Basic EPS</t>
  </si>
  <si>
    <t>Basic EPS (sen)</t>
  </si>
  <si>
    <t>Profit before tax</t>
  </si>
  <si>
    <t xml:space="preserve">Earnings per share:- </t>
  </si>
  <si>
    <t xml:space="preserve">Basic (sen)                             </t>
  </si>
  <si>
    <t xml:space="preserve">Fully diluted (sen)                             </t>
  </si>
  <si>
    <t>The preceding year's annual audited financial statements of the Group were not subject to any qualification.</t>
  </si>
  <si>
    <t>There were no material litigation involving the Group as at the date of this report.</t>
  </si>
  <si>
    <t xml:space="preserve"> There were no financial instruments with off balance sheet risk as at the date of this report.</t>
  </si>
  <si>
    <t xml:space="preserve">CONDENSED CONSOLIDATED STATEMENT OF CHANGES IN EQUITY </t>
  </si>
  <si>
    <t xml:space="preserve">Distributable </t>
  </si>
  <si>
    <t>Reserve</t>
  </si>
  <si>
    <t>Total</t>
  </si>
  <si>
    <t xml:space="preserve">Share </t>
  </si>
  <si>
    <t>Capital</t>
  </si>
  <si>
    <t>Premium</t>
  </si>
  <si>
    <t>Equity</t>
  </si>
  <si>
    <t>Profit</t>
  </si>
  <si>
    <t>Finance cost</t>
  </si>
  <si>
    <t>Income Tax</t>
  </si>
  <si>
    <t xml:space="preserve"> - Unsecured</t>
  </si>
  <si>
    <t xml:space="preserve"> - Secured</t>
  </si>
  <si>
    <t xml:space="preserve">Long term borrowings </t>
  </si>
  <si>
    <t xml:space="preserve">Short term borrowings </t>
  </si>
  <si>
    <t>`</t>
  </si>
  <si>
    <t xml:space="preserve">         INDIVIDUAL QUARTER</t>
  </si>
  <si>
    <t xml:space="preserve">CONDENSED CONSOLIDATED BALANCE SHEET </t>
  </si>
  <si>
    <t>PROFIT/(LOSS) ON SALE OF UNQUOTED INVESTMENTS AND/OR PROPERTIES</t>
  </si>
  <si>
    <t xml:space="preserve">                           (Company No. 265348-V)                                               </t>
  </si>
  <si>
    <t xml:space="preserve">                          (Incorporated in Malaysia)                                               </t>
  </si>
  <si>
    <t xml:space="preserve">                        SPRITZER BHD.</t>
  </si>
  <si>
    <t xml:space="preserve">                  (Company No. 265348-V)                                               </t>
  </si>
  <si>
    <t xml:space="preserve">                 (Incorporated in Malaysia)                                               </t>
  </si>
  <si>
    <t xml:space="preserve">                                  (Company No. 265348-V)</t>
  </si>
  <si>
    <t xml:space="preserve">      </t>
  </si>
  <si>
    <t xml:space="preserve">                               (Company No. 265348-V)</t>
  </si>
  <si>
    <t xml:space="preserve">                              (Incorporated in Malaysia)</t>
  </si>
  <si>
    <t xml:space="preserve">                                 SPRITZER BHD.</t>
  </si>
  <si>
    <t xml:space="preserve">                                 (Incorporated in Malaysia)</t>
  </si>
  <si>
    <t xml:space="preserve">    </t>
  </si>
  <si>
    <t xml:space="preserve">                                       SPRITZER BHD.</t>
  </si>
  <si>
    <r>
      <t xml:space="preserve">       </t>
    </r>
    <r>
      <rPr>
        <b/>
        <sz val="16"/>
        <rFont val="Arial"/>
        <family val="2"/>
      </rPr>
      <t xml:space="preserve">                          SPRITZER BHD.</t>
    </r>
  </si>
  <si>
    <t>SECURITIES</t>
  </si>
  <si>
    <t xml:space="preserve">ISSUANCES, CANCELLATIONS, REPURCHASES, RESALE AND REPAYMENTS OF DEBT AND EQUITY </t>
  </si>
  <si>
    <t xml:space="preserve">MATERIAL CHANGES IN THE QUARTERLY RESULTS COMPARED TO THE RESULTS OF THE PRECEDING </t>
  </si>
  <si>
    <t>Cash and cash equivalents comprise the following:</t>
  </si>
  <si>
    <t xml:space="preserve">  Cash and bank balances</t>
  </si>
  <si>
    <t xml:space="preserve">  Bank overdrafts</t>
  </si>
  <si>
    <t xml:space="preserve">  Profit before tax</t>
  </si>
  <si>
    <t xml:space="preserve">  Adjustments</t>
  </si>
  <si>
    <t xml:space="preserve">  Operating profit before changes in working capital</t>
  </si>
  <si>
    <t xml:space="preserve">  Income tax paid</t>
  </si>
  <si>
    <t>Fully Diluted EPS (sen)</t>
  </si>
  <si>
    <t xml:space="preserve">                            SPRITZER BHD.</t>
  </si>
  <si>
    <t>UNUSUAL ITEMS AFFECTING ASSETS, LIABILITIES, EQUITY, NET INCOME OR CASH FLOWS</t>
  </si>
  <si>
    <t xml:space="preserve">Revaluation </t>
  </si>
  <si>
    <t>- current</t>
  </si>
  <si>
    <t xml:space="preserve">  Short term deposits </t>
  </si>
  <si>
    <t xml:space="preserve">  Tax refunded</t>
  </si>
  <si>
    <t>Retained</t>
  </si>
  <si>
    <t xml:space="preserve">Apart from the traditional variations in the level of business activities, the operations of the Group were not </t>
  </si>
  <si>
    <t>materially affected by any seasonal nor cyclical factors.</t>
  </si>
  <si>
    <t xml:space="preserve">Non-distributable </t>
  </si>
  <si>
    <t xml:space="preserve">                                                                      </t>
  </si>
  <si>
    <t>Treasury shares</t>
  </si>
  <si>
    <t>Shares</t>
  </si>
  <si>
    <t>Treasury</t>
  </si>
  <si>
    <t>accordingly.</t>
  </si>
  <si>
    <t xml:space="preserve">ADDITIONAL INFORMATION REQUIRED BY THE LISTING REQUIREMENTS OF BURSA MALAYSIA SECURITIES </t>
  </si>
  <si>
    <t xml:space="preserve">BERHAD </t>
  </si>
  <si>
    <t>Other income</t>
  </si>
  <si>
    <t>(The Condensed Consolidated Income Statement should be read in conjunction with the Audited Financial Statements</t>
  </si>
  <si>
    <t xml:space="preserve">(The Condensed Consolidated Balance Sheet should be read in conjunction with the </t>
  </si>
  <si>
    <t>Prepaid lease payments</t>
  </si>
  <si>
    <t xml:space="preserve">There were no material changes in the estimates used in the current quarter compared to those used in the previous </t>
  </si>
  <si>
    <t>financial year which have a material effect in the current quarter.</t>
  </si>
  <si>
    <t>Number of ordinary shares in issue ('000)</t>
  </si>
  <si>
    <t>There were no corporate proposals announced but not completed as at the date of this report.</t>
  </si>
  <si>
    <t xml:space="preserve">(The Condensed Consolidated Cash Flow Statement should be read in conjunction with the Audited Financial </t>
  </si>
  <si>
    <t>B3.</t>
  </si>
  <si>
    <t xml:space="preserve">There were no issuance and repayment of debt and equity securities, share buy-backs, share cancellations and   </t>
  </si>
  <si>
    <t>treasury shares were resold or cancelled during the current quarter.</t>
  </si>
  <si>
    <t xml:space="preserve">The number of ordinary shares in issue has been adjusted to take into consideration the treasury shares </t>
  </si>
  <si>
    <t xml:space="preserve">tax rate mainly due to utilisation of available reinvestment allowances in certain subsidiary companies. </t>
  </si>
  <si>
    <t>Dividend</t>
  </si>
  <si>
    <t>DIVIDEND</t>
  </si>
  <si>
    <t>31/05/2009</t>
  </si>
  <si>
    <t>Balance as of 1st June 2008</t>
  </si>
  <si>
    <t>- underprovision in prior year</t>
  </si>
  <si>
    <t xml:space="preserve">  Increase in working capital</t>
  </si>
  <si>
    <t xml:space="preserve"> for the year ended 31st May 2009)</t>
  </si>
  <si>
    <t>Balance as of 1st June 2009</t>
  </si>
  <si>
    <t>Trade and other receivables</t>
  </si>
  <si>
    <t>Other assets</t>
  </si>
  <si>
    <t>Current tax assets</t>
  </si>
  <si>
    <t>Short term deposits, cash on hand and at banks</t>
  </si>
  <si>
    <t>Trade and other payables</t>
  </si>
  <si>
    <t>Other liabilities</t>
  </si>
  <si>
    <t>Cuurent tax liabilities</t>
  </si>
  <si>
    <t xml:space="preserve"> Audited Financial Statements for the year ended 31st May 2009)</t>
  </si>
  <si>
    <t>CONDENSED CONSOLIDATED CASH FLOW STATEMENT FOR THE FINANCIAL PERIOD</t>
  </si>
  <si>
    <t xml:space="preserve"> Statements for the year ended 31st May 2009)</t>
  </si>
  <si>
    <t xml:space="preserve">for the financial year ended 31st May 2009.   The accounting policies and methods of computation used in </t>
  </si>
  <si>
    <t xml:space="preserve">statements for the financial year ended 31st May 2009. </t>
  </si>
  <si>
    <t xml:space="preserve">the preparation of the interim financial report are consistent with those adopted in the latest audited financial </t>
  </si>
  <si>
    <t xml:space="preserve">There were no material items of an unusual nature and amount for the current quarter. </t>
  </si>
  <si>
    <t xml:space="preserve">The analysis of the Group business segments for the current financial period to date are as follows:- </t>
  </si>
  <si>
    <t>CASH FLOWS USED IN INVESTING ACTIVITIES</t>
  </si>
  <si>
    <t>NET DECREASE IN CASH AND CASH EQUIVALENTS</t>
  </si>
  <si>
    <t>CASH AND CASH EQUIVALENTS AT BEGINNING OF PERIOD</t>
  </si>
  <si>
    <t>CASH AND CASH EQUIVALENTS AT END OF PERIOD</t>
  </si>
  <si>
    <t>CURRENT YEAR PROSPECTS</t>
  </si>
  <si>
    <t xml:space="preserve">The effective tax rates for the current quarter and financial period to date are lower than the statutory income       </t>
  </si>
  <si>
    <t>Net profit for the period</t>
  </si>
  <si>
    <t xml:space="preserve">(The Condensed Consolidated Statement Of Changes In Equity should be read in conjunction with the Audited Financial </t>
  </si>
  <si>
    <t>TAX EXPENSE</t>
  </si>
  <si>
    <t>There were no sale of unquoted investments and properties for the current quarter and financial period to date.</t>
  </si>
  <si>
    <t>There were no purchases or disposals of quoted securities for the current quarter and financial period to date.</t>
  </si>
  <si>
    <t>No interim dividend has been declared for the current financial period to date.</t>
  </si>
  <si>
    <t>Tax expense</t>
  </si>
  <si>
    <t xml:space="preserve">in revenue was mainly contributed by higher sales in various bottled water products.  Correspondingly, the </t>
  </si>
  <si>
    <t>CASH FLOWS GENERATED FROM/(USED IN) FINANCING ACTIVITIES</t>
  </si>
  <si>
    <r>
      <rPr>
        <b/>
        <sz val="13"/>
        <rFont val="Arial"/>
        <family val="2"/>
      </rPr>
      <t>VALUATION OF PROPERTY, PLANT AND EQUIPMENT</t>
    </r>
    <r>
      <rPr>
        <sz val="13"/>
        <rFont val="Arial"/>
        <family val="2"/>
      </rPr>
      <t xml:space="preserve"> 
The Group did not carry out any revaluations on its property, plant and equipment in the current financial period todate. The values of property, plant and equipment have been brought forward, without amendment from the previous annual financial statements.</t>
    </r>
  </si>
  <si>
    <t>Equity holders of the Company</t>
  </si>
  <si>
    <t>Equity attributable to equity holders of the Company</t>
  </si>
  <si>
    <t xml:space="preserve">Net assets per share attributable to </t>
  </si>
  <si>
    <t xml:space="preserve">equity holders of the Company (RM) </t>
  </si>
  <si>
    <t>Attributable to Equity Holders of the Company</t>
  </si>
  <si>
    <t>Barring any unforeseen circumstances, the Directors expect the Group to perform satisfactorily in year 2010.</t>
  </si>
  <si>
    <t xml:space="preserve">Current </t>
  </si>
  <si>
    <t xml:space="preserve">B14. </t>
  </si>
  <si>
    <t>AUTHORISATION FOR ISSUE</t>
  </si>
  <si>
    <t xml:space="preserve">The interim financial report and explanation notes were authorised for issue by the Directors on </t>
  </si>
  <si>
    <t>Net cash generated from operating activities</t>
  </si>
  <si>
    <t>Quarterly report on consolidated results for the third quarter ended 28th February 2010.</t>
  </si>
  <si>
    <t>28/02/2010</t>
  </si>
  <si>
    <t>28/02/2009</t>
  </si>
  <si>
    <t>FOR THE FINANCIAL PERIOD ENDED 28TH FEBRUARY 2010</t>
  </si>
  <si>
    <t>Balance as of 28th February 2010</t>
  </si>
  <si>
    <t>Balance as of 28th February 2009</t>
  </si>
  <si>
    <t>ENDED 28TH FEBRUARY 2010</t>
  </si>
  <si>
    <t xml:space="preserve">As at 28th February 2010, the total shares held as treasury shares remained at 24,000 shares as none of the </t>
  </si>
  <si>
    <t>The Group borrowings as at 28th February 2010 are as follows:-</t>
  </si>
  <si>
    <t xml:space="preserve">as at 28th February 2010. As such, the computation of the basic earnings per share has also been adjusted </t>
  </si>
  <si>
    <t xml:space="preserve">resale of treasury shares for the third quarter ended 28th February 2010. </t>
  </si>
  <si>
    <t>There were no changes in the composition of the Group during the third quarter ended 28th February 2010.</t>
  </si>
  <si>
    <t>There were no material events subsequent to the end of the financial period ended 28th February 2010 up to the date of this report which have not been reflected in this financial statements.</t>
  </si>
  <si>
    <t xml:space="preserve">The Group recorded a revenue of RM32.5million during the quarter ended 28th February 2010, an increase of </t>
  </si>
  <si>
    <t xml:space="preserve">RM4.7million from RM27.8million achieved in the corresponding quarter of the preceding year. The increase </t>
  </si>
  <si>
    <t>pre-tax profit of the Group has increased from RM2.8million to RM3.5million over the same period.</t>
  </si>
  <si>
    <t xml:space="preserve">As compared to RM29.5million reported in the preceding quarter, the revenue of the Group has increased </t>
  </si>
  <si>
    <t xml:space="preserve">to RM32.5million in the current quarter.  The increase in revenue of 10% was mainly attributed to the </t>
  </si>
  <si>
    <t>20th April 2010.</t>
  </si>
  <si>
    <t>The first and final dividend of 2.0 sen per share, tax-exempt for the financial year ended 31st May 2009 which amounted to RM2,612,693, has been paid on 22nd December 2009.</t>
  </si>
  <si>
    <t xml:space="preserve">increase in sales of bottled water products.   The Group’s pre-tax profit increased marginally only from </t>
  </si>
  <si>
    <t>RM3.4million to RM3.5million mainly due to higher interest expense incurred in the current quarter.</t>
  </si>
  <si>
    <t>Bonus Issue</t>
  </si>
  <si>
    <t>Share Issue expenses</t>
  </si>
  <si>
    <t>With the continuous improvement in production efficiencies and emphasis on marketing strategies, the Group has been able to maintain an upward performance in sales and profit during the current financial period.   Although the new bottling plant set up in Shah Alam will only commence operations in the fourth quarter and is not expected to have significant effect on the results of the Group for the current financial year, the Board believes that the Group will still be able to achieve a higher revenue in the fourth quarter on the back of the increasing demand of bottled water due to the prolonged hot weather.</t>
  </si>
</sst>
</file>

<file path=xl/styles.xml><?xml version="1.0" encoding="utf-8"?>
<styleSheet xmlns="http://schemas.openxmlformats.org/spreadsheetml/2006/main">
  <numFmts count="10">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_(* #,##0.0000_);_(* \(#,##0.0000\);_(* &quot;-&quot;????_);_(@_)"/>
    <numFmt numFmtId="165" formatCode="_(* #,##0_);_(* \(#,##0\);_(* &quot;-&quot;??_);_(@_)"/>
  </numFmts>
  <fonts count="52">
    <font>
      <sz val="12"/>
      <name val="Arial"/>
      <family val="0"/>
    </font>
    <font>
      <sz val="11"/>
      <color indexed="8"/>
      <name val="Calibri"/>
      <family val="2"/>
    </font>
    <font>
      <i/>
      <sz val="10"/>
      <name val="Arial"/>
      <family val="0"/>
    </font>
    <font>
      <b/>
      <sz val="12"/>
      <name val="Arial"/>
      <family val="0"/>
    </font>
    <font>
      <sz val="11"/>
      <name val="Arial"/>
      <family val="0"/>
    </font>
    <font>
      <sz val="14"/>
      <name val="Arial"/>
      <family val="0"/>
    </font>
    <font>
      <b/>
      <sz val="14"/>
      <name val="Arial"/>
      <family val="0"/>
    </font>
    <font>
      <b/>
      <sz val="18"/>
      <name val="Arial"/>
      <family val="0"/>
    </font>
    <font>
      <sz val="10"/>
      <name val="Arial"/>
      <family val="0"/>
    </font>
    <font>
      <b/>
      <sz val="10"/>
      <name val="Arial"/>
      <family val="2"/>
    </font>
    <font>
      <b/>
      <sz val="11"/>
      <name val="Arial"/>
      <family val="2"/>
    </font>
    <font>
      <b/>
      <sz val="16"/>
      <name val="Arial"/>
      <family val="2"/>
    </font>
    <font>
      <sz val="16"/>
      <name val="Arial"/>
      <family val="2"/>
    </font>
    <font>
      <i/>
      <sz val="16"/>
      <name val="Arial"/>
      <family val="2"/>
    </font>
    <font>
      <b/>
      <sz val="13"/>
      <name val="Arial"/>
      <family val="2"/>
    </font>
    <font>
      <i/>
      <sz val="13"/>
      <name val="Arial"/>
      <family val="2"/>
    </font>
    <font>
      <sz val="13"/>
      <name val="Arial"/>
      <family val="2"/>
    </font>
    <font>
      <b/>
      <u val="single"/>
      <sz val="13"/>
      <name val="Arial"/>
      <family val="2"/>
    </font>
    <font>
      <b/>
      <sz val="1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uble">
        <color indexed="8"/>
      </top>
      <bottom/>
    </border>
    <border>
      <left/>
      <right/>
      <top/>
      <bottom style="double"/>
    </border>
    <border>
      <left/>
      <right/>
      <top/>
      <bottom style="thin"/>
    </border>
    <border>
      <left/>
      <right/>
      <top style="thin">
        <color indexed="8"/>
      </top>
      <bottom/>
    </border>
    <border>
      <left/>
      <right/>
      <top style="thin"/>
      <bottom style="double"/>
    </border>
    <border>
      <left style="thin"/>
      <right style="thin"/>
      <top style="thin"/>
      <bottom/>
    </border>
    <border>
      <left style="thin"/>
      <right style="thin"/>
      <top/>
      <bottom style="thin"/>
    </border>
    <border>
      <left/>
      <right/>
      <top style="thin"/>
      <bottom style="thin"/>
    </border>
    <border>
      <left/>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8"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8" fillId="0" borderId="0">
      <alignment/>
      <protection/>
    </xf>
    <xf numFmtId="0" fontId="8" fillId="0" borderId="0">
      <alignment/>
      <protection/>
    </xf>
    <xf numFmtId="0" fontId="0" fillId="32" borderId="7" applyNumberFormat="0" applyFont="0" applyAlignment="0" applyProtection="0"/>
    <xf numFmtId="0" fontId="48" fillId="27" borderId="8" applyNumberFormat="0" applyAlignment="0" applyProtection="0"/>
    <xf numFmtId="9" fontId="8"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72">
    <xf numFmtId="0" fontId="0" fillId="0" borderId="0" xfId="0" applyAlignment="1">
      <alignment/>
    </xf>
    <xf numFmtId="0" fontId="0" fillId="0" borderId="0" xfId="0" applyNumberFormat="1" applyFont="1" applyAlignment="1">
      <alignment/>
    </xf>
    <xf numFmtId="0" fontId="3" fillId="0" borderId="0" xfId="0" applyNumberFormat="1" applyFont="1" applyAlignment="1">
      <alignment horizontal="center"/>
    </xf>
    <xf numFmtId="0" fontId="4" fillId="0" borderId="0" xfId="0" applyNumberFormat="1" applyFont="1" applyAlignment="1">
      <alignment/>
    </xf>
    <xf numFmtId="0" fontId="5" fillId="0" borderId="0" xfId="0" applyNumberFormat="1" applyFont="1" applyAlignment="1">
      <alignment/>
    </xf>
    <xf numFmtId="3" fontId="5" fillId="0" borderId="0" xfId="0" applyNumberFormat="1" applyFont="1" applyAlignment="1">
      <alignment/>
    </xf>
    <xf numFmtId="3" fontId="5" fillId="0" borderId="0" xfId="0" applyNumberFormat="1" applyFont="1" applyAlignment="1">
      <alignment horizontal="center"/>
    </xf>
    <xf numFmtId="3" fontId="0" fillId="0" borderId="0" xfId="0" applyNumberFormat="1" applyFont="1" applyAlignment="1">
      <alignment/>
    </xf>
    <xf numFmtId="4" fontId="0" fillId="0" borderId="0" xfId="0" applyNumberFormat="1" applyFont="1" applyAlignment="1">
      <alignment/>
    </xf>
    <xf numFmtId="0" fontId="6" fillId="0" borderId="0" xfId="0" applyNumberFormat="1" applyFont="1" applyAlignment="1">
      <alignment/>
    </xf>
    <xf numFmtId="0" fontId="7" fillId="0" borderId="0" xfId="0" applyNumberFormat="1" applyFont="1" applyAlignment="1">
      <alignment/>
    </xf>
    <xf numFmtId="0" fontId="0" fillId="0" borderId="0" xfId="0" applyNumberFormat="1" applyAlignment="1">
      <alignment/>
    </xf>
    <xf numFmtId="0" fontId="0" fillId="0" borderId="0" xfId="0" applyNumberFormat="1" applyFont="1" applyAlignment="1">
      <alignment/>
    </xf>
    <xf numFmtId="0" fontId="0" fillId="0" borderId="0" xfId="0" applyNumberFormat="1" applyFont="1" applyAlignment="1">
      <alignment/>
    </xf>
    <xf numFmtId="0" fontId="3" fillId="0" borderId="0" xfId="0" applyNumberFormat="1" applyFont="1" applyAlignment="1">
      <alignment/>
    </xf>
    <xf numFmtId="41" fontId="5" fillId="0" borderId="0" xfId="0" applyNumberFormat="1" applyFont="1" applyAlignment="1">
      <alignment/>
    </xf>
    <xf numFmtId="41" fontId="5" fillId="0" borderId="0" xfId="0" applyNumberFormat="1" applyFont="1" applyAlignment="1">
      <alignment horizontal="right"/>
    </xf>
    <xf numFmtId="41" fontId="5" fillId="0" borderId="10" xfId="0" applyNumberFormat="1" applyFont="1" applyBorder="1" applyAlignment="1">
      <alignment/>
    </xf>
    <xf numFmtId="0" fontId="5" fillId="0" borderId="0" xfId="0" applyNumberFormat="1" applyFont="1" applyAlignment="1">
      <alignment/>
    </xf>
    <xf numFmtId="0" fontId="5" fillId="0" borderId="0" xfId="0" applyNumberFormat="1" applyFont="1" applyAlignment="1">
      <alignment/>
    </xf>
    <xf numFmtId="3" fontId="5" fillId="0" borderId="0" xfId="0" applyNumberFormat="1" applyFont="1" applyBorder="1" applyAlignment="1">
      <alignment/>
    </xf>
    <xf numFmtId="0" fontId="3" fillId="0" borderId="0" xfId="0" applyNumberFormat="1" applyFont="1" applyAlignment="1">
      <alignment horizontal="left"/>
    </xf>
    <xf numFmtId="0" fontId="2" fillId="0" borderId="0" xfId="0" applyNumberFormat="1" applyFont="1" applyAlignment="1">
      <alignment horizontal="left"/>
    </xf>
    <xf numFmtId="0" fontId="0" fillId="0" borderId="0" xfId="0" applyNumberFormat="1" applyFont="1" applyAlignment="1">
      <alignment/>
    </xf>
    <xf numFmtId="164" fontId="5" fillId="0" borderId="11" xfId="0" applyNumberFormat="1" applyFont="1" applyBorder="1" applyAlignment="1">
      <alignment/>
    </xf>
    <xf numFmtId="14" fontId="3" fillId="0" borderId="0" xfId="0" applyNumberFormat="1" applyFont="1" applyAlignment="1" quotePrefix="1">
      <alignment horizontal="center"/>
    </xf>
    <xf numFmtId="3" fontId="5" fillId="0" borderId="0" xfId="0" applyNumberFormat="1" applyFont="1" applyAlignment="1">
      <alignment/>
    </xf>
    <xf numFmtId="3" fontId="0" fillId="0" borderId="0" xfId="0" applyNumberFormat="1" applyFont="1" applyAlignment="1">
      <alignment/>
    </xf>
    <xf numFmtId="0" fontId="9" fillId="0" borderId="0" xfId="56" applyFont="1">
      <alignment/>
      <protection/>
    </xf>
    <xf numFmtId="0" fontId="8" fillId="0" borderId="0" xfId="56">
      <alignment/>
      <protection/>
    </xf>
    <xf numFmtId="165" fontId="8" fillId="0" borderId="0" xfId="42" applyNumberFormat="1" applyFill="1" applyAlignment="1">
      <alignment/>
    </xf>
    <xf numFmtId="165" fontId="8" fillId="0" borderId="12" xfId="42" applyNumberFormat="1" applyFill="1" applyBorder="1" applyAlignment="1">
      <alignment/>
    </xf>
    <xf numFmtId="165" fontId="8" fillId="0" borderId="0" xfId="42" applyNumberFormat="1" applyAlignment="1">
      <alignment/>
    </xf>
    <xf numFmtId="165" fontId="8" fillId="0" borderId="12" xfId="42" applyNumberFormat="1" applyBorder="1" applyAlignment="1">
      <alignment/>
    </xf>
    <xf numFmtId="0" fontId="8" fillId="0" borderId="0" xfId="56" applyNumberFormat="1" applyFont="1" applyAlignment="1">
      <alignment/>
      <protection/>
    </xf>
    <xf numFmtId="3" fontId="8" fillId="0" borderId="0" xfId="56" applyNumberFormat="1" applyFont="1" applyAlignment="1">
      <alignment/>
      <protection/>
    </xf>
    <xf numFmtId="0" fontId="8" fillId="0" borderId="0" xfId="55">
      <alignment/>
      <protection/>
    </xf>
    <xf numFmtId="0" fontId="9" fillId="0" borderId="0" xfId="55" applyFont="1">
      <alignment/>
      <protection/>
    </xf>
    <xf numFmtId="0" fontId="8" fillId="0" borderId="0" xfId="55" applyAlignment="1">
      <alignment horizontal="center"/>
      <protection/>
    </xf>
    <xf numFmtId="0" fontId="8" fillId="0" borderId="0" xfId="55" applyNumberFormat="1" applyFont="1" applyAlignment="1">
      <alignment/>
      <protection/>
    </xf>
    <xf numFmtId="0" fontId="4" fillId="0" borderId="0" xfId="0" applyNumberFormat="1" applyFont="1" applyAlignment="1">
      <alignment/>
    </xf>
    <xf numFmtId="0" fontId="10" fillId="0" borderId="0" xfId="56" applyFont="1">
      <alignment/>
      <protection/>
    </xf>
    <xf numFmtId="0" fontId="8" fillId="0" borderId="0" xfId="56" applyFont="1">
      <alignment/>
      <protection/>
    </xf>
    <xf numFmtId="0" fontId="8" fillId="0" borderId="0" xfId="55" applyFont="1" applyAlignment="1">
      <alignment horizontal="center"/>
      <protection/>
    </xf>
    <xf numFmtId="164" fontId="5" fillId="0" borderId="0" xfId="0" applyNumberFormat="1" applyFont="1" applyBorder="1" applyAlignment="1">
      <alignment/>
    </xf>
    <xf numFmtId="0" fontId="8" fillId="0" borderId="0" xfId="0" applyNumberFormat="1" applyFont="1" applyAlignment="1">
      <alignment horizontal="center"/>
    </xf>
    <xf numFmtId="14" fontId="8" fillId="0" borderId="0" xfId="0" applyNumberFormat="1" applyFont="1" applyAlignment="1" quotePrefix="1">
      <alignment horizontal="center"/>
    </xf>
    <xf numFmtId="0" fontId="8" fillId="0" borderId="0" xfId="56" applyAlignment="1">
      <alignment/>
      <protection/>
    </xf>
    <xf numFmtId="0" fontId="8" fillId="0" borderId="0" xfId="56" applyFont="1">
      <alignment/>
      <protection/>
    </xf>
    <xf numFmtId="0" fontId="11" fillId="0" borderId="0" xfId="0" applyNumberFormat="1" applyFont="1" applyAlignment="1">
      <alignment horizontal="left"/>
    </xf>
    <xf numFmtId="0" fontId="12" fillId="0" borderId="0" xfId="0" applyNumberFormat="1" applyFont="1" applyAlignment="1">
      <alignment/>
    </xf>
    <xf numFmtId="0" fontId="12" fillId="0" borderId="0" xfId="0" applyNumberFormat="1" applyFont="1" applyFill="1" applyAlignment="1">
      <alignment/>
    </xf>
    <xf numFmtId="0" fontId="11" fillId="0" borderId="0" xfId="0" applyNumberFormat="1" applyFont="1" applyAlignment="1">
      <alignment/>
    </xf>
    <xf numFmtId="0" fontId="12" fillId="0" borderId="0" xfId="0" applyNumberFormat="1" applyFont="1" applyAlignment="1">
      <alignment horizontal="center"/>
    </xf>
    <xf numFmtId="14" fontId="12" fillId="0" borderId="0" xfId="0" applyNumberFormat="1" applyFont="1" applyAlignment="1" quotePrefix="1">
      <alignment horizontal="center"/>
    </xf>
    <xf numFmtId="41" fontId="12" fillId="0" borderId="0" xfId="0" applyNumberFormat="1" applyFont="1" applyAlignment="1">
      <alignment/>
    </xf>
    <xf numFmtId="41" fontId="12" fillId="0" borderId="0" xfId="0" applyNumberFormat="1" applyFont="1" applyBorder="1" applyAlignment="1">
      <alignment/>
    </xf>
    <xf numFmtId="41" fontId="12" fillId="0" borderId="13" xfId="0" applyNumberFormat="1" applyFont="1" applyBorder="1" applyAlignment="1">
      <alignment/>
    </xf>
    <xf numFmtId="41" fontId="12" fillId="0" borderId="14" xfId="0" applyNumberFormat="1" applyFont="1" applyBorder="1" applyAlignment="1">
      <alignment/>
    </xf>
    <xf numFmtId="41" fontId="12" fillId="0" borderId="0" xfId="0" applyNumberFormat="1" applyFont="1" applyFill="1" applyBorder="1" applyAlignment="1">
      <alignment/>
    </xf>
    <xf numFmtId="43" fontId="12" fillId="0" borderId="0" xfId="0" applyNumberFormat="1" applyFont="1" applyAlignment="1">
      <alignment/>
    </xf>
    <xf numFmtId="43" fontId="12" fillId="0" borderId="10" xfId="0" applyNumberFormat="1" applyFont="1" applyBorder="1" applyAlignment="1">
      <alignment/>
    </xf>
    <xf numFmtId="0" fontId="12" fillId="0" borderId="0" xfId="0" applyNumberFormat="1" applyFont="1" applyAlignment="1">
      <alignment horizontal="left"/>
    </xf>
    <xf numFmtId="41" fontId="12" fillId="0" borderId="10" xfId="0" applyNumberFormat="1" applyFont="1" applyBorder="1" applyAlignment="1">
      <alignment horizontal="right"/>
    </xf>
    <xf numFmtId="41" fontId="12" fillId="0" borderId="0" xfId="0" applyNumberFormat="1" applyFont="1" applyAlignment="1">
      <alignment horizontal="right"/>
    </xf>
    <xf numFmtId="3" fontId="12" fillId="0" borderId="0" xfId="0" applyNumberFormat="1" applyFont="1" applyAlignment="1">
      <alignment/>
    </xf>
    <xf numFmtId="0" fontId="14" fillId="0" borderId="0" xfId="0" applyNumberFormat="1" applyFont="1" applyAlignment="1">
      <alignment horizontal="left"/>
    </xf>
    <xf numFmtId="0" fontId="14" fillId="0" borderId="0" xfId="0" applyNumberFormat="1" applyFont="1" applyAlignment="1">
      <alignment/>
    </xf>
    <xf numFmtId="0" fontId="15" fillId="0" borderId="0" xfId="0" applyNumberFormat="1" applyFont="1" applyAlignment="1">
      <alignment horizontal="left"/>
    </xf>
    <xf numFmtId="0" fontId="16" fillId="0" borderId="0" xfId="0" applyNumberFormat="1" applyFont="1" applyAlignment="1">
      <alignment/>
    </xf>
    <xf numFmtId="0" fontId="16" fillId="0" borderId="0" xfId="0" applyNumberFormat="1" applyFont="1" applyAlignment="1">
      <alignment/>
    </xf>
    <xf numFmtId="0" fontId="16" fillId="0" borderId="0" xfId="0" applyNumberFormat="1" applyFont="1" applyAlignment="1">
      <alignment horizontal="left"/>
    </xf>
    <xf numFmtId="0" fontId="14" fillId="0" borderId="0" xfId="0" applyNumberFormat="1" applyFont="1" applyAlignment="1">
      <alignment horizontal="center"/>
    </xf>
    <xf numFmtId="0" fontId="14" fillId="0" borderId="0" xfId="0" applyNumberFormat="1" applyFont="1" applyBorder="1" applyAlignment="1">
      <alignment horizontal="center"/>
    </xf>
    <xf numFmtId="0" fontId="16" fillId="0" borderId="0" xfId="0" applyNumberFormat="1" applyFont="1" applyBorder="1" applyAlignment="1">
      <alignment/>
    </xf>
    <xf numFmtId="165" fontId="16" fillId="0" borderId="0" xfId="42" applyNumberFormat="1" applyFont="1" applyAlignment="1">
      <alignment/>
    </xf>
    <xf numFmtId="37" fontId="16" fillId="0" borderId="0" xfId="0" applyNumberFormat="1" applyFont="1" applyBorder="1" applyAlignment="1">
      <alignment/>
    </xf>
    <xf numFmtId="37" fontId="16" fillId="0" borderId="0" xfId="0" applyNumberFormat="1" applyFont="1" applyAlignment="1">
      <alignment/>
    </xf>
    <xf numFmtId="165" fontId="16" fillId="0" borderId="0" xfId="42" applyNumberFormat="1" applyFont="1" applyAlignment="1">
      <alignment horizontal="right"/>
    </xf>
    <xf numFmtId="165" fontId="16" fillId="0" borderId="14" xfId="42" applyNumberFormat="1" applyFont="1" applyBorder="1" applyAlignment="1">
      <alignment/>
    </xf>
    <xf numFmtId="14" fontId="14" fillId="0" borderId="0" xfId="0" applyNumberFormat="1" applyFont="1" applyAlignment="1" quotePrefix="1">
      <alignment horizontal="center"/>
    </xf>
    <xf numFmtId="41" fontId="16" fillId="0" borderId="0" xfId="0" applyNumberFormat="1" applyFont="1" applyBorder="1" applyAlignment="1">
      <alignment/>
    </xf>
    <xf numFmtId="0" fontId="16" fillId="0" borderId="0" xfId="0" applyNumberFormat="1" applyFont="1" applyFill="1" applyAlignment="1">
      <alignment/>
    </xf>
    <xf numFmtId="41" fontId="16" fillId="0" borderId="0" xfId="0" applyNumberFormat="1" applyFont="1" applyFill="1" applyBorder="1" applyAlignment="1">
      <alignment/>
    </xf>
    <xf numFmtId="0" fontId="16" fillId="0" borderId="0" xfId="0" applyNumberFormat="1" applyFont="1" applyAlignment="1">
      <alignment horizontal="center"/>
    </xf>
    <xf numFmtId="3" fontId="16" fillId="0" borderId="0" xfId="0" applyNumberFormat="1" applyFont="1" applyAlignment="1">
      <alignment/>
    </xf>
    <xf numFmtId="0" fontId="17" fillId="0" borderId="0" xfId="0" applyNumberFormat="1" applyFont="1" applyAlignment="1">
      <alignment/>
    </xf>
    <xf numFmtId="3" fontId="16" fillId="0" borderId="11" xfId="0" applyNumberFormat="1" applyFont="1" applyBorder="1" applyAlignment="1">
      <alignment/>
    </xf>
    <xf numFmtId="41" fontId="16" fillId="0" borderId="11" xfId="0" applyNumberFormat="1" applyFont="1" applyBorder="1" applyAlignment="1">
      <alignment/>
    </xf>
    <xf numFmtId="43" fontId="16" fillId="0" borderId="11" xfId="42" applyFont="1" applyBorder="1" applyAlignment="1">
      <alignment/>
    </xf>
    <xf numFmtId="0" fontId="6" fillId="0" borderId="0" xfId="0" applyNumberFormat="1" applyFont="1" applyAlignment="1">
      <alignment horizontal="left"/>
    </xf>
    <xf numFmtId="0" fontId="10" fillId="0" borderId="0" xfId="0" applyNumberFormat="1" applyFont="1" applyAlignment="1">
      <alignment/>
    </xf>
    <xf numFmtId="0" fontId="10" fillId="0" borderId="0" xfId="0" applyNumberFormat="1" applyFont="1" applyAlignment="1">
      <alignment horizontal="left"/>
    </xf>
    <xf numFmtId="0" fontId="6" fillId="0" borderId="0" xfId="0" applyNumberFormat="1" applyFont="1" applyAlignment="1">
      <alignment/>
    </xf>
    <xf numFmtId="0" fontId="18" fillId="0" borderId="0" xfId="0" applyNumberFormat="1" applyFont="1" applyAlignment="1">
      <alignment/>
    </xf>
    <xf numFmtId="0" fontId="18" fillId="0" borderId="0" xfId="0" applyNumberFormat="1" applyFont="1" applyAlignment="1">
      <alignment horizontal="left"/>
    </xf>
    <xf numFmtId="9" fontId="8" fillId="0" borderId="0" xfId="59" applyAlignment="1">
      <alignment/>
    </xf>
    <xf numFmtId="0" fontId="14" fillId="0" borderId="0" xfId="0" applyNumberFormat="1" applyFont="1" applyFill="1" applyAlignment="1">
      <alignment horizontal="left"/>
    </xf>
    <xf numFmtId="0" fontId="0" fillId="0" borderId="0" xfId="0" applyNumberFormat="1" applyFont="1" applyFill="1" applyAlignment="1">
      <alignment/>
    </xf>
    <xf numFmtId="0" fontId="0" fillId="0" borderId="0" xfId="0" applyNumberFormat="1" applyFill="1" applyAlignment="1">
      <alignment/>
    </xf>
    <xf numFmtId="0" fontId="14" fillId="0" borderId="0" xfId="0" applyNumberFormat="1" applyFont="1" applyFill="1" applyAlignment="1">
      <alignment/>
    </xf>
    <xf numFmtId="0" fontId="8" fillId="0" borderId="0" xfId="56" applyFont="1" applyAlignment="1">
      <alignment horizontal="center"/>
      <protection/>
    </xf>
    <xf numFmtId="165" fontId="8" fillId="0" borderId="14" xfId="42" applyNumberFormat="1" applyBorder="1" applyAlignment="1">
      <alignment/>
    </xf>
    <xf numFmtId="165" fontId="16" fillId="0" borderId="0" xfId="42" applyNumberFormat="1" applyFont="1" applyFill="1" applyAlignment="1">
      <alignment/>
    </xf>
    <xf numFmtId="165" fontId="16" fillId="0" borderId="0" xfId="42" applyNumberFormat="1" applyFont="1" applyFill="1" applyAlignment="1">
      <alignment horizontal="right"/>
    </xf>
    <xf numFmtId="165" fontId="16" fillId="0" borderId="14" xfId="42" applyNumberFormat="1" applyFont="1" applyFill="1" applyBorder="1" applyAlignment="1">
      <alignment/>
    </xf>
    <xf numFmtId="0" fontId="16" fillId="0" borderId="0" xfId="0" applyNumberFormat="1" applyFont="1" applyAlignment="1" quotePrefix="1">
      <alignment/>
    </xf>
    <xf numFmtId="165" fontId="8" fillId="0" borderId="0" xfId="42" applyNumberFormat="1" applyFont="1" applyAlignment="1">
      <alignment horizontal="right"/>
    </xf>
    <xf numFmtId="0" fontId="8" fillId="0" borderId="0" xfId="55" applyFont="1" applyAlignment="1">
      <alignment/>
      <protection/>
    </xf>
    <xf numFmtId="165" fontId="16" fillId="0" borderId="15" xfId="42" applyNumberFormat="1" applyFont="1" applyBorder="1" applyAlignment="1">
      <alignment/>
    </xf>
    <xf numFmtId="165" fontId="16" fillId="0" borderId="16" xfId="42" applyNumberFormat="1" applyFont="1" applyBorder="1" applyAlignment="1">
      <alignment/>
    </xf>
    <xf numFmtId="165" fontId="16" fillId="0" borderId="0" xfId="42" applyNumberFormat="1" applyFont="1" applyBorder="1" applyAlignment="1">
      <alignment/>
    </xf>
    <xf numFmtId="0" fontId="11" fillId="0" borderId="0" xfId="0" applyNumberFormat="1" applyFont="1" applyBorder="1" applyAlignment="1">
      <alignment horizontal="center"/>
    </xf>
    <xf numFmtId="41" fontId="5" fillId="0" borderId="0" xfId="0" applyNumberFormat="1" applyFont="1" applyBorder="1" applyAlignment="1">
      <alignment/>
    </xf>
    <xf numFmtId="41" fontId="5" fillId="0" borderId="17" xfId="0" applyNumberFormat="1" applyFont="1" applyBorder="1" applyAlignment="1">
      <alignment horizontal="right"/>
    </xf>
    <xf numFmtId="41" fontId="5" fillId="0" borderId="17" xfId="0" applyNumberFormat="1" applyFont="1" applyBorder="1" applyAlignment="1">
      <alignment/>
    </xf>
    <xf numFmtId="41" fontId="5" fillId="0" borderId="11" xfId="0" applyNumberFormat="1" applyFont="1" applyBorder="1" applyAlignment="1">
      <alignment/>
    </xf>
    <xf numFmtId="41" fontId="5" fillId="0" borderId="12" xfId="0" applyNumberFormat="1" applyFont="1" applyBorder="1" applyAlignment="1">
      <alignment/>
    </xf>
    <xf numFmtId="41" fontId="5" fillId="0" borderId="0" xfId="0" applyNumberFormat="1" applyFont="1" applyFill="1" applyBorder="1" applyAlignment="1">
      <alignment/>
    </xf>
    <xf numFmtId="41" fontId="5" fillId="0" borderId="0" xfId="0" applyNumberFormat="1" applyFont="1" applyFill="1" applyAlignment="1">
      <alignment/>
    </xf>
    <xf numFmtId="37" fontId="0" fillId="0" borderId="0" xfId="0" applyNumberFormat="1" applyFont="1" applyAlignment="1">
      <alignment/>
    </xf>
    <xf numFmtId="41" fontId="12" fillId="0" borderId="11" xfId="0" applyNumberFormat="1" applyFont="1" applyBorder="1" applyAlignment="1">
      <alignment/>
    </xf>
    <xf numFmtId="0" fontId="5" fillId="0" borderId="0" xfId="0" applyNumberFormat="1" applyFont="1" applyFill="1" applyAlignment="1">
      <alignment/>
    </xf>
    <xf numFmtId="41" fontId="5" fillId="0" borderId="0" xfId="0" applyNumberFormat="1" applyFont="1" applyFill="1" applyAlignment="1">
      <alignment horizontal="right"/>
    </xf>
    <xf numFmtId="3" fontId="5" fillId="0" borderId="0" xfId="0" applyNumberFormat="1" applyFont="1" applyFill="1" applyAlignment="1">
      <alignment/>
    </xf>
    <xf numFmtId="0" fontId="0" fillId="0" borderId="0" xfId="0" applyNumberFormat="1" applyFont="1" applyFill="1" applyAlignment="1">
      <alignment/>
    </xf>
    <xf numFmtId="0" fontId="11" fillId="0" borderId="0" xfId="0" applyNumberFormat="1" applyFont="1" applyFill="1" applyAlignment="1">
      <alignment/>
    </xf>
    <xf numFmtId="0" fontId="12" fillId="0" borderId="0" xfId="0" applyNumberFormat="1" applyFont="1" applyFill="1" applyAlignment="1">
      <alignment horizontal="center"/>
    </xf>
    <xf numFmtId="14" fontId="12" fillId="0" borderId="0" xfId="0" applyNumberFormat="1" applyFont="1" applyFill="1" applyAlignment="1" quotePrefix="1">
      <alignment horizontal="center"/>
    </xf>
    <xf numFmtId="0" fontId="13" fillId="0" borderId="0" xfId="0" applyNumberFormat="1" applyFont="1" applyFill="1" applyBorder="1" applyAlignment="1">
      <alignment horizontal="center"/>
    </xf>
    <xf numFmtId="0" fontId="12" fillId="0" borderId="0" xfId="0" applyNumberFormat="1" applyFont="1" applyFill="1" applyBorder="1" applyAlignment="1">
      <alignment/>
    </xf>
    <xf numFmtId="0" fontId="11" fillId="0" borderId="0" xfId="0" applyNumberFormat="1" applyFont="1" applyFill="1" applyBorder="1" applyAlignment="1">
      <alignment horizontal="center"/>
    </xf>
    <xf numFmtId="41" fontId="12" fillId="0" borderId="0" xfId="0" applyNumberFormat="1" applyFont="1" applyFill="1" applyAlignment="1">
      <alignment/>
    </xf>
    <xf numFmtId="43" fontId="12" fillId="0" borderId="0" xfId="0" applyNumberFormat="1" applyFont="1" applyFill="1" applyAlignment="1">
      <alignment/>
    </xf>
    <xf numFmtId="41" fontId="12" fillId="0" borderId="10" xfId="0" applyNumberFormat="1" applyFont="1" applyFill="1" applyBorder="1" applyAlignment="1">
      <alignment horizontal="right"/>
    </xf>
    <xf numFmtId="41" fontId="12" fillId="0" borderId="0" xfId="0" applyNumberFormat="1" applyFont="1" applyFill="1" applyAlignment="1">
      <alignment horizontal="right"/>
    </xf>
    <xf numFmtId="3" fontId="5" fillId="0" borderId="0" xfId="0" applyNumberFormat="1" applyFont="1" applyFill="1" applyAlignment="1">
      <alignment/>
    </xf>
    <xf numFmtId="0" fontId="5" fillId="0" borderId="0" xfId="0" applyNumberFormat="1" applyFont="1" applyFill="1" applyAlignment="1">
      <alignment/>
    </xf>
    <xf numFmtId="3" fontId="0" fillId="0" borderId="0" xfId="0" applyNumberFormat="1" applyFont="1" applyFill="1" applyAlignment="1">
      <alignment/>
    </xf>
    <xf numFmtId="165" fontId="8" fillId="0" borderId="0" xfId="42" applyNumberFormat="1" applyFont="1" applyFill="1" applyAlignment="1">
      <alignment horizontal="center"/>
    </xf>
    <xf numFmtId="165" fontId="8" fillId="0" borderId="0" xfId="42" applyNumberFormat="1" applyFont="1" applyFill="1" applyAlignment="1">
      <alignment horizontal="center"/>
    </xf>
    <xf numFmtId="165" fontId="8" fillId="0" borderId="14" xfId="42" applyNumberFormat="1" applyFill="1" applyBorder="1" applyAlignment="1">
      <alignment/>
    </xf>
    <xf numFmtId="165" fontId="8" fillId="0" borderId="0" xfId="42" applyNumberFormat="1" applyFont="1" applyFill="1" applyAlignment="1">
      <alignment/>
    </xf>
    <xf numFmtId="165" fontId="16" fillId="0" borderId="16" xfId="42" applyNumberFormat="1" applyFont="1" applyFill="1" applyBorder="1" applyAlignment="1">
      <alignment/>
    </xf>
    <xf numFmtId="3" fontId="16" fillId="0" borderId="0" xfId="0" applyNumberFormat="1" applyFont="1" applyBorder="1" applyAlignment="1">
      <alignment/>
    </xf>
    <xf numFmtId="0" fontId="8" fillId="0" borderId="18" xfId="55" applyBorder="1">
      <alignment/>
      <protection/>
    </xf>
    <xf numFmtId="0" fontId="16" fillId="0" borderId="0" xfId="0" applyNumberFormat="1" applyFont="1" applyFill="1" applyAlignment="1" quotePrefix="1">
      <alignment/>
    </xf>
    <xf numFmtId="0" fontId="16" fillId="0" borderId="0" xfId="0" applyNumberFormat="1" applyFont="1" applyFill="1" applyAlignment="1">
      <alignment horizontal="left"/>
    </xf>
    <xf numFmtId="0" fontId="16" fillId="0" borderId="0" xfId="0" applyNumberFormat="1" applyFont="1" applyAlignment="1">
      <alignment horizontal="left"/>
    </xf>
    <xf numFmtId="0" fontId="14" fillId="0" borderId="0" xfId="0" applyNumberFormat="1" applyFont="1" applyAlignment="1">
      <alignment/>
    </xf>
    <xf numFmtId="37" fontId="16" fillId="0" borderId="0" xfId="0" applyNumberFormat="1" applyFont="1" applyAlignment="1">
      <alignment/>
    </xf>
    <xf numFmtId="0" fontId="16" fillId="0" borderId="0" xfId="0" applyNumberFormat="1" applyFont="1" applyAlignment="1">
      <alignment/>
    </xf>
    <xf numFmtId="0" fontId="0" fillId="0" borderId="0" xfId="0" applyNumberFormat="1" applyFont="1" applyBorder="1" applyAlignment="1">
      <alignment/>
    </xf>
    <xf numFmtId="165" fontId="8" fillId="0" borderId="0" xfId="42" applyNumberFormat="1" applyFont="1" applyAlignment="1">
      <alignment/>
    </xf>
    <xf numFmtId="165" fontId="8" fillId="0" borderId="0" xfId="42" applyNumberFormat="1" applyFont="1" applyFill="1" applyAlignment="1">
      <alignment/>
    </xf>
    <xf numFmtId="0" fontId="14" fillId="0" borderId="0" xfId="0" applyNumberFormat="1" applyFont="1" applyAlignment="1">
      <alignment horizontal="left" vertical="top"/>
    </xf>
    <xf numFmtId="165" fontId="8" fillId="0" borderId="14" xfId="42" applyNumberFormat="1" applyFont="1" applyBorder="1" applyAlignment="1">
      <alignment/>
    </xf>
    <xf numFmtId="165" fontId="8" fillId="0" borderId="14" xfId="42" applyNumberFormat="1" applyFont="1" applyFill="1" applyBorder="1" applyAlignment="1">
      <alignment/>
    </xf>
    <xf numFmtId="0" fontId="8" fillId="0" borderId="0" xfId="55" applyFont="1" applyAlignment="1">
      <alignment/>
      <protection/>
    </xf>
    <xf numFmtId="43" fontId="12" fillId="33" borderId="10" xfId="0" applyNumberFormat="1" applyFont="1" applyFill="1" applyBorder="1" applyAlignment="1">
      <alignment/>
    </xf>
    <xf numFmtId="43" fontId="12" fillId="33" borderId="0" xfId="0" applyNumberFormat="1" applyFont="1" applyFill="1" applyAlignment="1">
      <alignment/>
    </xf>
    <xf numFmtId="0" fontId="14" fillId="33" borderId="0" xfId="0" applyNumberFormat="1" applyFont="1" applyFill="1" applyAlignment="1">
      <alignment/>
    </xf>
    <xf numFmtId="37" fontId="14" fillId="0" borderId="0" xfId="0" applyNumberFormat="1" applyFont="1" applyAlignment="1">
      <alignment horizontal="justify" vertical="top" wrapText="1"/>
    </xf>
    <xf numFmtId="0" fontId="16" fillId="0" borderId="0" xfId="0" applyFont="1" applyAlignment="1">
      <alignment horizontal="justify" vertical="top" wrapText="1"/>
    </xf>
    <xf numFmtId="165" fontId="8" fillId="0" borderId="0" xfId="55" applyNumberFormat="1">
      <alignment/>
      <protection/>
    </xf>
    <xf numFmtId="165" fontId="8" fillId="0" borderId="0" xfId="42" applyNumberFormat="1" applyBorder="1" applyAlignment="1">
      <alignment/>
    </xf>
    <xf numFmtId="165" fontId="8" fillId="0" borderId="14" xfId="55" applyNumberFormat="1" applyBorder="1">
      <alignment/>
      <protection/>
    </xf>
    <xf numFmtId="0" fontId="8" fillId="0" borderId="0" xfId="55" applyFont="1" applyAlignment="1">
      <alignment horizontal="center"/>
      <protection/>
    </xf>
    <xf numFmtId="0" fontId="16" fillId="0" borderId="0" xfId="0" applyNumberFormat="1" applyFont="1" applyAlignment="1">
      <alignment vertical="center" wrapText="1"/>
    </xf>
    <xf numFmtId="0" fontId="0" fillId="0" borderId="0" xfId="0" applyBorder="1" applyAlignment="1">
      <alignment vertical="center" wrapText="1"/>
    </xf>
    <xf numFmtId="37" fontId="16" fillId="0" borderId="0" xfId="0" applyNumberFormat="1" applyFont="1" applyAlignment="1">
      <alignment horizontal="justify" vertical="top" wrapText="1"/>
    </xf>
    <xf numFmtId="0" fontId="16" fillId="0" borderId="0" xfId="0" applyFont="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equitystatement" xfId="55"/>
    <cellStyle name="Normal_GpCashflow"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1</xdr:col>
      <xdr:colOff>1628775</xdr:colOff>
      <xdr:row>2</xdr:row>
      <xdr:rowOff>180975</xdr:rowOff>
    </xdr:to>
    <xdr:pic>
      <xdr:nvPicPr>
        <xdr:cNvPr id="1" name="Picture 10"/>
        <xdr:cNvPicPr preferRelativeResize="1">
          <a:picLocks noChangeAspect="1"/>
        </xdr:cNvPicPr>
      </xdr:nvPicPr>
      <xdr:blipFill>
        <a:blip r:embed="rId1"/>
        <a:stretch>
          <a:fillRect/>
        </a:stretch>
      </xdr:blipFill>
      <xdr:spPr>
        <a:xfrm>
          <a:off x="0" y="114300"/>
          <a:ext cx="2076450" cy="619125"/>
        </a:xfrm>
        <a:prstGeom prst="rect">
          <a:avLst/>
        </a:prstGeom>
        <a:solidFill>
          <a:srgbClr val="FFFFFF"/>
        </a:solidFill>
        <a:ln w="9525" cmpd="sng">
          <a:solidFill>
            <a:srgbClr val="FFFFF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85725</xdr:rowOff>
    </xdr:from>
    <xdr:to>
      <xdr:col>1</xdr:col>
      <xdr:colOff>1076325</xdr:colOff>
      <xdr:row>2</xdr:row>
      <xdr:rowOff>180975</xdr:rowOff>
    </xdr:to>
    <xdr:pic>
      <xdr:nvPicPr>
        <xdr:cNvPr id="1" name="Picture 4"/>
        <xdr:cNvPicPr preferRelativeResize="1">
          <a:picLocks noChangeAspect="1"/>
        </xdr:cNvPicPr>
      </xdr:nvPicPr>
      <xdr:blipFill>
        <a:blip r:embed="rId1"/>
        <a:stretch>
          <a:fillRect/>
        </a:stretch>
      </xdr:blipFill>
      <xdr:spPr>
        <a:xfrm>
          <a:off x="114300" y="85725"/>
          <a:ext cx="2076450" cy="619125"/>
        </a:xfrm>
        <a:prstGeom prst="rect">
          <a:avLst/>
        </a:prstGeom>
        <a:solidFill>
          <a:srgbClr val="FFFFFF"/>
        </a:solidFill>
        <a:ln w="9525" cmpd="sng">
          <a:solidFill>
            <a:srgbClr val="FFFFFF"/>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2</xdr:col>
      <xdr:colOff>28575</xdr:colOff>
      <xdr:row>2</xdr:row>
      <xdr:rowOff>104775</xdr:rowOff>
    </xdr:to>
    <xdr:pic>
      <xdr:nvPicPr>
        <xdr:cNvPr id="1" name="Picture 1"/>
        <xdr:cNvPicPr preferRelativeResize="1">
          <a:picLocks noChangeAspect="1"/>
        </xdr:cNvPicPr>
      </xdr:nvPicPr>
      <xdr:blipFill>
        <a:blip r:embed="rId1"/>
        <a:stretch>
          <a:fillRect/>
        </a:stretch>
      </xdr:blipFill>
      <xdr:spPr>
        <a:xfrm>
          <a:off x="0" y="114300"/>
          <a:ext cx="1247775" cy="371475"/>
        </a:xfrm>
        <a:prstGeom prst="rect">
          <a:avLst/>
        </a:prstGeom>
        <a:solidFill>
          <a:srgbClr val="FFFFFF"/>
        </a:solidFill>
        <a:ln w="9525" cmpd="sng">
          <a:solidFill>
            <a:srgbClr val="FFFFFF"/>
          </a:solidFill>
          <a:headEnd type="none"/>
          <a:tailEnd type="none"/>
        </a:ln>
      </xdr:spPr>
    </xdr:pic>
    <xdr:clientData/>
  </xdr:twoCellAnchor>
  <xdr:twoCellAnchor>
    <xdr:from>
      <xdr:col>0</xdr:col>
      <xdr:colOff>466725</xdr:colOff>
      <xdr:row>8</xdr:row>
      <xdr:rowOff>76200</xdr:rowOff>
    </xdr:from>
    <xdr:to>
      <xdr:col>0</xdr:col>
      <xdr:colOff>466725</xdr:colOff>
      <xdr:row>8</xdr:row>
      <xdr:rowOff>76200</xdr:rowOff>
    </xdr:to>
    <xdr:sp>
      <xdr:nvSpPr>
        <xdr:cNvPr id="2" name="Line 2"/>
        <xdr:cNvSpPr>
          <a:spLocks/>
        </xdr:cNvSpPr>
      </xdr:nvSpPr>
      <xdr:spPr>
        <a:xfrm>
          <a:off x="466725" y="1457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904875</xdr:colOff>
      <xdr:row>7</xdr:row>
      <xdr:rowOff>95250</xdr:rowOff>
    </xdr:from>
    <xdr:to>
      <xdr:col>8</xdr:col>
      <xdr:colOff>714375</xdr:colOff>
      <xdr:row>7</xdr:row>
      <xdr:rowOff>95250</xdr:rowOff>
    </xdr:to>
    <xdr:sp>
      <xdr:nvSpPr>
        <xdr:cNvPr id="3" name="Line 3"/>
        <xdr:cNvSpPr>
          <a:spLocks/>
        </xdr:cNvSpPr>
      </xdr:nvSpPr>
      <xdr:spPr>
        <a:xfrm>
          <a:off x="6324600" y="1314450"/>
          <a:ext cx="733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7</xdr:row>
      <xdr:rowOff>104775</xdr:rowOff>
    </xdr:from>
    <xdr:to>
      <xdr:col>4</xdr:col>
      <xdr:colOff>361950</xdr:colOff>
      <xdr:row>7</xdr:row>
      <xdr:rowOff>104775</xdr:rowOff>
    </xdr:to>
    <xdr:sp>
      <xdr:nvSpPr>
        <xdr:cNvPr id="4" name="Line 4"/>
        <xdr:cNvSpPr>
          <a:spLocks/>
        </xdr:cNvSpPr>
      </xdr:nvSpPr>
      <xdr:spPr>
        <a:xfrm flipH="1">
          <a:off x="2705100" y="1323975"/>
          <a:ext cx="876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114300</xdr:rowOff>
    </xdr:from>
    <xdr:to>
      <xdr:col>7</xdr:col>
      <xdr:colOff>0</xdr:colOff>
      <xdr:row>8</xdr:row>
      <xdr:rowOff>114300</xdr:rowOff>
    </xdr:to>
    <xdr:sp>
      <xdr:nvSpPr>
        <xdr:cNvPr id="5" name="Line 5"/>
        <xdr:cNvSpPr>
          <a:spLocks/>
        </xdr:cNvSpPr>
      </xdr:nvSpPr>
      <xdr:spPr>
        <a:xfrm>
          <a:off x="5419725" y="1495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2</xdr:col>
      <xdr:colOff>47625</xdr:colOff>
      <xdr:row>2</xdr:row>
      <xdr:rowOff>114300</xdr:rowOff>
    </xdr:to>
    <xdr:pic>
      <xdr:nvPicPr>
        <xdr:cNvPr id="1" name="Picture 4"/>
        <xdr:cNvPicPr preferRelativeResize="1">
          <a:picLocks noChangeAspect="1"/>
        </xdr:cNvPicPr>
      </xdr:nvPicPr>
      <xdr:blipFill>
        <a:blip r:embed="rId1"/>
        <a:stretch>
          <a:fillRect/>
        </a:stretch>
      </xdr:blipFill>
      <xdr:spPr>
        <a:xfrm>
          <a:off x="0" y="114300"/>
          <a:ext cx="1266825" cy="381000"/>
        </a:xfrm>
        <a:prstGeom prst="rect">
          <a:avLst/>
        </a:prstGeom>
        <a:solidFill>
          <a:srgbClr val="FFFFFF"/>
        </a:solidFill>
        <a:ln w="9525" cmpd="sng">
          <a:solidFill>
            <a:srgbClr val="FFFFFF"/>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4</xdr:col>
      <xdr:colOff>85725</xdr:colOff>
      <xdr:row>2</xdr:row>
      <xdr:rowOff>47625</xdr:rowOff>
    </xdr:to>
    <xdr:pic>
      <xdr:nvPicPr>
        <xdr:cNvPr id="1" name="Picture 2"/>
        <xdr:cNvPicPr preferRelativeResize="1">
          <a:picLocks noChangeAspect="1"/>
        </xdr:cNvPicPr>
      </xdr:nvPicPr>
      <xdr:blipFill>
        <a:blip r:embed="rId1"/>
        <a:stretch>
          <a:fillRect/>
        </a:stretch>
      </xdr:blipFill>
      <xdr:spPr>
        <a:xfrm>
          <a:off x="0" y="114300"/>
          <a:ext cx="1533525" cy="457200"/>
        </a:xfrm>
        <a:prstGeom prst="rect">
          <a:avLst/>
        </a:prstGeom>
        <a:solidFill>
          <a:srgbClr val="FFFFFF"/>
        </a:solidFill>
        <a:ln w="9525" cmpd="sng">
          <a:solidFill>
            <a:srgbClr val="FFFFFF"/>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egmentreport02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gment Report "/>
    </sheetNames>
    <sheetDataSet>
      <sheetData sheetId="0">
        <row r="10">
          <cell r="B10">
            <v>81060385</v>
          </cell>
          <cell r="D10">
            <v>10100383</v>
          </cell>
        </row>
        <row r="12">
          <cell r="B12">
            <v>12214217</v>
          </cell>
          <cell r="D12">
            <v>604781</v>
          </cell>
        </row>
        <row r="14">
          <cell r="D14">
            <v>-196399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T83"/>
  <sheetViews>
    <sheetView showGridLines="0" tabSelected="1" showOutlineSymbols="0" zoomScale="60" zoomScaleNormal="60" zoomScalePageLayoutView="0" workbookViewId="0" topLeftCell="A1">
      <selection activeCell="A4" sqref="A4"/>
    </sheetView>
  </sheetViews>
  <sheetFormatPr defaultColWidth="10.6640625" defaultRowHeight="15"/>
  <cols>
    <col min="1" max="1" width="5.21484375" style="1" customWidth="1"/>
    <col min="2" max="2" width="46.4453125" style="1" customWidth="1"/>
    <col min="3" max="3" width="11.6640625" style="1" customWidth="1"/>
    <col min="4" max="4" width="3.77734375" style="1" customWidth="1"/>
    <col min="5" max="5" width="15.88671875" style="125" customWidth="1"/>
    <col min="6" max="6" width="3.77734375" style="125" customWidth="1"/>
    <col min="7" max="7" width="14.88671875" style="125" customWidth="1"/>
    <col min="8" max="8" width="1.66796875" style="125" customWidth="1"/>
    <col min="9" max="9" width="23.6640625" style="125" customWidth="1"/>
    <col min="10" max="10" width="15.3359375" style="1" customWidth="1"/>
    <col min="11" max="40" width="10.6640625" style="1" customWidth="1"/>
    <col min="41" max="41" width="15.21484375" style="1" customWidth="1"/>
    <col min="42" max="46" width="10.6640625" style="1" customWidth="1"/>
    <col min="47" max="47" width="8.99609375" style="1" customWidth="1"/>
    <col min="48" max="70" width="10.6640625" style="1" customWidth="1"/>
    <col min="71" max="71" width="12.6640625" style="1" customWidth="1"/>
    <col min="72" max="16384" width="10.6640625" style="1" customWidth="1"/>
  </cols>
  <sheetData>
    <row r="1" spans="2:9" s="18" customFormat="1" ht="21.75">
      <c r="B1" s="94" t="s">
        <v>140</v>
      </c>
      <c r="C1" s="49"/>
      <c r="D1" s="50"/>
      <c r="E1" s="51"/>
      <c r="F1" s="51"/>
      <c r="G1" s="51"/>
      <c r="H1" s="51"/>
      <c r="I1" s="51"/>
    </row>
    <row r="2" spans="2:254" ht="21.75">
      <c r="B2" s="95" t="s">
        <v>131</v>
      </c>
      <c r="D2" s="50"/>
      <c r="E2" s="51"/>
      <c r="F2" s="51"/>
      <c r="G2" s="51"/>
      <c r="H2" s="51"/>
      <c r="I2" s="51"/>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row>
    <row r="3" spans="2:254" ht="21.75">
      <c r="B3" s="95" t="s">
        <v>132</v>
      </c>
      <c r="D3" s="50"/>
      <c r="E3" s="51"/>
      <c r="F3" s="51"/>
      <c r="G3" s="51"/>
      <c r="H3" s="51"/>
      <c r="I3" s="51"/>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row>
    <row r="4" spans="1:9" ht="15.75" customHeight="1">
      <c r="A4" s="50"/>
      <c r="B4" s="50"/>
      <c r="C4" s="50"/>
      <c r="D4" s="50"/>
      <c r="E4" s="51"/>
      <c r="F4" s="51"/>
      <c r="G4" s="51"/>
      <c r="H4" s="51"/>
      <c r="I4" s="51"/>
    </row>
    <row r="5" spans="1:9" ht="20.25">
      <c r="A5" s="52" t="s">
        <v>237</v>
      </c>
      <c r="B5" s="52"/>
      <c r="C5" s="52"/>
      <c r="D5" s="52"/>
      <c r="E5" s="126"/>
      <c r="F5" s="126"/>
      <c r="G5" s="51"/>
      <c r="H5" s="51"/>
      <c r="I5" s="51"/>
    </row>
    <row r="6" spans="1:9" ht="20.25">
      <c r="A6" s="52" t="s">
        <v>24</v>
      </c>
      <c r="B6" s="52"/>
      <c r="C6" s="52"/>
      <c r="D6" s="52"/>
      <c r="E6" s="126"/>
      <c r="F6" s="126"/>
      <c r="G6" s="51"/>
      <c r="H6" s="51"/>
      <c r="I6" s="51"/>
    </row>
    <row r="7" spans="1:9" ht="14.25" customHeight="1">
      <c r="A7" s="50"/>
      <c r="B7" s="50"/>
      <c r="C7" s="50"/>
      <c r="D7" s="50"/>
      <c r="E7" s="51"/>
      <c r="F7" s="51"/>
      <c r="G7" s="51"/>
      <c r="H7" s="51"/>
      <c r="I7" s="51"/>
    </row>
    <row r="8" spans="1:9" s="14" customFormat="1" ht="20.25">
      <c r="A8" s="52" t="s">
        <v>66</v>
      </c>
      <c r="B8" s="52"/>
      <c r="C8" s="52"/>
      <c r="D8" s="52"/>
      <c r="E8" s="126"/>
      <c r="F8" s="126"/>
      <c r="G8" s="126"/>
      <c r="H8" s="126"/>
      <c r="I8" s="126"/>
    </row>
    <row r="9" spans="1:9" s="14" customFormat="1" ht="20.25">
      <c r="A9" s="52"/>
      <c r="B9" s="52"/>
      <c r="C9" s="52"/>
      <c r="D9" s="52"/>
      <c r="E9" s="126"/>
      <c r="F9" s="126"/>
      <c r="G9" s="126"/>
      <c r="H9" s="126"/>
      <c r="I9" s="126"/>
    </row>
    <row r="10" spans="1:9" ht="21.75" customHeight="1">
      <c r="A10" s="50"/>
      <c r="B10" s="50"/>
      <c r="C10" s="50" t="s">
        <v>128</v>
      </c>
      <c r="D10" s="50"/>
      <c r="E10" s="51"/>
      <c r="F10" s="51"/>
      <c r="G10" s="51" t="s">
        <v>33</v>
      </c>
      <c r="H10" s="51"/>
      <c r="I10" s="51"/>
    </row>
    <row r="11" spans="1:9" ht="20.25" customHeight="1">
      <c r="A11" s="50"/>
      <c r="B11" s="50"/>
      <c r="C11" s="53" t="s">
        <v>27</v>
      </c>
      <c r="D11" s="53"/>
      <c r="E11" s="127" t="s">
        <v>31</v>
      </c>
      <c r="F11" s="127"/>
      <c r="G11" s="127" t="s">
        <v>27</v>
      </c>
      <c r="H11" s="127"/>
      <c r="I11" s="127" t="s">
        <v>31</v>
      </c>
    </row>
    <row r="12" spans="1:9" ht="21" customHeight="1">
      <c r="A12" s="50"/>
      <c r="B12" s="50"/>
      <c r="C12" s="53" t="s">
        <v>28</v>
      </c>
      <c r="D12" s="53"/>
      <c r="E12" s="127" t="s">
        <v>32</v>
      </c>
      <c r="F12" s="127"/>
      <c r="G12" s="127" t="s">
        <v>28</v>
      </c>
      <c r="H12" s="127"/>
      <c r="I12" s="127" t="s">
        <v>32</v>
      </c>
    </row>
    <row r="13" spans="1:9" ht="20.25" customHeight="1">
      <c r="A13" s="50"/>
      <c r="B13" s="50"/>
      <c r="C13" s="53" t="s">
        <v>29</v>
      </c>
      <c r="D13" s="53"/>
      <c r="E13" s="127" t="s">
        <v>29</v>
      </c>
      <c r="F13" s="127"/>
      <c r="G13" s="127" t="s">
        <v>34</v>
      </c>
      <c r="H13" s="127"/>
      <c r="I13" s="127" t="s">
        <v>35</v>
      </c>
    </row>
    <row r="14" spans="1:12" ht="17.25" customHeight="1">
      <c r="A14" s="50"/>
      <c r="B14" s="50"/>
      <c r="C14" s="54" t="s">
        <v>238</v>
      </c>
      <c r="D14" s="54"/>
      <c r="E14" s="54" t="s">
        <v>239</v>
      </c>
      <c r="F14" s="128"/>
      <c r="G14" s="54" t="s">
        <v>238</v>
      </c>
      <c r="H14" s="54"/>
      <c r="I14" s="54" t="s">
        <v>239</v>
      </c>
      <c r="L14" s="1" t="s">
        <v>166</v>
      </c>
    </row>
    <row r="15" spans="1:9" ht="17.25" customHeight="1">
      <c r="A15" s="50"/>
      <c r="B15" s="50"/>
      <c r="C15" s="53" t="s">
        <v>30</v>
      </c>
      <c r="D15" s="53"/>
      <c r="E15" s="127" t="s">
        <v>30</v>
      </c>
      <c r="F15" s="51"/>
      <c r="G15" s="127" t="s">
        <v>30</v>
      </c>
      <c r="H15" s="51"/>
      <c r="I15" s="127" t="s">
        <v>30</v>
      </c>
    </row>
    <row r="16" spans="1:9" ht="16.5" customHeight="1">
      <c r="A16" s="50"/>
      <c r="B16" s="50"/>
      <c r="C16" s="112"/>
      <c r="D16" s="112"/>
      <c r="E16" s="129"/>
      <c r="F16" s="130"/>
      <c r="G16" s="131"/>
      <c r="H16" s="130"/>
      <c r="I16" s="129"/>
    </row>
    <row r="17" spans="1:11" ht="20.25">
      <c r="A17" s="50" t="s">
        <v>52</v>
      </c>
      <c r="B17" s="50"/>
      <c r="C17" s="59">
        <v>32490</v>
      </c>
      <c r="D17" s="56"/>
      <c r="E17" s="59">
        <v>27794</v>
      </c>
      <c r="F17" s="59"/>
      <c r="G17" s="59">
        <v>93275</v>
      </c>
      <c r="H17" s="59"/>
      <c r="I17" s="59">
        <v>80093</v>
      </c>
      <c r="J17" s="7"/>
      <c r="K17" s="7"/>
    </row>
    <row r="18" spans="1:11" ht="16.5" customHeight="1">
      <c r="A18" s="50"/>
      <c r="B18" s="50"/>
      <c r="C18" s="56"/>
      <c r="D18" s="55"/>
      <c r="E18" s="56"/>
      <c r="F18" s="132"/>
      <c r="G18" s="56"/>
      <c r="H18" s="132"/>
      <c r="I18" s="56"/>
      <c r="J18" s="7"/>
      <c r="K18" s="7"/>
    </row>
    <row r="19" spans="1:11" s="125" customFormat="1" ht="20.25">
      <c r="A19" s="51" t="s">
        <v>173</v>
      </c>
      <c r="B19" s="51"/>
      <c r="C19" s="132">
        <v>16</v>
      </c>
      <c r="D19" s="132"/>
      <c r="E19" s="132">
        <v>56</v>
      </c>
      <c r="F19" s="132"/>
      <c r="G19" s="132">
        <v>591</v>
      </c>
      <c r="H19" s="132"/>
      <c r="I19" s="132">
        <v>191</v>
      </c>
      <c r="J19" s="138"/>
      <c r="K19" s="138"/>
    </row>
    <row r="20" spans="1:11" ht="20.25">
      <c r="A20" s="50"/>
      <c r="B20" s="50"/>
      <c r="C20" s="55"/>
      <c r="D20" s="55"/>
      <c r="E20" s="55"/>
      <c r="F20" s="132"/>
      <c r="G20" s="55"/>
      <c r="H20" s="132"/>
      <c r="I20" s="55"/>
      <c r="J20" s="7"/>
      <c r="K20" s="7"/>
    </row>
    <row r="21" spans="1:11" ht="20.25">
      <c r="A21" s="50" t="s">
        <v>2</v>
      </c>
      <c r="B21" s="50"/>
      <c r="C21" s="55">
        <f>-(C17+C19+C23-C25)</f>
        <v>-28258</v>
      </c>
      <c r="D21" s="55"/>
      <c r="E21" s="55">
        <f>-(E17+E19+E23-E25)</f>
        <v>-24716</v>
      </c>
      <c r="F21" s="132"/>
      <c r="G21" s="55">
        <f>-(G17+G19+G23-G25)</f>
        <v>-81987</v>
      </c>
      <c r="H21" s="132"/>
      <c r="I21" s="55">
        <f>-(I17+I19+I23-I25)</f>
        <v>-72493</v>
      </c>
      <c r="J21" s="7"/>
      <c r="K21" s="7"/>
    </row>
    <row r="22" spans="1:11" ht="16.5" customHeight="1">
      <c r="A22" s="50"/>
      <c r="B22" s="50"/>
      <c r="C22" s="55"/>
      <c r="D22" s="55"/>
      <c r="E22" s="55"/>
      <c r="F22" s="132"/>
      <c r="G22" s="55"/>
      <c r="H22" s="132"/>
      <c r="I22" s="55"/>
      <c r="J22" s="7"/>
      <c r="K22" s="7"/>
    </row>
    <row r="23" spans="1:11" ht="20.25" customHeight="1">
      <c r="A23" s="50" t="s">
        <v>121</v>
      </c>
      <c r="B23" s="50"/>
      <c r="C23" s="55">
        <v>-721</v>
      </c>
      <c r="D23" s="55"/>
      <c r="E23" s="55">
        <v>-332</v>
      </c>
      <c r="F23" s="132"/>
      <c r="G23" s="55">
        <v>-1370</v>
      </c>
      <c r="H23" s="132"/>
      <c r="I23" s="55">
        <v>-1021</v>
      </c>
      <c r="J23" s="7"/>
      <c r="K23" s="7"/>
    </row>
    <row r="24" spans="1:11" ht="15.75" customHeight="1">
      <c r="A24" s="50"/>
      <c r="B24" s="50"/>
      <c r="C24" s="55"/>
      <c r="D24" s="56"/>
      <c r="E24" s="55"/>
      <c r="F24" s="132"/>
      <c r="G24" s="55"/>
      <c r="H24" s="132"/>
      <c r="I24" s="55"/>
      <c r="J24" s="7"/>
      <c r="K24" s="7"/>
    </row>
    <row r="25" spans="1:11" ht="20.25">
      <c r="A25" s="50" t="s">
        <v>105</v>
      </c>
      <c r="B25" s="50"/>
      <c r="C25" s="57">
        <v>3527</v>
      </c>
      <c r="D25" s="56"/>
      <c r="E25" s="57">
        <v>2802</v>
      </c>
      <c r="F25" s="132"/>
      <c r="G25" s="57">
        <v>10509</v>
      </c>
      <c r="H25" s="132"/>
      <c r="I25" s="57">
        <v>6770</v>
      </c>
      <c r="J25" s="7"/>
      <c r="K25" s="7"/>
    </row>
    <row r="26" spans="1:11" ht="20.25">
      <c r="A26" s="50"/>
      <c r="B26" s="50"/>
      <c r="C26" s="55"/>
      <c r="D26" s="56"/>
      <c r="E26" s="55"/>
      <c r="F26" s="132"/>
      <c r="G26" s="55"/>
      <c r="H26" s="132"/>
      <c r="I26" s="55"/>
      <c r="J26" s="7"/>
      <c r="K26" s="7"/>
    </row>
    <row r="27" spans="1:11" ht="20.25">
      <c r="A27" s="50" t="s">
        <v>222</v>
      </c>
      <c r="B27" s="50"/>
      <c r="C27" s="55">
        <v>-324</v>
      </c>
      <c r="D27" s="56"/>
      <c r="E27" s="55">
        <v>-376</v>
      </c>
      <c r="F27" s="132"/>
      <c r="G27" s="55">
        <v>-1093</v>
      </c>
      <c r="H27" s="132"/>
      <c r="I27" s="55">
        <v>-640</v>
      </c>
      <c r="J27" s="7"/>
      <c r="K27" s="7"/>
    </row>
    <row r="28" spans="1:11" ht="15.75" customHeight="1">
      <c r="A28" s="50"/>
      <c r="B28" s="50"/>
      <c r="C28" s="55"/>
      <c r="D28" s="56"/>
      <c r="E28" s="55"/>
      <c r="F28" s="59"/>
      <c r="G28" s="55"/>
      <c r="H28" s="59"/>
      <c r="I28" s="55"/>
      <c r="J28" s="7"/>
      <c r="K28" s="7"/>
    </row>
    <row r="29" spans="1:11" ht="21" thickBot="1">
      <c r="A29" s="50" t="s">
        <v>3</v>
      </c>
      <c r="B29" s="50"/>
      <c r="C29" s="58">
        <f>SUM(C25:C28)</f>
        <v>3203</v>
      </c>
      <c r="D29" s="56"/>
      <c r="E29" s="58">
        <f>SUM(E25:E28)</f>
        <v>2426</v>
      </c>
      <c r="F29" s="59"/>
      <c r="G29" s="58">
        <f>SUM(G25:G28)</f>
        <v>9416</v>
      </c>
      <c r="H29" s="59">
        <f>SUM(H25:H28)</f>
        <v>0</v>
      </c>
      <c r="I29" s="58">
        <f>SUM(I25:I28)</f>
        <v>6130</v>
      </c>
      <c r="J29" s="7"/>
      <c r="K29" s="7"/>
    </row>
    <row r="30" spans="1:11" ht="21" thickTop="1">
      <c r="A30" s="50"/>
      <c r="B30" s="50"/>
      <c r="C30" s="56"/>
      <c r="D30" s="56"/>
      <c r="E30" s="56"/>
      <c r="F30" s="59"/>
      <c r="G30" s="56"/>
      <c r="H30" s="59"/>
      <c r="I30" s="56"/>
      <c r="J30" s="7"/>
      <c r="K30" s="7"/>
    </row>
    <row r="31" spans="1:11" ht="20.25">
      <c r="A31" s="50" t="s">
        <v>18</v>
      </c>
      <c r="B31" s="50"/>
      <c r="C31" s="56"/>
      <c r="D31" s="56"/>
      <c r="E31" s="56"/>
      <c r="F31" s="59"/>
      <c r="G31" s="56"/>
      <c r="H31" s="59"/>
      <c r="I31" s="56"/>
      <c r="J31" s="7"/>
      <c r="K31" s="7"/>
    </row>
    <row r="32" spans="1:11" ht="21" customHeight="1" thickBot="1">
      <c r="A32" s="50" t="s">
        <v>226</v>
      </c>
      <c r="B32" s="50"/>
      <c r="C32" s="121">
        <f>C29</f>
        <v>3203</v>
      </c>
      <c r="D32" s="56"/>
      <c r="E32" s="121">
        <f>E29</f>
        <v>2426</v>
      </c>
      <c r="F32" s="59"/>
      <c r="G32" s="121">
        <f>G29</f>
        <v>9416</v>
      </c>
      <c r="H32" s="59"/>
      <c r="I32" s="121">
        <f>I29</f>
        <v>6130</v>
      </c>
      <c r="J32" s="7"/>
      <c r="K32" s="7"/>
    </row>
    <row r="33" spans="1:11" ht="20.25" customHeight="1" thickTop="1">
      <c r="A33" s="50"/>
      <c r="B33" s="50"/>
      <c r="C33" s="56"/>
      <c r="D33" s="55"/>
      <c r="E33" s="56"/>
      <c r="F33" s="132"/>
      <c r="G33" s="56"/>
      <c r="H33" s="132"/>
      <c r="I33" s="56"/>
      <c r="J33" s="7"/>
      <c r="K33" s="7"/>
    </row>
    <row r="34" spans="1:11" ht="20.25">
      <c r="A34" s="50" t="s">
        <v>106</v>
      </c>
      <c r="B34" s="50"/>
      <c r="C34" s="50"/>
      <c r="D34" s="55"/>
      <c r="E34" s="50"/>
      <c r="F34" s="132"/>
      <c r="G34" s="50"/>
      <c r="H34" s="132"/>
      <c r="I34" s="50"/>
      <c r="J34" s="7"/>
      <c r="K34" s="7"/>
    </row>
    <row r="35" spans="1:11" ht="20.25">
      <c r="A35" s="50"/>
      <c r="B35" s="50"/>
      <c r="C35" s="50"/>
      <c r="D35" s="55"/>
      <c r="E35" s="50"/>
      <c r="F35" s="132"/>
      <c r="G35" s="50"/>
      <c r="H35" s="132"/>
      <c r="I35" s="50"/>
      <c r="J35" s="7"/>
      <c r="K35" s="7"/>
    </row>
    <row r="36" spans="1:11" ht="21" thickBot="1">
      <c r="A36" s="50" t="s">
        <v>25</v>
      </c>
      <c r="B36" s="50" t="s">
        <v>107</v>
      </c>
      <c r="C36" s="60">
        <f>C29/130634.666*100</f>
        <v>2.45187598213785</v>
      </c>
      <c r="D36" s="60"/>
      <c r="E36" s="60">
        <f>E29/130634.666*100</f>
        <v>1.857087459465009</v>
      </c>
      <c r="F36" s="133"/>
      <c r="G36" s="60">
        <f>G29/130634.666*100</f>
        <v>7.207887682738057</v>
      </c>
      <c r="H36" s="133"/>
      <c r="I36" s="60">
        <f>I29/130634.666*100</f>
        <v>4.692475732283803</v>
      </c>
      <c r="J36" s="8"/>
      <c r="K36" s="8"/>
    </row>
    <row r="37" spans="1:11" ht="21" thickTop="1">
      <c r="A37" s="50"/>
      <c r="B37" s="50"/>
      <c r="C37" s="61"/>
      <c r="D37" s="60"/>
      <c r="E37" s="159"/>
      <c r="F37" s="133"/>
      <c r="G37" s="61"/>
      <c r="H37" s="133"/>
      <c r="I37" s="159"/>
      <c r="J37" s="8"/>
      <c r="K37" s="8"/>
    </row>
    <row r="38" spans="1:11" ht="21" thickBot="1">
      <c r="A38" s="50" t="s">
        <v>26</v>
      </c>
      <c r="B38" s="50" t="s">
        <v>108</v>
      </c>
      <c r="C38" s="60">
        <f>C36</f>
        <v>2.45187598213785</v>
      </c>
      <c r="D38" s="60"/>
      <c r="E38" s="160">
        <f>E36</f>
        <v>1.857087459465009</v>
      </c>
      <c r="F38" s="133"/>
      <c r="G38" s="60">
        <f>G36</f>
        <v>7.207887682738057</v>
      </c>
      <c r="H38" s="133"/>
      <c r="I38" s="160">
        <f>I36</f>
        <v>4.692475732283803</v>
      </c>
      <c r="J38" s="8"/>
      <c r="K38" s="8"/>
    </row>
    <row r="39" spans="1:11" ht="21" thickTop="1">
      <c r="A39" s="62"/>
      <c r="B39" s="50"/>
      <c r="C39" s="63"/>
      <c r="D39" s="64"/>
      <c r="E39" s="134"/>
      <c r="F39" s="135"/>
      <c r="G39" s="134"/>
      <c r="H39" s="135"/>
      <c r="I39" s="134"/>
      <c r="J39" s="8"/>
      <c r="K39" s="8"/>
    </row>
    <row r="40" spans="1:11" ht="20.25">
      <c r="A40" s="50"/>
      <c r="B40" s="50"/>
      <c r="C40" s="50"/>
      <c r="D40" s="50"/>
      <c r="E40" s="51"/>
      <c r="F40" s="51"/>
      <c r="G40" s="51"/>
      <c r="H40" s="51"/>
      <c r="I40" s="51"/>
      <c r="K40" s="7"/>
    </row>
    <row r="41" spans="1:11" ht="18">
      <c r="A41" s="18"/>
      <c r="B41" s="18"/>
      <c r="C41" s="26"/>
      <c r="D41" s="18"/>
      <c r="E41" s="136"/>
      <c r="F41" s="137"/>
      <c r="G41" s="136"/>
      <c r="H41" s="137"/>
      <c r="I41" s="136"/>
      <c r="J41" s="7"/>
      <c r="K41" s="7"/>
    </row>
    <row r="42" spans="1:11" ht="20.25">
      <c r="A42" s="50" t="s">
        <v>174</v>
      </c>
      <c r="B42" s="65"/>
      <c r="C42" s="26"/>
      <c r="D42" s="18"/>
      <c r="E42" s="136"/>
      <c r="F42" s="137"/>
      <c r="G42" s="136"/>
      <c r="H42" s="137"/>
      <c r="I42" s="136"/>
      <c r="J42" s="7"/>
      <c r="K42" s="7"/>
    </row>
    <row r="43" spans="1:11" ht="20.25">
      <c r="A43" s="50" t="s">
        <v>193</v>
      </c>
      <c r="B43" s="51"/>
      <c r="C43" s="5"/>
      <c r="E43" s="124"/>
      <c r="G43" s="124"/>
      <c r="I43" s="124"/>
      <c r="J43" s="7"/>
      <c r="K43" s="7"/>
    </row>
    <row r="44" spans="1:11" ht="18">
      <c r="A44" s="4"/>
      <c r="B44" s="4"/>
      <c r="C44" s="5"/>
      <c r="E44" s="124"/>
      <c r="G44" s="124"/>
      <c r="I44" s="124"/>
      <c r="J44" s="7"/>
      <c r="K44" s="7"/>
    </row>
    <row r="45" spans="3:11" ht="15">
      <c r="C45" s="7"/>
      <c r="E45" s="138"/>
      <c r="G45" s="138"/>
      <c r="I45" s="138"/>
      <c r="J45" s="7"/>
      <c r="K45" s="7"/>
    </row>
    <row r="46" spans="3:11" ht="15">
      <c r="C46" s="7"/>
      <c r="E46" s="138"/>
      <c r="G46" s="138"/>
      <c r="I46" s="138"/>
      <c r="J46" s="7"/>
      <c r="K46" s="7"/>
    </row>
    <row r="47" spans="3:11" ht="15">
      <c r="C47" s="7"/>
      <c r="E47" s="138"/>
      <c r="G47" s="138"/>
      <c r="I47" s="138"/>
      <c r="J47" s="7"/>
      <c r="K47" s="7"/>
    </row>
    <row r="48" spans="3:11" ht="15">
      <c r="C48" s="7"/>
      <c r="E48" s="138"/>
      <c r="G48" s="138"/>
      <c r="I48" s="138"/>
      <c r="J48" s="7"/>
      <c r="K48" s="7"/>
    </row>
    <row r="49" spans="3:11" ht="15">
      <c r="C49" s="7"/>
      <c r="E49" s="138"/>
      <c r="G49" s="138"/>
      <c r="I49" s="138"/>
      <c r="J49" s="7"/>
      <c r="K49" s="7"/>
    </row>
    <row r="50" spans="3:11" ht="15">
      <c r="C50" s="7"/>
      <c r="E50" s="138"/>
      <c r="G50" s="138"/>
      <c r="I50" s="138"/>
      <c r="J50" s="7"/>
      <c r="K50" s="7"/>
    </row>
    <row r="51" spans="3:11" ht="15">
      <c r="C51" s="7"/>
      <c r="E51" s="138"/>
      <c r="G51" s="138"/>
      <c r="I51" s="138"/>
      <c r="J51" s="7"/>
      <c r="K51" s="7"/>
    </row>
    <row r="52" spans="3:11" ht="15">
      <c r="C52" s="7"/>
      <c r="E52" s="138"/>
      <c r="G52" s="138"/>
      <c r="I52" s="138"/>
      <c r="J52" s="7"/>
      <c r="K52" s="7"/>
    </row>
    <row r="53" spans="3:11" ht="15">
      <c r="C53" s="7"/>
      <c r="E53" s="138"/>
      <c r="G53" s="138"/>
      <c r="I53" s="138"/>
      <c r="J53" s="7"/>
      <c r="K53" s="7"/>
    </row>
    <row r="54" spans="3:11" ht="15">
      <c r="C54" s="7"/>
      <c r="E54" s="138"/>
      <c r="G54" s="138"/>
      <c r="I54" s="138"/>
      <c r="J54" s="7"/>
      <c r="K54" s="7"/>
    </row>
    <row r="55" spans="3:11" ht="15">
      <c r="C55" s="7"/>
      <c r="E55" s="138"/>
      <c r="G55" s="138"/>
      <c r="I55" s="138"/>
      <c r="J55" s="7"/>
      <c r="K55" s="7"/>
    </row>
    <row r="56" spans="3:11" ht="15">
      <c r="C56" s="7"/>
      <c r="E56" s="138"/>
      <c r="G56" s="138"/>
      <c r="I56" s="138"/>
      <c r="J56" s="7"/>
      <c r="K56" s="7"/>
    </row>
    <row r="57" spans="3:11" ht="15">
      <c r="C57" s="7"/>
      <c r="E57" s="138"/>
      <c r="G57" s="138"/>
      <c r="I57" s="138"/>
      <c r="J57" s="7"/>
      <c r="K57" s="7"/>
    </row>
    <row r="58" spans="3:11" ht="15">
      <c r="C58" s="7"/>
      <c r="E58" s="138"/>
      <c r="G58" s="138"/>
      <c r="I58" s="138"/>
      <c r="J58" s="7"/>
      <c r="K58" s="7"/>
    </row>
    <row r="59" spans="3:11" ht="15">
      <c r="C59" s="7"/>
      <c r="E59" s="138"/>
      <c r="G59" s="138"/>
      <c r="I59" s="138"/>
      <c r="J59" s="7"/>
      <c r="K59" s="7"/>
    </row>
    <row r="60" spans="3:11" ht="15">
      <c r="C60" s="7"/>
      <c r="E60" s="138"/>
      <c r="G60" s="138"/>
      <c r="I60" s="138"/>
      <c r="J60" s="7"/>
      <c r="K60" s="7"/>
    </row>
    <row r="61" spans="3:11" ht="15">
      <c r="C61" s="7"/>
      <c r="E61" s="138"/>
      <c r="G61" s="138"/>
      <c r="I61" s="138"/>
      <c r="J61" s="7"/>
      <c r="K61" s="7"/>
    </row>
    <row r="62" spans="3:11" ht="15">
      <c r="C62" s="7"/>
      <c r="E62" s="138"/>
      <c r="G62" s="138"/>
      <c r="I62" s="138"/>
      <c r="J62" s="7"/>
      <c r="K62" s="7"/>
    </row>
    <row r="63" spans="3:11" ht="15">
      <c r="C63" s="7"/>
      <c r="E63" s="138"/>
      <c r="G63" s="138"/>
      <c r="I63" s="138"/>
      <c r="J63" s="7"/>
      <c r="K63" s="7"/>
    </row>
    <row r="64" spans="3:11" ht="15">
      <c r="C64" s="7"/>
      <c r="E64" s="138"/>
      <c r="G64" s="138"/>
      <c r="I64" s="138"/>
      <c r="J64" s="7"/>
      <c r="K64" s="7"/>
    </row>
    <row r="65" spans="3:11" ht="15">
      <c r="C65" s="7"/>
      <c r="E65" s="138"/>
      <c r="G65" s="138"/>
      <c r="I65" s="138"/>
      <c r="J65" s="7"/>
      <c r="K65" s="7"/>
    </row>
    <row r="66" spans="3:11" ht="15">
      <c r="C66" s="7"/>
      <c r="E66" s="138"/>
      <c r="G66" s="138"/>
      <c r="I66" s="138"/>
      <c r="J66" s="7"/>
      <c r="K66" s="7"/>
    </row>
    <row r="67" spans="3:11" ht="15">
      <c r="C67" s="7"/>
      <c r="E67" s="138"/>
      <c r="G67" s="138"/>
      <c r="I67" s="138"/>
      <c r="J67" s="7"/>
      <c r="K67" s="7"/>
    </row>
    <row r="68" spans="3:11" ht="15">
      <c r="C68" s="7"/>
      <c r="E68" s="138"/>
      <c r="G68" s="138"/>
      <c r="I68" s="138"/>
      <c r="J68" s="7"/>
      <c r="K68" s="7"/>
    </row>
    <row r="69" spans="3:11" ht="15">
      <c r="C69" s="7"/>
      <c r="E69" s="138"/>
      <c r="G69" s="138"/>
      <c r="I69" s="138"/>
      <c r="J69" s="7"/>
      <c r="K69" s="7"/>
    </row>
    <row r="70" spans="3:11" ht="15">
      <c r="C70" s="7"/>
      <c r="E70" s="138"/>
      <c r="G70" s="138"/>
      <c r="I70" s="138"/>
      <c r="J70" s="7"/>
      <c r="K70" s="7"/>
    </row>
    <row r="71" spans="3:11" ht="15">
      <c r="C71" s="7"/>
      <c r="E71" s="138"/>
      <c r="G71" s="138"/>
      <c r="I71" s="138"/>
      <c r="J71" s="7"/>
      <c r="K71" s="7"/>
    </row>
    <row r="72" spans="3:11" ht="15">
      <c r="C72" s="7"/>
      <c r="E72" s="138"/>
      <c r="G72" s="138"/>
      <c r="I72" s="138"/>
      <c r="J72" s="7"/>
      <c r="K72" s="7"/>
    </row>
    <row r="73" spans="3:11" ht="15">
      <c r="C73" s="7"/>
      <c r="E73" s="138"/>
      <c r="G73" s="138"/>
      <c r="I73" s="138"/>
      <c r="J73" s="7"/>
      <c r="K73" s="7"/>
    </row>
    <row r="74" spans="3:11" ht="15">
      <c r="C74" s="7"/>
      <c r="E74" s="138"/>
      <c r="G74" s="138"/>
      <c r="I74" s="138"/>
      <c r="J74" s="7"/>
      <c r="K74" s="7"/>
    </row>
    <row r="75" spans="3:11" ht="15">
      <c r="C75" s="7"/>
      <c r="E75" s="138"/>
      <c r="G75" s="138"/>
      <c r="I75" s="138"/>
      <c r="J75" s="7"/>
      <c r="K75" s="7"/>
    </row>
    <row r="76" spans="3:11" ht="15">
      <c r="C76" s="7"/>
      <c r="E76" s="138"/>
      <c r="G76" s="138"/>
      <c r="I76" s="138"/>
      <c r="J76" s="7"/>
      <c r="K76" s="7"/>
    </row>
    <row r="77" spans="3:11" ht="15">
      <c r="C77" s="7"/>
      <c r="E77" s="138"/>
      <c r="G77" s="138"/>
      <c r="I77" s="138"/>
      <c r="J77" s="7"/>
      <c r="K77" s="7"/>
    </row>
    <row r="78" spans="3:11" ht="15">
      <c r="C78" s="7"/>
      <c r="E78" s="138"/>
      <c r="G78" s="138"/>
      <c r="I78" s="138"/>
      <c r="J78" s="7"/>
      <c r="K78" s="7"/>
    </row>
    <row r="79" spans="3:11" ht="15">
      <c r="C79" s="7"/>
      <c r="E79" s="138"/>
      <c r="G79" s="138"/>
      <c r="I79" s="138"/>
      <c r="J79" s="7"/>
      <c r="K79" s="7"/>
    </row>
    <row r="80" spans="3:11" ht="15">
      <c r="C80" s="7"/>
      <c r="E80" s="138"/>
      <c r="G80" s="138"/>
      <c r="I80" s="138"/>
      <c r="J80" s="7"/>
      <c r="K80" s="7"/>
    </row>
    <row r="81" spans="3:11" ht="15">
      <c r="C81" s="7"/>
      <c r="E81" s="138"/>
      <c r="G81" s="138"/>
      <c r="I81" s="138"/>
      <c r="J81" s="7"/>
      <c r="K81" s="7"/>
    </row>
    <row r="82" spans="3:11" ht="15">
      <c r="C82" s="7"/>
      <c r="E82" s="138"/>
      <c r="G82" s="138"/>
      <c r="I82" s="138"/>
      <c r="J82" s="7"/>
      <c r="K82" s="7"/>
    </row>
    <row r="83" spans="3:11" ht="15">
      <c r="C83" s="7"/>
      <c r="E83" s="138"/>
      <c r="G83" s="138"/>
      <c r="I83" s="138"/>
      <c r="J83" s="7"/>
      <c r="K83" s="7"/>
    </row>
  </sheetData>
  <sheetProtection/>
  <printOptions/>
  <pageMargins left="0.69" right="0.39" top="1" bottom="0.5" header="0.34" footer="0"/>
  <pageSetup horizontalDpi="1200" verticalDpi="1200"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1:IT60"/>
  <sheetViews>
    <sheetView showGridLines="0" showOutlineSymbols="0" zoomScale="75" zoomScaleNormal="75" zoomScalePageLayoutView="0" workbookViewId="0" topLeftCell="A1">
      <selection activeCell="A4" sqref="A4"/>
    </sheetView>
  </sheetViews>
  <sheetFormatPr defaultColWidth="10.6640625" defaultRowHeight="15"/>
  <cols>
    <col min="1" max="1" width="12.99609375" style="1" customWidth="1"/>
    <col min="2" max="2" width="39.4453125" style="1" customWidth="1"/>
    <col min="3" max="3" width="13.6640625" style="1" customWidth="1"/>
    <col min="4" max="4" width="2.5546875" style="1" customWidth="1"/>
    <col min="5" max="5" width="13.6640625" style="1" customWidth="1"/>
    <col min="6" max="6" width="12.6640625" style="1" customWidth="1"/>
    <col min="7" max="16384" width="10.6640625" style="1" customWidth="1"/>
  </cols>
  <sheetData>
    <row r="1" spans="1:9" s="18" customFormat="1" ht="21" customHeight="1">
      <c r="A1" s="18" t="s">
        <v>142</v>
      </c>
      <c r="B1" s="52" t="s">
        <v>156</v>
      </c>
      <c r="C1" s="90"/>
      <c r="D1" s="50"/>
      <c r="E1" s="51"/>
      <c r="F1" s="50"/>
      <c r="G1" s="50"/>
      <c r="H1" s="50"/>
      <c r="I1" s="51"/>
    </row>
    <row r="2" spans="2:254" ht="20.25">
      <c r="B2" s="90" t="s">
        <v>131</v>
      </c>
      <c r="C2" s="18"/>
      <c r="D2" s="50"/>
      <c r="E2" s="51"/>
      <c r="F2" s="50"/>
      <c r="G2" s="50"/>
      <c r="H2" s="50"/>
      <c r="I2" s="51"/>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row>
    <row r="3" spans="2:254" ht="20.25">
      <c r="B3" s="90" t="s">
        <v>132</v>
      </c>
      <c r="C3" s="18"/>
      <c r="D3" s="50"/>
      <c r="E3" s="51"/>
      <c r="F3" s="50"/>
      <c r="G3" s="50"/>
      <c r="H3" s="50"/>
      <c r="I3" s="51"/>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row>
    <row r="4" spans="1:9" ht="15.75" customHeight="1">
      <c r="A4" s="50"/>
      <c r="B4" s="50"/>
      <c r="C4" s="50"/>
      <c r="D4" s="50"/>
      <c r="E4" s="51"/>
      <c r="F4" s="50"/>
      <c r="G4" s="50"/>
      <c r="H4" s="50"/>
      <c r="I4" s="51"/>
    </row>
    <row r="5" spans="1:7" ht="18">
      <c r="A5" s="9" t="s">
        <v>129</v>
      </c>
      <c r="B5" s="4"/>
      <c r="C5" s="4"/>
      <c r="D5" s="4"/>
      <c r="E5" s="4"/>
      <c r="F5" s="4"/>
      <c r="G5" s="4"/>
    </row>
    <row r="6" spans="3:5" ht="26.25" customHeight="1">
      <c r="C6" s="2" t="s">
        <v>36</v>
      </c>
      <c r="D6" s="2"/>
      <c r="E6" s="2" t="s">
        <v>37</v>
      </c>
    </row>
    <row r="7" spans="3:5" ht="15.75">
      <c r="C7" s="25" t="s">
        <v>238</v>
      </c>
      <c r="D7" s="25"/>
      <c r="E7" s="25" t="s">
        <v>189</v>
      </c>
    </row>
    <row r="8" spans="3:5" ht="15.75">
      <c r="C8" s="2" t="s">
        <v>30</v>
      </c>
      <c r="D8" s="2"/>
      <c r="E8" s="2" t="s">
        <v>30</v>
      </c>
    </row>
    <row r="9" spans="1:7" ht="15.75" customHeight="1">
      <c r="A9" s="93" t="s">
        <v>4</v>
      </c>
      <c r="B9" s="4"/>
      <c r="C9" s="4"/>
      <c r="D9" s="4"/>
      <c r="E9" s="4"/>
      <c r="F9" s="4"/>
      <c r="G9" s="4"/>
    </row>
    <row r="10" spans="1:7" ht="15.75" customHeight="1">
      <c r="A10" s="93" t="s">
        <v>5</v>
      </c>
      <c r="B10" s="4"/>
      <c r="C10" s="4"/>
      <c r="D10" s="4"/>
      <c r="E10" s="4"/>
      <c r="F10" s="4"/>
      <c r="G10" s="4"/>
    </row>
    <row r="11" spans="1:7" ht="18">
      <c r="A11" s="4" t="s">
        <v>53</v>
      </c>
      <c r="B11" s="4"/>
      <c r="C11" s="119">
        <v>153629</v>
      </c>
      <c r="D11" s="5"/>
      <c r="E11" s="119">
        <v>107562</v>
      </c>
      <c r="F11" s="5"/>
      <c r="G11" s="5"/>
    </row>
    <row r="12" spans="1:7" s="125" customFormat="1" ht="18">
      <c r="A12" s="122" t="s">
        <v>19</v>
      </c>
      <c r="B12" s="122"/>
      <c r="C12" s="123">
        <v>3594</v>
      </c>
      <c r="D12" s="124"/>
      <c r="E12" s="123">
        <v>3594</v>
      </c>
      <c r="F12" s="124"/>
      <c r="G12" s="124"/>
    </row>
    <row r="13" spans="1:7" s="125" customFormat="1" ht="18">
      <c r="A13" s="122" t="s">
        <v>176</v>
      </c>
      <c r="B13" s="122"/>
      <c r="C13" s="123">
        <v>4541</v>
      </c>
      <c r="D13" s="124"/>
      <c r="E13" s="123">
        <v>4584</v>
      </c>
      <c r="F13" s="124"/>
      <c r="G13" s="124"/>
    </row>
    <row r="14" spans="1:7" ht="18">
      <c r="A14" s="4" t="s">
        <v>6</v>
      </c>
      <c r="B14" s="4"/>
      <c r="C14" s="16">
        <v>150</v>
      </c>
      <c r="D14" s="6"/>
      <c r="E14" s="16">
        <v>150</v>
      </c>
      <c r="F14" s="6"/>
      <c r="G14" s="5"/>
    </row>
    <row r="15" spans="1:7" ht="18">
      <c r="A15" s="4" t="s">
        <v>60</v>
      </c>
      <c r="B15" s="4"/>
      <c r="C15" s="16">
        <v>40</v>
      </c>
      <c r="D15" s="6"/>
      <c r="E15" s="16">
        <v>40</v>
      </c>
      <c r="F15" s="6"/>
      <c r="G15" s="5"/>
    </row>
    <row r="16" spans="1:7" ht="18">
      <c r="A16" s="4"/>
      <c r="B16" s="4"/>
      <c r="C16" s="114">
        <f>SUM(C11:C15)</f>
        <v>161954</v>
      </c>
      <c r="D16" s="6"/>
      <c r="E16" s="114">
        <v>115930</v>
      </c>
      <c r="F16" s="6"/>
      <c r="G16" s="5"/>
    </row>
    <row r="17" spans="1:7" ht="18">
      <c r="A17" s="4"/>
      <c r="B17" s="4"/>
      <c r="C17" s="15"/>
      <c r="D17" s="5"/>
      <c r="E17" s="15"/>
      <c r="F17" s="5"/>
      <c r="G17" s="5"/>
    </row>
    <row r="18" spans="1:7" ht="18">
      <c r="A18" s="93" t="s">
        <v>54</v>
      </c>
      <c r="B18" s="4"/>
      <c r="C18" s="15"/>
      <c r="D18" s="5"/>
      <c r="E18" s="15"/>
      <c r="F18" s="5"/>
      <c r="G18" s="5"/>
    </row>
    <row r="19" spans="1:7" ht="18">
      <c r="A19" s="4" t="s">
        <v>7</v>
      </c>
      <c r="C19" s="113">
        <v>13583</v>
      </c>
      <c r="D19" s="20"/>
      <c r="E19" s="113">
        <v>11401</v>
      </c>
      <c r="F19" s="20"/>
      <c r="G19" s="5"/>
    </row>
    <row r="20" spans="1:7" ht="18">
      <c r="A20" s="4" t="s">
        <v>195</v>
      </c>
      <c r="C20" s="118">
        <v>47021</v>
      </c>
      <c r="D20" s="20"/>
      <c r="E20" s="118">
        <v>36790</v>
      </c>
      <c r="F20" s="20"/>
      <c r="G20" s="5"/>
    </row>
    <row r="21" spans="1:7" ht="18">
      <c r="A21" s="4" t="s">
        <v>196</v>
      </c>
      <c r="C21" s="113">
        <v>3598</v>
      </c>
      <c r="D21" s="20"/>
      <c r="E21" s="113">
        <v>5771</v>
      </c>
      <c r="F21" s="20"/>
      <c r="G21" s="5"/>
    </row>
    <row r="22" spans="1:7" ht="18">
      <c r="A22" s="4" t="s">
        <v>197</v>
      </c>
      <c r="C22" s="118">
        <v>171</v>
      </c>
      <c r="D22" s="20"/>
      <c r="E22" s="118">
        <v>963</v>
      </c>
      <c r="F22" s="20"/>
      <c r="G22" s="5"/>
    </row>
    <row r="23" spans="1:7" ht="18">
      <c r="A23" s="4" t="s">
        <v>198</v>
      </c>
      <c r="C23" s="113">
        <v>6815</v>
      </c>
      <c r="D23" s="20"/>
      <c r="E23" s="113">
        <v>9552</v>
      </c>
      <c r="F23" s="20"/>
      <c r="G23" s="5"/>
    </row>
    <row r="24" spans="1:7" ht="18">
      <c r="A24" s="4"/>
      <c r="C24" s="115">
        <f>SUM(C19:C23)</f>
        <v>71188</v>
      </c>
      <c r="D24" s="113">
        <f>SUM(D19:D23)</f>
        <v>0</v>
      </c>
      <c r="E24" s="115">
        <v>64477</v>
      </c>
      <c r="F24" s="113">
        <f>SUM(F19:F23)</f>
        <v>0</v>
      </c>
      <c r="G24" s="5"/>
    </row>
    <row r="25" spans="1:7" ht="18">
      <c r="A25" s="4"/>
      <c r="C25" s="113"/>
      <c r="D25" s="20"/>
      <c r="E25" s="113"/>
      <c r="F25" s="20"/>
      <c r="G25" s="5"/>
    </row>
    <row r="26" spans="1:7" ht="18.75" thickBot="1">
      <c r="A26" s="93" t="s">
        <v>9</v>
      </c>
      <c r="B26" s="4"/>
      <c r="C26" s="116">
        <f>C16+C24</f>
        <v>233142</v>
      </c>
      <c r="D26" s="20"/>
      <c r="E26" s="116">
        <v>180407</v>
      </c>
      <c r="F26" s="20"/>
      <c r="G26" s="5"/>
    </row>
    <row r="27" spans="1:7" ht="18.75" thickTop="1">
      <c r="A27" s="4"/>
      <c r="B27" s="4"/>
      <c r="C27" s="113"/>
      <c r="D27" s="20"/>
      <c r="E27" s="113"/>
      <c r="F27" s="20"/>
      <c r="G27" s="5"/>
    </row>
    <row r="28" spans="1:7" ht="18">
      <c r="A28" s="93" t="s">
        <v>10</v>
      </c>
      <c r="B28" s="4"/>
      <c r="C28" s="113"/>
      <c r="D28" s="20"/>
      <c r="E28" s="113"/>
      <c r="F28" s="20"/>
      <c r="G28" s="5"/>
    </row>
    <row r="29" spans="1:7" ht="18">
      <c r="A29" s="93" t="s">
        <v>227</v>
      </c>
      <c r="B29" s="4"/>
      <c r="C29" s="113"/>
      <c r="D29" s="20"/>
      <c r="E29" s="113"/>
      <c r="F29" s="20"/>
      <c r="G29" s="5"/>
    </row>
    <row r="30" spans="1:7" ht="18">
      <c r="A30" s="4" t="s">
        <v>56</v>
      </c>
      <c r="B30" s="4"/>
      <c r="C30" s="15">
        <v>65329</v>
      </c>
      <c r="D30" s="5"/>
      <c r="E30" s="15">
        <v>65329</v>
      </c>
      <c r="F30" s="5"/>
      <c r="G30" s="5"/>
    </row>
    <row r="31" spans="1:7" ht="18">
      <c r="A31" s="4" t="s">
        <v>167</v>
      </c>
      <c r="C31" s="16">
        <v>-14</v>
      </c>
      <c r="D31" s="5"/>
      <c r="E31" s="16">
        <v>-14</v>
      </c>
      <c r="F31" s="5"/>
      <c r="G31" s="5"/>
    </row>
    <row r="32" spans="1:7" ht="18">
      <c r="A32" s="4" t="s">
        <v>11</v>
      </c>
      <c r="C32" s="15">
        <v>16549</v>
      </c>
      <c r="D32" s="5"/>
      <c r="E32" s="15">
        <v>16549</v>
      </c>
      <c r="F32" s="5"/>
      <c r="G32" s="5"/>
    </row>
    <row r="33" spans="1:7" ht="18">
      <c r="A33" s="4" t="s">
        <v>12</v>
      </c>
      <c r="C33" s="16">
        <v>5732</v>
      </c>
      <c r="D33" s="5"/>
      <c r="E33" s="16">
        <v>5732</v>
      </c>
      <c r="F33" s="5"/>
      <c r="G33" s="5"/>
    </row>
    <row r="34" spans="1:7" ht="18">
      <c r="A34" s="4" t="s">
        <v>13</v>
      </c>
      <c r="C34" s="15">
        <v>46498</v>
      </c>
      <c r="D34" s="5"/>
      <c r="E34" s="15">
        <v>39694</v>
      </c>
      <c r="F34" s="5"/>
      <c r="G34" s="5"/>
    </row>
    <row r="35" spans="1:7" ht="18">
      <c r="A35" s="93" t="s">
        <v>14</v>
      </c>
      <c r="B35" s="4"/>
      <c r="C35" s="115">
        <f>SUM(C30:C34)</f>
        <v>134094</v>
      </c>
      <c r="D35" s="20"/>
      <c r="E35" s="115">
        <v>127290</v>
      </c>
      <c r="F35" s="20"/>
      <c r="G35" s="5"/>
    </row>
    <row r="36" spans="1:7" ht="18">
      <c r="A36" s="4"/>
      <c r="B36" s="4"/>
      <c r="C36" s="113"/>
      <c r="D36" s="20"/>
      <c r="E36" s="113"/>
      <c r="F36" s="20"/>
      <c r="G36" s="5"/>
    </row>
    <row r="37" spans="1:7" ht="18">
      <c r="A37" s="93" t="s">
        <v>15</v>
      </c>
      <c r="B37" s="4"/>
      <c r="C37" s="113"/>
      <c r="D37" s="20"/>
      <c r="E37" s="113"/>
      <c r="F37" s="20"/>
      <c r="G37" s="5"/>
    </row>
    <row r="38" spans="1:7" ht="18">
      <c r="A38" s="4" t="s">
        <v>57</v>
      </c>
      <c r="B38" s="4"/>
      <c r="C38" s="16">
        <v>43694</v>
      </c>
      <c r="D38" s="5"/>
      <c r="E38" s="16">
        <v>16556</v>
      </c>
      <c r="F38" s="5"/>
      <c r="G38" s="5"/>
    </row>
    <row r="39" spans="1:7" ht="18">
      <c r="A39" s="4" t="s">
        <v>58</v>
      </c>
      <c r="C39" s="15">
        <v>9930</v>
      </c>
      <c r="D39" s="5"/>
      <c r="E39" s="15">
        <v>10152</v>
      </c>
      <c r="F39" s="5"/>
      <c r="G39" s="5"/>
    </row>
    <row r="40" spans="1:7" ht="18">
      <c r="A40" s="4"/>
      <c r="C40" s="115">
        <f>SUM(C38:C39)</f>
        <v>53624</v>
      </c>
      <c r="D40" s="5"/>
      <c r="E40" s="115">
        <v>26708</v>
      </c>
      <c r="F40" s="5"/>
      <c r="G40" s="5"/>
    </row>
    <row r="41" spans="1:7" ht="18">
      <c r="A41" s="4"/>
      <c r="B41" s="4"/>
      <c r="C41" s="113"/>
      <c r="D41" s="20"/>
      <c r="E41" s="113"/>
      <c r="F41" s="20"/>
      <c r="G41" s="5"/>
    </row>
    <row r="42" spans="1:7" ht="18">
      <c r="A42" s="93" t="s">
        <v>55</v>
      </c>
      <c r="B42" s="4"/>
      <c r="C42" s="113"/>
      <c r="D42" s="20"/>
      <c r="E42" s="113"/>
      <c r="F42" s="20"/>
      <c r="G42" s="5"/>
    </row>
    <row r="43" spans="1:7" ht="18">
      <c r="A43" s="4" t="s">
        <v>199</v>
      </c>
      <c r="C43" s="113">
        <v>11645</v>
      </c>
      <c r="D43" s="20"/>
      <c r="E43" s="113">
        <v>7868</v>
      </c>
      <c r="F43" s="20"/>
      <c r="G43" s="5"/>
    </row>
    <row r="44" spans="1:7" ht="18">
      <c r="A44" s="4" t="s">
        <v>200</v>
      </c>
      <c r="C44" s="113">
        <v>5665</v>
      </c>
      <c r="D44" s="20"/>
      <c r="E44" s="113">
        <v>3661</v>
      </c>
      <c r="F44" s="20"/>
      <c r="G44" s="5"/>
    </row>
    <row r="45" spans="1:7" ht="18">
      <c r="A45" s="4" t="s">
        <v>8</v>
      </c>
      <c r="C45" s="113">
        <v>27606</v>
      </c>
      <c r="D45" s="20"/>
      <c r="E45" s="113">
        <v>14808</v>
      </c>
      <c r="F45" s="20"/>
      <c r="G45" s="5"/>
    </row>
    <row r="46" spans="1:7" ht="18">
      <c r="A46" s="4" t="s">
        <v>201</v>
      </c>
      <c r="C46" s="113">
        <v>508</v>
      </c>
      <c r="D46" s="20"/>
      <c r="E46" s="113">
        <v>72</v>
      </c>
      <c r="F46" s="20"/>
      <c r="G46" s="5"/>
    </row>
    <row r="47" spans="1:7" ht="18">
      <c r="A47" s="4"/>
      <c r="C47" s="115">
        <f>SUM(C43:C46)</f>
        <v>45424</v>
      </c>
      <c r="D47" s="20"/>
      <c r="E47" s="115">
        <v>26409</v>
      </c>
      <c r="F47" s="20"/>
      <c r="G47" s="5"/>
    </row>
    <row r="48" spans="1:7" ht="18">
      <c r="A48" s="4"/>
      <c r="B48" s="4"/>
      <c r="C48" s="113"/>
      <c r="D48" s="20"/>
      <c r="E48" s="113"/>
      <c r="F48" s="20"/>
      <c r="G48" s="5"/>
    </row>
    <row r="49" spans="1:7" ht="18" customHeight="1">
      <c r="A49" s="93" t="s">
        <v>16</v>
      </c>
      <c r="C49" s="117">
        <f>C40+C47</f>
        <v>99048</v>
      </c>
      <c r="D49" s="117">
        <f>D40+D47</f>
        <v>0</v>
      </c>
      <c r="E49" s="117">
        <v>53117</v>
      </c>
      <c r="F49" s="113"/>
      <c r="G49" s="5"/>
    </row>
    <row r="50" spans="1:7" ht="18" customHeight="1">
      <c r="A50" s="4"/>
      <c r="B50" s="4"/>
      <c r="C50" s="15"/>
      <c r="D50" s="5"/>
      <c r="E50" s="15"/>
      <c r="F50" s="20"/>
      <c r="G50" s="5"/>
    </row>
    <row r="51" spans="1:7" ht="18" customHeight="1" thickBot="1">
      <c r="A51" s="93" t="s">
        <v>17</v>
      </c>
      <c r="C51" s="15">
        <f>C35+C49</f>
        <v>233142</v>
      </c>
      <c r="E51" s="15">
        <v>180407</v>
      </c>
      <c r="F51" s="152"/>
      <c r="G51" s="5"/>
    </row>
    <row r="52" spans="1:7" ht="18.75" thickTop="1">
      <c r="A52" s="4"/>
      <c r="B52" s="4"/>
      <c r="C52" s="17"/>
      <c r="D52" s="5"/>
      <c r="E52" s="17"/>
      <c r="F52" s="20"/>
      <c r="G52" s="5"/>
    </row>
    <row r="53" spans="1:7" ht="18">
      <c r="A53" s="4" t="s">
        <v>228</v>
      </c>
      <c r="B53" s="4"/>
      <c r="F53" s="152"/>
      <c r="G53" s="5"/>
    </row>
    <row r="54" spans="1:7" ht="18.75" thickBot="1">
      <c r="A54" s="4" t="s">
        <v>229</v>
      </c>
      <c r="B54" s="4"/>
      <c r="C54" s="24">
        <f>(C26-C49)/130634.666</f>
        <v>1.0264809801710673</v>
      </c>
      <c r="D54" s="24">
        <f>(D26-D49)/130634.666</f>
        <v>0</v>
      </c>
      <c r="E54" s="24">
        <f>(E26-E49)/130634.666</f>
        <v>0.9743967960234996</v>
      </c>
      <c r="F54" s="44"/>
      <c r="G54" s="5"/>
    </row>
    <row r="55" spans="1:7" ht="18.75" thickTop="1">
      <c r="A55" s="4"/>
      <c r="B55" s="4"/>
      <c r="C55" s="44"/>
      <c r="D55" s="44"/>
      <c r="E55" s="44"/>
      <c r="F55" s="20"/>
      <c r="G55" s="5"/>
    </row>
    <row r="56" spans="2:11" s="12" customFormat="1" ht="18">
      <c r="B56" s="26"/>
      <c r="C56" s="18"/>
      <c r="D56" s="26"/>
      <c r="E56" s="18"/>
      <c r="F56" s="26"/>
      <c r="G56" s="18"/>
      <c r="H56" s="26"/>
      <c r="I56" s="7"/>
      <c r="J56" s="27"/>
      <c r="K56" s="27"/>
    </row>
    <row r="57" spans="1:11" ht="18">
      <c r="A57" s="18" t="s">
        <v>175</v>
      </c>
      <c r="B57" s="18"/>
      <c r="C57" s="26"/>
      <c r="D57" s="18"/>
      <c r="E57" s="26"/>
      <c r="F57" s="18"/>
      <c r="G57" s="26"/>
      <c r="H57" s="18"/>
      <c r="I57" s="26"/>
      <c r="J57" s="7"/>
      <c r="K57" s="7"/>
    </row>
    <row r="58" spans="1:7" ht="18">
      <c r="A58" s="18" t="s">
        <v>202</v>
      </c>
      <c r="B58" s="4"/>
      <c r="C58" s="5"/>
      <c r="D58" s="5"/>
      <c r="E58" s="5"/>
      <c r="F58" s="5"/>
      <c r="G58" s="5"/>
    </row>
    <row r="59" spans="1:7" ht="18">
      <c r="A59" s="4"/>
      <c r="B59" s="4"/>
      <c r="C59" s="5"/>
      <c r="D59" s="5"/>
      <c r="E59" s="5"/>
      <c r="F59" s="5"/>
      <c r="G59" s="5"/>
    </row>
    <row r="60" spans="1:7" ht="18">
      <c r="A60" s="4"/>
      <c r="B60" s="4"/>
      <c r="C60" s="5"/>
      <c r="D60" s="5"/>
      <c r="E60" s="5"/>
      <c r="F60" s="5"/>
      <c r="G60" s="5"/>
    </row>
  </sheetData>
  <sheetProtection/>
  <printOptions/>
  <pageMargins left="1.1" right="0.5" top="0.48" bottom="0.13" header="0" footer="0"/>
  <pageSetup horizontalDpi="1200" verticalDpi="1200" orientation="portrait" paperSize="9" scale="6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U39"/>
  <sheetViews>
    <sheetView showGridLines="0" zoomScalePageLayoutView="0" workbookViewId="0" topLeftCell="A1">
      <selection activeCell="A4" sqref="A4"/>
    </sheetView>
  </sheetViews>
  <sheetFormatPr defaultColWidth="7.10546875" defaultRowHeight="15"/>
  <cols>
    <col min="1" max="2" width="7.10546875" style="36" customWidth="1"/>
    <col min="3" max="3" width="16.5546875" style="36" customWidth="1"/>
    <col min="4" max="4" width="6.77734375" style="36" customWidth="1"/>
    <col min="5" max="5" width="6.99609375" style="36" customWidth="1"/>
    <col min="6" max="6" width="9.10546875" style="36" customWidth="1"/>
    <col min="7" max="7" width="9.5546875" style="36" customWidth="1"/>
    <col min="8" max="8" width="10.77734375" style="36" customWidth="1"/>
    <col min="9" max="9" width="9.88671875" style="36" customWidth="1"/>
    <col min="10" max="16384" width="7.10546875" style="36" customWidth="1"/>
  </cols>
  <sheetData>
    <row r="1" spans="2:10" s="18" customFormat="1" ht="15" customHeight="1">
      <c r="B1" s="91" t="s">
        <v>133</v>
      </c>
      <c r="G1" s="50"/>
      <c r="H1" s="50"/>
      <c r="I1" s="50"/>
      <c r="J1" s="51"/>
    </row>
    <row r="2" spans="2:255" s="23" customFormat="1" ht="15" customHeight="1">
      <c r="B2" s="92" t="s">
        <v>134</v>
      </c>
      <c r="G2" s="50"/>
      <c r="H2" s="50"/>
      <c r="I2" s="50"/>
      <c r="J2" s="5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row>
    <row r="3" spans="2:255" s="23" customFormat="1" ht="15.75" customHeight="1">
      <c r="B3" s="92" t="s">
        <v>135</v>
      </c>
      <c r="G3" s="50"/>
      <c r="H3" s="50"/>
      <c r="I3" s="50"/>
      <c r="J3" s="51"/>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10" s="23" customFormat="1" ht="9.75" customHeight="1">
      <c r="A4" s="50"/>
      <c r="B4" s="50"/>
      <c r="C4" s="50"/>
      <c r="D4" s="50"/>
      <c r="E4" s="51"/>
      <c r="F4" s="51"/>
      <c r="G4" s="50"/>
      <c r="H4" s="50"/>
      <c r="I4" s="50"/>
      <c r="J4" s="51"/>
    </row>
    <row r="5" s="37" customFormat="1" ht="12.75">
      <c r="A5" s="37" t="s">
        <v>112</v>
      </c>
    </row>
    <row r="6" s="37" customFormat="1" ht="12.75">
      <c r="A6" s="37" t="s">
        <v>240</v>
      </c>
    </row>
    <row r="8" spans="4:9" ht="12.75">
      <c r="D8" s="167" t="s">
        <v>230</v>
      </c>
      <c r="E8" s="167"/>
      <c r="F8" s="167"/>
      <c r="G8" s="167"/>
      <c r="H8" s="167"/>
      <c r="I8" s="167"/>
    </row>
    <row r="9" spans="6:8" ht="15" customHeight="1">
      <c r="F9" s="167" t="s">
        <v>165</v>
      </c>
      <c r="G9" s="167"/>
      <c r="H9" s="38" t="s">
        <v>113</v>
      </c>
    </row>
    <row r="10" spans="4:9" ht="12.75">
      <c r="D10" s="38" t="s">
        <v>116</v>
      </c>
      <c r="E10" s="43" t="s">
        <v>169</v>
      </c>
      <c r="F10" s="38" t="s">
        <v>116</v>
      </c>
      <c r="G10" s="43" t="s">
        <v>158</v>
      </c>
      <c r="H10" s="43" t="s">
        <v>162</v>
      </c>
      <c r="I10" s="38" t="s">
        <v>115</v>
      </c>
    </row>
    <row r="11" spans="4:9" ht="12.75">
      <c r="D11" s="38" t="s">
        <v>117</v>
      </c>
      <c r="E11" s="43" t="s">
        <v>168</v>
      </c>
      <c r="F11" s="38" t="s">
        <v>118</v>
      </c>
      <c r="G11" s="43" t="s">
        <v>114</v>
      </c>
      <c r="H11" s="43" t="s">
        <v>120</v>
      </c>
      <c r="I11" s="38" t="s">
        <v>119</v>
      </c>
    </row>
    <row r="12" spans="4:11" ht="12.75">
      <c r="D12" s="38" t="s">
        <v>30</v>
      </c>
      <c r="E12" s="43" t="s">
        <v>30</v>
      </c>
      <c r="F12" s="38" t="s">
        <v>30</v>
      </c>
      <c r="G12" s="43" t="s">
        <v>30</v>
      </c>
      <c r="H12" s="38" t="s">
        <v>30</v>
      </c>
      <c r="I12" s="38" t="s">
        <v>30</v>
      </c>
      <c r="K12" s="96"/>
    </row>
    <row r="14" spans="1:9" ht="12.75">
      <c r="A14" s="108" t="s">
        <v>194</v>
      </c>
      <c r="D14" s="32">
        <v>65329</v>
      </c>
      <c r="E14" s="32">
        <v>-14</v>
      </c>
      <c r="F14" s="32">
        <v>16549</v>
      </c>
      <c r="G14" s="32">
        <v>5732</v>
      </c>
      <c r="H14" s="32">
        <v>39694</v>
      </c>
      <c r="I14" s="32">
        <v>127290</v>
      </c>
    </row>
    <row r="15" spans="1:9" ht="12.75">
      <c r="A15" s="108"/>
      <c r="D15" s="32"/>
      <c r="E15" s="32"/>
      <c r="F15" s="32"/>
      <c r="G15" s="32"/>
      <c r="H15" s="32"/>
      <c r="I15" s="32"/>
    </row>
    <row r="16" spans="1:9" ht="12.75">
      <c r="A16" s="158" t="s">
        <v>216</v>
      </c>
      <c r="D16" s="32">
        <v>0</v>
      </c>
      <c r="E16" s="32">
        <v>0</v>
      </c>
      <c r="F16" s="32">
        <v>0</v>
      </c>
      <c r="G16" s="32">
        <v>0</v>
      </c>
      <c r="H16" s="32">
        <f>PL!G29</f>
        <v>9416</v>
      </c>
      <c r="I16" s="32">
        <f>SUM(D16:H16)</f>
        <v>9416</v>
      </c>
    </row>
    <row r="17" spans="1:9" ht="12.75">
      <c r="A17" s="108"/>
      <c r="D17" s="32"/>
      <c r="E17" s="32"/>
      <c r="F17" s="32"/>
      <c r="G17" s="32"/>
      <c r="H17" s="32"/>
      <c r="I17" s="32"/>
    </row>
    <row r="18" spans="1:9" ht="12.75">
      <c r="A18" s="108" t="s">
        <v>187</v>
      </c>
      <c r="D18" s="32">
        <v>0</v>
      </c>
      <c r="E18" s="32">
        <v>0</v>
      </c>
      <c r="F18" s="32">
        <v>0</v>
      </c>
      <c r="G18" s="32">
        <v>0</v>
      </c>
      <c r="H18" s="32">
        <v>-2612</v>
      </c>
      <c r="I18" s="32">
        <f>SUM(H18)</f>
        <v>-2612</v>
      </c>
    </row>
    <row r="19" spans="4:9" ht="12.75">
      <c r="D19" s="32"/>
      <c r="E19" s="32"/>
      <c r="F19" s="32"/>
      <c r="G19" s="32"/>
      <c r="H19" s="32"/>
      <c r="I19" s="32"/>
    </row>
    <row r="20" spans="1:9" ht="13.5" thickBot="1">
      <c r="A20" s="108" t="s">
        <v>241</v>
      </c>
      <c r="D20" s="102">
        <f aca="true" t="shared" si="0" ref="D20:I20">SUM(D14:D19)</f>
        <v>65329</v>
      </c>
      <c r="E20" s="102">
        <f t="shared" si="0"/>
        <v>-14</v>
      </c>
      <c r="F20" s="102">
        <f t="shared" si="0"/>
        <v>16549</v>
      </c>
      <c r="G20" s="102">
        <f t="shared" si="0"/>
        <v>5732</v>
      </c>
      <c r="H20" s="102">
        <f t="shared" si="0"/>
        <v>46498</v>
      </c>
      <c r="I20" s="102">
        <f t="shared" si="0"/>
        <v>134094</v>
      </c>
    </row>
    <row r="21" ht="13.5" thickTop="1"/>
    <row r="22" spans="1:9" ht="13.5" thickBot="1">
      <c r="A22" s="145"/>
      <c r="B22" s="145"/>
      <c r="C22" s="145"/>
      <c r="D22" s="145"/>
      <c r="E22" s="145"/>
      <c r="F22" s="145"/>
      <c r="G22" s="145"/>
      <c r="H22" s="145"/>
      <c r="I22" s="145"/>
    </row>
    <row r="25" spans="1:9" ht="12.75">
      <c r="A25" s="108" t="s">
        <v>190</v>
      </c>
      <c r="D25" s="32">
        <v>49000</v>
      </c>
      <c r="E25" s="32">
        <v>-14</v>
      </c>
      <c r="F25" s="32">
        <v>32985</v>
      </c>
      <c r="G25" s="32">
        <v>5732</v>
      </c>
      <c r="H25" s="32">
        <v>33530</v>
      </c>
      <c r="I25" s="164">
        <v>121233</v>
      </c>
    </row>
    <row r="26" spans="1:9" ht="12.75">
      <c r="A26" s="108"/>
      <c r="D26" s="32"/>
      <c r="E26" s="32"/>
      <c r="F26" s="32"/>
      <c r="G26" s="32"/>
      <c r="H26" s="32"/>
      <c r="I26" s="164"/>
    </row>
    <row r="27" spans="1:9" ht="12.75">
      <c r="A27" s="158" t="s">
        <v>259</v>
      </c>
      <c r="D27" s="32">
        <v>16329</v>
      </c>
      <c r="E27" s="32">
        <v>0</v>
      </c>
      <c r="F27" s="32">
        <v>-16329</v>
      </c>
      <c r="G27" s="32">
        <v>0</v>
      </c>
      <c r="H27" s="32">
        <v>0</v>
      </c>
      <c r="I27" s="164">
        <v>0</v>
      </c>
    </row>
    <row r="28" spans="1:9" ht="12.75">
      <c r="A28" s="108"/>
      <c r="D28" s="32"/>
      <c r="E28" s="32"/>
      <c r="F28" s="32"/>
      <c r="G28" s="32"/>
      <c r="H28" s="32"/>
      <c r="I28" s="164"/>
    </row>
    <row r="29" spans="1:9" ht="12.75">
      <c r="A29" s="36" t="s">
        <v>260</v>
      </c>
      <c r="D29" s="32">
        <v>0</v>
      </c>
      <c r="E29" s="32">
        <v>0</v>
      </c>
      <c r="F29" s="32">
        <v>-88</v>
      </c>
      <c r="G29" s="32">
        <v>0</v>
      </c>
      <c r="H29" s="32">
        <v>0</v>
      </c>
      <c r="I29" s="164">
        <v>-88</v>
      </c>
    </row>
    <row r="30" spans="1:9" ht="12.75">
      <c r="A30" s="108"/>
      <c r="D30" s="165"/>
      <c r="E30" s="165"/>
      <c r="F30" s="165"/>
      <c r="G30" s="165"/>
      <c r="H30" s="165"/>
      <c r="I30" s="164"/>
    </row>
    <row r="31" spans="1:9" ht="12.75">
      <c r="A31" s="108" t="s">
        <v>216</v>
      </c>
      <c r="D31" s="32">
        <v>0</v>
      </c>
      <c r="E31" s="32">
        <v>0</v>
      </c>
      <c r="F31" s="32">
        <v>0</v>
      </c>
      <c r="G31" s="32">
        <v>0</v>
      </c>
      <c r="H31" s="32">
        <v>6130</v>
      </c>
      <c r="I31" s="164">
        <v>6130</v>
      </c>
    </row>
    <row r="32" ht="12.75">
      <c r="I32" s="164"/>
    </row>
    <row r="33" spans="1:9" ht="12.75">
      <c r="A33" s="36" t="s">
        <v>187</v>
      </c>
      <c r="D33" s="164">
        <v>0</v>
      </c>
      <c r="E33" s="164">
        <v>0</v>
      </c>
      <c r="F33" s="164">
        <v>0</v>
      </c>
      <c r="G33" s="164">
        <v>0</v>
      </c>
      <c r="H33" s="164">
        <v>-1960</v>
      </c>
      <c r="I33" s="164">
        <v>-1960</v>
      </c>
    </row>
    <row r="34" spans="4:9" ht="12.75">
      <c r="D34" s="164"/>
      <c r="E34" s="164"/>
      <c r="F34" s="164"/>
      <c r="G34" s="164"/>
      <c r="H34" s="164"/>
      <c r="I34" s="164"/>
    </row>
    <row r="35" spans="1:9" ht="13.5" thickBot="1">
      <c r="A35" s="36" t="s">
        <v>242</v>
      </c>
      <c r="D35" s="166">
        <v>65329</v>
      </c>
      <c r="E35" s="166">
        <v>-14</v>
      </c>
      <c r="F35" s="166">
        <v>16568</v>
      </c>
      <c r="G35" s="166">
        <v>5732</v>
      </c>
      <c r="H35" s="166">
        <v>37700</v>
      </c>
      <c r="I35" s="166">
        <v>125315</v>
      </c>
    </row>
    <row r="36" ht="13.5" thickTop="1"/>
    <row r="38" ht="12.75">
      <c r="A38" s="39" t="s">
        <v>217</v>
      </c>
    </row>
    <row r="39" ht="12.75">
      <c r="A39" s="39" t="s">
        <v>204</v>
      </c>
    </row>
  </sheetData>
  <sheetProtection/>
  <mergeCells count="2">
    <mergeCell ref="D8:I8"/>
    <mergeCell ref="F9:G9"/>
  </mergeCells>
  <printOptions/>
  <pageMargins left="0.35" right="0.21" top="1" bottom="1" header="0.5" footer="0.5"/>
  <pageSetup fitToHeight="1" fitToWidth="1" horizontalDpi="360" verticalDpi="360" orientation="portrait" paperSize="9" scale="9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K45"/>
  <sheetViews>
    <sheetView showGridLines="0" zoomScalePageLayoutView="0" workbookViewId="0" topLeftCell="A1">
      <selection activeCell="A4" sqref="A4"/>
    </sheetView>
  </sheetViews>
  <sheetFormatPr defaultColWidth="7.10546875" defaultRowHeight="15"/>
  <cols>
    <col min="1" max="6" width="7.10546875" style="29" customWidth="1"/>
    <col min="7" max="7" width="8.4453125" style="29" customWidth="1"/>
    <col min="8" max="8" width="11.10546875" style="29" customWidth="1"/>
    <col min="9" max="9" width="13.77734375" style="30" customWidth="1"/>
    <col min="10" max="10" width="8.4453125" style="29" bestFit="1" customWidth="1"/>
    <col min="11" max="16384" width="7.10546875" style="29" customWidth="1"/>
  </cols>
  <sheetData>
    <row r="1" spans="1:10" ht="15.75" customHeight="1">
      <c r="A1" s="21" t="s">
        <v>143</v>
      </c>
      <c r="B1" s="18"/>
      <c r="C1" s="28"/>
      <c r="D1" s="28"/>
      <c r="E1" s="28"/>
      <c r="F1" s="28"/>
      <c r="J1" s="28"/>
    </row>
    <row r="2" spans="1:10" ht="14.25" customHeight="1">
      <c r="A2" s="92" t="s">
        <v>136</v>
      </c>
      <c r="B2" s="40"/>
      <c r="C2" s="41"/>
      <c r="D2" s="28"/>
      <c r="E2" s="28"/>
      <c r="F2" s="28"/>
      <c r="J2" s="28"/>
    </row>
    <row r="3" spans="1:10" ht="13.5" customHeight="1">
      <c r="A3" s="92" t="s">
        <v>141</v>
      </c>
      <c r="B3" s="40"/>
      <c r="C3" s="41"/>
      <c r="D3" s="28"/>
      <c r="E3" s="28"/>
      <c r="F3" s="28"/>
      <c r="J3" s="28"/>
    </row>
    <row r="4" spans="1:10" ht="15.75" customHeight="1">
      <c r="A4" s="28" t="s">
        <v>137</v>
      </c>
      <c r="B4" s="28"/>
      <c r="C4" s="28"/>
      <c r="D4" s="28"/>
      <c r="E4" s="28"/>
      <c r="F4" s="28"/>
      <c r="J4" s="28"/>
    </row>
    <row r="5" spans="1:10" ht="12.75">
      <c r="A5" s="28" t="s">
        <v>203</v>
      </c>
      <c r="B5" s="28"/>
      <c r="C5" s="28"/>
      <c r="D5" s="28"/>
      <c r="E5" s="28"/>
      <c r="F5" s="28"/>
      <c r="J5" s="28"/>
    </row>
    <row r="6" ht="12.75">
      <c r="A6" s="28" t="s">
        <v>243</v>
      </c>
    </row>
    <row r="7" spans="1:11" ht="12.75">
      <c r="A7" s="28"/>
      <c r="H7" s="45" t="s">
        <v>27</v>
      </c>
      <c r="I7" s="139" t="s">
        <v>31</v>
      </c>
      <c r="K7" s="47"/>
    </row>
    <row r="8" spans="1:11" ht="12.75">
      <c r="A8" s="28"/>
      <c r="H8" s="45" t="s">
        <v>28</v>
      </c>
      <c r="I8" s="139" t="s">
        <v>32</v>
      </c>
      <c r="K8" s="47"/>
    </row>
    <row r="9" spans="1:11" ht="12.75">
      <c r="A9" s="28"/>
      <c r="H9" s="45" t="s">
        <v>34</v>
      </c>
      <c r="I9" s="139" t="s">
        <v>35</v>
      </c>
      <c r="K9" s="47"/>
    </row>
    <row r="10" spans="8:11" ht="12.75">
      <c r="H10" s="46" t="s">
        <v>238</v>
      </c>
      <c r="I10" s="46" t="s">
        <v>239</v>
      </c>
      <c r="K10" s="47"/>
    </row>
    <row r="11" spans="8:9" ht="12.75">
      <c r="H11" s="101" t="s">
        <v>30</v>
      </c>
      <c r="I11" s="140" t="s">
        <v>30</v>
      </c>
    </row>
    <row r="12" spans="1:8" ht="12.75">
      <c r="A12" s="28" t="s">
        <v>1</v>
      </c>
      <c r="B12" s="28"/>
      <c r="C12" s="28"/>
      <c r="D12" s="28"/>
      <c r="E12" s="28"/>
      <c r="F12" s="28"/>
      <c r="H12" s="28"/>
    </row>
    <row r="14" spans="1:9" ht="12.75">
      <c r="A14" s="48" t="s">
        <v>151</v>
      </c>
      <c r="H14" s="30">
        <f>PL!G25</f>
        <v>10509</v>
      </c>
      <c r="I14" s="30">
        <v>6770</v>
      </c>
    </row>
    <row r="15" spans="1:9" ht="12.75">
      <c r="A15" s="42" t="s">
        <v>152</v>
      </c>
      <c r="H15" s="31">
        <v>7755</v>
      </c>
      <c r="I15" s="31">
        <v>5993</v>
      </c>
    </row>
    <row r="16" spans="1:9" ht="12.75">
      <c r="A16" s="42" t="s">
        <v>153</v>
      </c>
      <c r="H16" s="30">
        <f>SUM(H14:H15)</f>
        <v>18264</v>
      </c>
      <c r="I16" s="30">
        <v>12763</v>
      </c>
    </row>
    <row r="17" spans="1:9" ht="12.75">
      <c r="A17" s="42" t="s">
        <v>192</v>
      </c>
      <c r="H17" s="31">
        <v>-4662</v>
      </c>
      <c r="I17" s="31">
        <v>-1334</v>
      </c>
    </row>
    <row r="18" spans="1:9" ht="12.75">
      <c r="A18" s="42" t="s">
        <v>23</v>
      </c>
      <c r="H18" s="32">
        <f>SUM(H16:H17)</f>
        <v>13602</v>
      </c>
      <c r="I18" s="30">
        <v>11429</v>
      </c>
    </row>
    <row r="19" spans="1:9" ht="12.75">
      <c r="A19" s="42" t="s">
        <v>161</v>
      </c>
      <c r="H19" s="32">
        <v>785</v>
      </c>
      <c r="I19" s="30">
        <v>0</v>
      </c>
    </row>
    <row r="20" spans="1:9" ht="12.75">
      <c r="A20" s="42" t="s">
        <v>154</v>
      </c>
      <c r="H20" s="33">
        <v>-871</v>
      </c>
      <c r="I20" s="31">
        <v>-1001</v>
      </c>
    </row>
    <row r="21" spans="1:9" s="48" customFormat="1" ht="12.75">
      <c r="A21" s="48" t="s">
        <v>236</v>
      </c>
      <c r="H21" s="153">
        <f>SUM(H18:H20)</f>
        <v>13516</v>
      </c>
      <c r="I21" s="154">
        <v>10428</v>
      </c>
    </row>
    <row r="22" ht="12.75">
      <c r="H22" s="32"/>
    </row>
    <row r="23" spans="1:9" ht="12.75">
      <c r="A23" s="28" t="s">
        <v>210</v>
      </c>
      <c r="B23" s="28"/>
      <c r="C23" s="28"/>
      <c r="D23" s="28"/>
      <c r="E23" s="28"/>
      <c r="F23" s="28"/>
      <c r="H23" s="153">
        <v>-52207</v>
      </c>
      <c r="I23" s="30">
        <v>-6194</v>
      </c>
    </row>
    <row r="24" ht="12.75">
      <c r="H24" s="32"/>
    </row>
    <row r="25" spans="1:9" ht="12.75">
      <c r="A25" s="28" t="s">
        <v>224</v>
      </c>
      <c r="H25" s="32">
        <v>35954</v>
      </c>
      <c r="I25" s="30">
        <v>-4729</v>
      </c>
    </row>
    <row r="26" spans="2:9" ht="12.75">
      <c r="B26" s="28"/>
      <c r="C26" s="28"/>
      <c r="D26" s="28"/>
      <c r="E26" s="28"/>
      <c r="F26" s="28"/>
      <c r="H26" s="33"/>
      <c r="I26" s="31"/>
    </row>
    <row r="27" spans="1:9" ht="12.75">
      <c r="A27" s="28" t="s">
        <v>211</v>
      </c>
      <c r="B27" s="28"/>
      <c r="C27" s="28"/>
      <c r="D27" s="28"/>
      <c r="E27" s="28"/>
      <c r="F27" s="28"/>
      <c r="H27" s="153">
        <f>SUM(H21:H26)</f>
        <v>-2737</v>
      </c>
      <c r="I27" s="153">
        <f>SUM(I21:I26)</f>
        <v>-495</v>
      </c>
    </row>
    <row r="28" spans="1:9" ht="12.75">
      <c r="A28" s="28"/>
      <c r="B28" s="28"/>
      <c r="C28" s="28"/>
      <c r="D28" s="28"/>
      <c r="E28" s="28"/>
      <c r="F28" s="28"/>
      <c r="H28" s="153"/>
      <c r="I28" s="154"/>
    </row>
    <row r="29" spans="1:9" ht="12.75">
      <c r="A29" s="28" t="s">
        <v>212</v>
      </c>
      <c r="B29" s="28"/>
      <c r="C29" s="28"/>
      <c r="D29" s="28"/>
      <c r="E29" s="28"/>
      <c r="F29" s="28"/>
      <c r="H29" s="153">
        <v>9552</v>
      </c>
      <c r="I29" s="154">
        <v>6778</v>
      </c>
    </row>
    <row r="30" spans="1:9" ht="12.75">
      <c r="A30" s="28"/>
      <c r="B30" s="28"/>
      <c r="C30" s="28"/>
      <c r="D30" s="28"/>
      <c r="E30" s="28"/>
      <c r="F30" s="28"/>
      <c r="H30" s="153"/>
      <c r="I30" s="154"/>
    </row>
    <row r="31" spans="1:9" ht="13.5" thickBot="1">
      <c r="A31" s="28" t="s">
        <v>213</v>
      </c>
      <c r="B31" s="28"/>
      <c r="C31" s="28"/>
      <c r="D31" s="28"/>
      <c r="E31" s="28"/>
      <c r="F31" s="28"/>
      <c r="H31" s="156">
        <f>SUM(H27:H29)</f>
        <v>6815</v>
      </c>
      <c r="I31" s="157">
        <f>SUM(I27:I30)</f>
        <v>6283</v>
      </c>
    </row>
    <row r="32" spans="1:10" ht="13.5" thickTop="1">
      <c r="A32" s="28"/>
      <c r="J32" s="32"/>
    </row>
    <row r="33" spans="1:10" ht="12.75">
      <c r="A33" s="28"/>
      <c r="J33" s="32"/>
    </row>
    <row r="34" spans="1:10" ht="12.75">
      <c r="A34" s="48" t="s">
        <v>148</v>
      </c>
      <c r="J34" s="32"/>
    </row>
    <row r="35" spans="1:10" ht="12.75">
      <c r="A35" s="48"/>
      <c r="J35" s="32"/>
    </row>
    <row r="36" spans="1:10" ht="12.75">
      <c r="A36" s="48" t="s">
        <v>160</v>
      </c>
      <c r="H36" s="32">
        <v>0</v>
      </c>
      <c r="I36" s="30">
        <v>885</v>
      </c>
      <c r="J36" s="32"/>
    </row>
    <row r="37" spans="1:10" ht="12.75">
      <c r="A37" s="48" t="s">
        <v>149</v>
      </c>
      <c r="H37" s="32">
        <v>6815</v>
      </c>
      <c r="I37" s="30">
        <v>5398</v>
      </c>
      <c r="J37" s="32"/>
    </row>
    <row r="38" spans="1:10" ht="12.75" hidden="1">
      <c r="A38" s="42" t="s">
        <v>150</v>
      </c>
      <c r="H38" s="107">
        <v>0</v>
      </c>
      <c r="I38" s="30">
        <v>0</v>
      </c>
      <c r="J38" s="32"/>
    </row>
    <row r="39" spans="1:10" ht="13.5" thickBot="1">
      <c r="A39" s="42"/>
      <c r="H39" s="102">
        <f>SUM(H36:H38)</f>
        <v>6815</v>
      </c>
      <c r="I39" s="141">
        <f>SUM(I36:I38)</f>
        <v>6283</v>
      </c>
      <c r="J39" s="32"/>
    </row>
    <row r="40" ht="13.5" thickTop="1"/>
    <row r="41" spans="2:10" s="34" customFormat="1" ht="12.75">
      <c r="B41" s="35"/>
      <c r="D41" s="35"/>
      <c r="G41" s="35"/>
      <c r="H41" s="35"/>
      <c r="I41" s="142"/>
      <c r="J41" s="35"/>
    </row>
    <row r="42" spans="1:10" s="34" customFormat="1" ht="12.75">
      <c r="A42" s="34" t="s">
        <v>181</v>
      </c>
      <c r="C42" s="35"/>
      <c r="E42" s="35"/>
      <c r="F42" s="35"/>
      <c r="H42" s="35"/>
      <c r="I42" s="142"/>
      <c r="J42" s="35"/>
    </row>
    <row r="43" ht="12.75">
      <c r="A43" s="34" t="s">
        <v>204</v>
      </c>
    </row>
    <row r="45" ht="12.75">
      <c r="A45" s="42" t="s">
        <v>127</v>
      </c>
    </row>
  </sheetData>
  <sheetProtection/>
  <printOptions/>
  <pageMargins left="0.86" right="0.49" top="1" bottom="1" header="0.5" footer="0.5"/>
  <pageSetup fitToHeight="1" fitToWidth="1" horizontalDpi="360" verticalDpi="360" orientation="portrait" paperSize="9" scale="87" r:id="rId2"/>
  <drawing r:id="rId1"/>
</worksheet>
</file>

<file path=xl/worksheets/sheet5.xml><?xml version="1.0" encoding="utf-8"?>
<worksheet xmlns="http://schemas.openxmlformats.org/spreadsheetml/2006/main" xmlns:r="http://schemas.openxmlformats.org/officeDocument/2006/relationships">
  <dimension ref="A1:N178"/>
  <sheetViews>
    <sheetView showGridLines="0" showOutlineSymbols="0" zoomScale="75" zoomScaleNormal="75" zoomScalePageLayoutView="0" workbookViewId="0" topLeftCell="A1">
      <selection activeCell="A4" sqref="A4"/>
    </sheetView>
  </sheetViews>
  <sheetFormatPr defaultColWidth="10.6640625" defaultRowHeight="15"/>
  <cols>
    <col min="1" max="1" width="5.88671875" style="23" customWidth="1"/>
    <col min="2" max="4" width="3.6640625" style="23" customWidth="1"/>
    <col min="5" max="5" width="46.4453125" style="23" customWidth="1"/>
    <col min="6" max="6" width="13.77734375" style="23" customWidth="1"/>
    <col min="7" max="7" width="13.6640625" style="23" customWidth="1"/>
    <col min="8" max="8" width="13.3359375" style="23" customWidth="1"/>
    <col min="9" max="9" width="6.6640625" style="23" customWidth="1"/>
    <col min="10" max="10" width="3.6640625" style="23" hidden="1" customWidth="1"/>
    <col min="11" max="11" width="16.10546875" style="23" customWidth="1"/>
    <col min="12" max="12" width="13.4453125" style="23" customWidth="1"/>
    <col min="13" max="13" width="11.3359375" style="23" customWidth="1"/>
    <col min="14" max="16384" width="10.6640625" style="23" customWidth="1"/>
  </cols>
  <sheetData>
    <row r="1" spans="1:12" ht="23.25">
      <c r="A1" s="10" t="s">
        <v>144</v>
      </c>
      <c r="B1" s="11"/>
      <c r="C1" s="11"/>
      <c r="D1" s="11"/>
      <c r="E1" s="11"/>
      <c r="F1" s="11"/>
      <c r="G1" s="11"/>
      <c r="H1" s="22"/>
      <c r="I1" s="11"/>
      <c r="J1" s="11"/>
      <c r="K1" s="11"/>
      <c r="L1" s="11"/>
    </row>
    <row r="2" spans="1:12" ht="18">
      <c r="A2" s="90" t="s">
        <v>138</v>
      </c>
      <c r="B2" s="67"/>
      <c r="C2" s="67"/>
      <c r="D2" s="67"/>
      <c r="E2" s="67"/>
      <c r="F2" s="68"/>
      <c r="G2" s="69"/>
      <c r="H2" s="68"/>
      <c r="I2" s="69"/>
      <c r="L2" s="11"/>
    </row>
    <row r="3" spans="1:12" ht="18">
      <c r="A3" s="93" t="s">
        <v>139</v>
      </c>
      <c r="B3" s="67"/>
      <c r="C3" s="67"/>
      <c r="D3" s="67"/>
      <c r="E3" s="67"/>
      <c r="F3" s="69"/>
      <c r="G3" s="69"/>
      <c r="H3" s="69"/>
      <c r="I3" s="69"/>
      <c r="L3" s="11"/>
    </row>
    <row r="4" spans="1:12" ht="16.5">
      <c r="A4" s="70"/>
      <c r="B4" s="69"/>
      <c r="C4" s="69"/>
      <c r="D4" s="69"/>
      <c r="E4" s="69"/>
      <c r="F4" s="69"/>
      <c r="G4" s="69"/>
      <c r="H4" s="69"/>
      <c r="I4" s="69"/>
      <c r="L4" s="11"/>
    </row>
    <row r="5" spans="1:12" s="18" customFormat="1" ht="18">
      <c r="A5" s="67" t="s">
        <v>67</v>
      </c>
      <c r="B5" s="69"/>
      <c r="C5" s="69"/>
      <c r="D5" s="69"/>
      <c r="E5" s="69"/>
      <c r="F5" s="69"/>
      <c r="G5" s="69"/>
      <c r="H5" s="69"/>
      <c r="I5" s="69"/>
      <c r="L5" s="19"/>
    </row>
    <row r="6" spans="1:12" s="18" customFormat="1" ht="18">
      <c r="A6" s="67"/>
      <c r="B6" s="69"/>
      <c r="C6" s="69"/>
      <c r="D6" s="69"/>
      <c r="E6" s="69"/>
      <c r="F6" s="69"/>
      <c r="G6" s="69"/>
      <c r="H6" s="69"/>
      <c r="I6" s="69"/>
      <c r="L6" s="19"/>
    </row>
    <row r="7" spans="1:12" ht="16.5">
      <c r="A7" s="67"/>
      <c r="B7" s="69"/>
      <c r="C7" s="69"/>
      <c r="D7" s="69"/>
      <c r="E7" s="69"/>
      <c r="F7" s="69"/>
      <c r="G7" s="69"/>
      <c r="H7" s="69"/>
      <c r="I7" s="69"/>
      <c r="L7" s="11"/>
    </row>
    <row r="8" spans="1:12" ht="16.5">
      <c r="A8" s="66" t="s">
        <v>68</v>
      </c>
      <c r="B8" s="67" t="s">
        <v>69</v>
      </c>
      <c r="C8" s="67"/>
      <c r="D8" s="67"/>
      <c r="E8" s="67"/>
      <c r="F8" s="69"/>
      <c r="G8" s="69"/>
      <c r="H8" s="69"/>
      <c r="I8" s="69"/>
      <c r="L8" s="11"/>
    </row>
    <row r="9" spans="1:12" ht="16.5">
      <c r="A9" s="66"/>
      <c r="B9" s="67"/>
      <c r="C9" s="67"/>
      <c r="D9" s="67"/>
      <c r="E9" s="67"/>
      <c r="F9" s="69"/>
      <c r="G9" s="69"/>
      <c r="H9" s="69"/>
      <c r="I9" s="69"/>
      <c r="L9" s="11"/>
    </row>
    <row r="10" spans="1:12" s="12" customFormat="1" ht="16.5">
      <c r="A10" s="71"/>
      <c r="B10" s="69" t="s">
        <v>20</v>
      </c>
      <c r="C10" s="69"/>
      <c r="D10" s="69"/>
      <c r="E10" s="69"/>
      <c r="F10" s="69"/>
      <c r="G10" s="69"/>
      <c r="H10" s="69"/>
      <c r="I10" s="69"/>
      <c r="L10" s="13"/>
    </row>
    <row r="11" spans="1:12" s="12" customFormat="1" ht="16.5">
      <c r="A11" s="71"/>
      <c r="B11" s="69" t="s">
        <v>21</v>
      </c>
      <c r="C11" s="69"/>
      <c r="D11" s="69"/>
      <c r="E11" s="69"/>
      <c r="F11" s="69"/>
      <c r="G11" s="69"/>
      <c r="H11" s="69"/>
      <c r="I11" s="69"/>
      <c r="L11" s="13"/>
    </row>
    <row r="12" spans="1:12" s="12" customFormat="1" ht="15.75" customHeight="1">
      <c r="A12" s="71"/>
      <c r="B12" s="69" t="s">
        <v>22</v>
      </c>
      <c r="C12" s="69"/>
      <c r="D12" s="69"/>
      <c r="E12" s="69"/>
      <c r="F12" s="69"/>
      <c r="G12" s="69"/>
      <c r="H12" s="69"/>
      <c r="I12" s="69"/>
      <c r="L12" s="13"/>
    </row>
    <row r="13" spans="1:12" s="12" customFormat="1" ht="16.5" hidden="1">
      <c r="A13" s="71"/>
      <c r="B13" s="69" t="s">
        <v>205</v>
      </c>
      <c r="C13" s="69"/>
      <c r="D13" s="69"/>
      <c r="E13" s="69"/>
      <c r="F13" s="69"/>
      <c r="G13" s="69"/>
      <c r="H13" s="69"/>
      <c r="I13" s="69"/>
      <c r="L13" s="13"/>
    </row>
    <row r="14" spans="1:12" ht="16.5" hidden="1">
      <c r="A14" s="66"/>
      <c r="B14" s="69" t="s">
        <v>207</v>
      </c>
      <c r="C14" s="69"/>
      <c r="D14" s="69"/>
      <c r="E14" s="69"/>
      <c r="F14" s="69"/>
      <c r="G14" s="69"/>
      <c r="H14" s="69"/>
      <c r="I14" s="69"/>
      <c r="L14" s="11"/>
    </row>
    <row r="15" spans="1:12" ht="16.5">
      <c r="A15" s="66"/>
      <c r="B15" s="69" t="s">
        <v>206</v>
      </c>
      <c r="C15" s="69"/>
      <c r="D15" s="69"/>
      <c r="E15" s="69"/>
      <c r="F15" s="69"/>
      <c r="G15" s="69"/>
      <c r="H15" s="69"/>
      <c r="I15" s="69"/>
      <c r="L15" s="11"/>
    </row>
    <row r="16" spans="1:14" ht="16.5">
      <c r="A16" s="66"/>
      <c r="B16" s="148"/>
      <c r="C16" s="148"/>
      <c r="D16" s="148"/>
      <c r="E16" s="149"/>
      <c r="F16" s="150"/>
      <c r="G16" s="150"/>
      <c r="H16" s="150"/>
      <c r="I16" s="150"/>
      <c r="J16" s="120"/>
      <c r="K16" s="1"/>
      <c r="L16" s="1"/>
      <c r="M16" s="1"/>
      <c r="N16" s="1"/>
    </row>
    <row r="17" spans="1:12" ht="16.5">
      <c r="A17" s="66" t="s">
        <v>70</v>
      </c>
      <c r="B17" s="67" t="s">
        <v>71</v>
      </c>
      <c r="C17" s="67"/>
      <c r="D17" s="67"/>
      <c r="E17" s="67"/>
      <c r="F17" s="69"/>
      <c r="G17" s="69"/>
      <c r="H17" s="69"/>
      <c r="I17" s="69"/>
      <c r="L17" s="11"/>
    </row>
    <row r="18" spans="1:12" ht="16.5">
      <c r="A18" s="66"/>
      <c r="B18" s="69"/>
      <c r="C18" s="69"/>
      <c r="D18" s="69"/>
      <c r="E18" s="69"/>
      <c r="F18" s="69"/>
      <c r="G18" s="69"/>
      <c r="H18" s="69"/>
      <c r="I18" s="69"/>
      <c r="L18" s="11"/>
    </row>
    <row r="19" spans="1:12" ht="16.5">
      <c r="A19" s="66"/>
      <c r="B19" s="69" t="s">
        <v>109</v>
      </c>
      <c r="C19" s="69"/>
      <c r="D19" s="69"/>
      <c r="E19" s="69"/>
      <c r="F19" s="69"/>
      <c r="G19" s="69"/>
      <c r="H19" s="69"/>
      <c r="I19" s="69"/>
      <c r="L19" s="11"/>
    </row>
    <row r="20" spans="1:12" ht="16.5">
      <c r="A20" s="66"/>
      <c r="B20" s="69"/>
      <c r="C20" s="69"/>
      <c r="D20" s="69"/>
      <c r="E20" s="69"/>
      <c r="F20" s="69"/>
      <c r="G20" s="69"/>
      <c r="H20" s="69"/>
      <c r="I20" s="69"/>
      <c r="L20" s="11"/>
    </row>
    <row r="21" spans="1:12" ht="16.5">
      <c r="A21" s="66" t="s">
        <v>72</v>
      </c>
      <c r="B21" s="67" t="s">
        <v>41</v>
      </c>
      <c r="C21" s="67"/>
      <c r="D21" s="67"/>
      <c r="E21" s="69"/>
      <c r="F21" s="69"/>
      <c r="G21" s="69"/>
      <c r="H21" s="69"/>
      <c r="I21" s="69"/>
      <c r="L21" s="11"/>
    </row>
    <row r="22" spans="1:12" ht="16.5">
      <c r="A22" s="66"/>
      <c r="B22" s="67"/>
      <c r="C22" s="67"/>
      <c r="D22" s="67"/>
      <c r="E22" s="69"/>
      <c r="F22" s="69"/>
      <c r="G22" s="69"/>
      <c r="H22" s="69"/>
      <c r="I22" s="69"/>
      <c r="L22" s="11"/>
    </row>
    <row r="23" spans="1:12" s="12" customFormat="1" ht="16.5">
      <c r="A23" s="71"/>
      <c r="B23" s="69" t="s">
        <v>163</v>
      </c>
      <c r="C23" s="69"/>
      <c r="D23" s="69"/>
      <c r="E23" s="69"/>
      <c r="F23" s="69"/>
      <c r="G23" s="69"/>
      <c r="H23" s="69"/>
      <c r="I23" s="69"/>
      <c r="L23" s="13"/>
    </row>
    <row r="24" spans="1:12" ht="16.5">
      <c r="A24" s="66"/>
      <c r="B24" s="69" t="s">
        <v>164</v>
      </c>
      <c r="C24" s="69"/>
      <c r="D24" s="69"/>
      <c r="E24" s="67"/>
      <c r="F24" s="69"/>
      <c r="G24" s="69"/>
      <c r="H24" s="69"/>
      <c r="I24" s="69"/>
      <c r="L24" s="11"/>
    </row>
    <row r="25" spans="1:12" ht="16.5">
      <c r="A25" s="66"/>
      <c r="B25" s="69"/>
      <c r="C25" s="69"/>
      <c r="D25" s="69"/>
      <c r="E25" s="69"/>
      <c r="F25" s="69"/>
      <c r="G25" s="69"/>
      <c r="H25" s="69"/>
      <c r="I25" s="69"/>
      <c r="L25" s="11"/>
    </row>
    <row r="26" spans="1:12" ht="16.5">
      <c r="A26" s="66" t="s">
        <v>73</v>
      </c>
      <c r="B26" s="67" t="s">
        <v>157</v>
      </c>
      <c r="C26" s="67"/>
      <c r="D26" s="67"/>
      <c r="E26" s="67"/>
      <c r="F26" s="67"/>
      <c r="G26" s="67"/>
      <c r="H26" s="67"/>
      <c r="I26" s="67"/>
      <c r="L26" s="11"/>
    </row>
    <row r="27" spans="1:12" ht="16.5">
      <c r="A27" s="66"/>
      <c r="B27" s="69"/>
      <c r="C27" s="69"/>
      <c r="D27" s="69"/>
      <c r="E27" s="69"/>
      <c r="F27" s="69"/>
      <c r="G27" s="69"/>
      <c r="H27" s="69"/>
      <c r="I27" s="69"/>
      <c r="L27" s="11"/>
    </row>
    <row r="28" spans="1:12" ht="16.5">
      <c r="A28" s="66"/>
      <c r="B28" s="69" t="s">
        <v>208</v>
      </c>
      <c r="C28" s="69"/>
      <c r="D28" s="69"/>
      <c r="E28" s="69"/>
      <c r="F28" s="69"/>
      <c r="G28" s="69"/>
      <c r="H28" s="69"/>
      <c r="I28" s="69"/>
      <c r="L28" s="11"/>
    </row>
    <row r="29" spans="1:12" ht="16.5">
      <c r="A29" s="66"/>
      <c r="B29" s="69"/>
      <c r="C29" s="69"/>
      <c r="D29" s="69"/>
      <c r="E29" s="69"/>
      <c r="F29" s="69"/>
      <c r="G29" s="69"/>
      <c r="H29" s="69"/>
      <c r="I29" s="69"/>
      <c r="L29" s="11"/>
    </row>
    <row r="30" spans="1:12" ht="16.5">
      <c r="A30" s="66" t="s">
        <v>74</v>
      </c>
      <c r="B30" s="67" t="s">
        <v>75</v>
      </c>
      <c r="C30" s="67"/>
      <c r="D30" s="67"/>
      <c r="E30" s="67"/>
      <c r="F30" s="67"/>
      <c r="G30" s="69"/>
      <c r="H30" s="69"/>
      <c r="I30" s="69"/>
      <c r="L30" s="11"/>
    </row>
    <row r="31" spans="1:12" ht="16.5">
      <c r="A31" s="66"/>
      <c r="B31" s="69"/>
      <c r="C31" s="69"/>
      <c r="D31" s="69"/>
      <c r="E31" s="69"/>
      <c r="F31" s="69"/>
      <c r="G31" s="69"/>
      <c r="H31" s="69"/>
      <c r="I31" s="69"/>
      <c r="L31" s="11"/>
    </row>
    <row r="32" spans="1:12" ht="16.5">
      <c r="A32" s="66"/>
      <c r="B32" s="69" t="s">
        <v>177</v>
      </c>
      <c r="C32" s="69"/>
      <c r="D32" s="69"/>
      <c r="E32" s="69"/>
      <c r="F32" s="69"/>
      <c r="G32" s="69"/>
      <c r="H32" s="69"/>
      <c r="I32" s="69"/>
      <c r="L32" s="11"/>
    </row>
    <row r="33" spans="1:12" ht="16.5">
      <c r="A33" s="66"/>
      <c r="B33" s="69" t="s">
        <v>178</v>
      </c>
      <c r="C33" s="69"/>
      <c r="D33" s="69"/>
      <c r="E33" s="69"/>
      <c r="F33" s="69"/>
      <c r="G33" s="69"/>
      <c r="H33" s="69"/>
      <c r="I33" s="69"/>
      <c r="L33" s="11"/>
    </row>
    <row r="34" spans="1:12" ht="16.5">
      <c r="A34" s="66"/>
      <c r="B34" s="69"/>
      <c r="C34" s="69"/>
      <c r="D34" s="69"/>
      <c r="E34" s="69"/>
      <c r="F34" s="69"/>
      <c r="G34" s="69"/>
      <c r="H34" s="69"/>
      <c r="I34" s="69"/>
      <c r="L34" s="11"/>
    </row>
    <row r="35" spans="1:12" s="98" customFormat="1" ht="16.5">
      <c r="A35" s="97" t="s">
        <v>76</v>
      </c>
      <c r="B35" s="100" t="s">
        <v>146</v>
      </c>
      <c r="C35" s="100"/>
      <c r="D35" s="100"/>
      <c r="E35" s="82"/>
      <c r="F35" s="82"/>
      <c r="G35" s="82"/>
      <c r="H35" s="82"/>
      <c r="I35" s="82"/>
      <c r="L35" s="99"/>
    </row>
    <row r="36" spans="1:12" ht="16.5">
      <c r="A36" s="97"/>
      <c r="B36" s="67" t="s">
        <v>145</v>
      </c>
      <c r="C36" s="67"/>
      <c r="D36" s="67"/>
      <c r="E36" s="69"/>
      <c r="F36" s="69"/>
      <c r="G36" s="69"/>
      <c r="H36" s="69"/>
      <c r="I36" s="69"/>
      <c r="L36" s="11"/>
    </row>
    <row r="37" spans="1:12" ht="16.5">
      <c r="A37" s="97"/>
      <c r="B37" s="67"/>
      <c r="C37" s="67"/>
      <c r="D37" s="67"/>
      <c r="E37" s="69"/>
      <c r="F37" s="69"/>
      <c r="G37" s="69"/>
      <c r="H37" s="69"/>
      <c r="I37" s="69"/>
      <c r="L37" s="11"/>
    </row>
    <row r="38" spans="1:12" ht="16.5">
      <c r="A38" s="97"/>
      <c r="B38" s="69" t="s">
        <v>183</v>
      </c>
      <c r="C38" s="69"/>
      <c r="D38" s="69"/>
      <c r="E38" s="69"/>
      <c r="F38" s="69"/>
      <c r="G38" s="69"/>
      <c r="H38" s="69"/>
      <c r="I38" s="69"/>
      <c r="L38" s="11"/>
    </row>
    <row r="39" spans="1:12" ht="16.5">
      <c r="A39" s="97"/>
      <c r="B39" s="69" t="s">
        <v>247</v>
      </c>
      <c r="C39" s="69"/>
      <c r="D39" s="69"/>
      <c r="E39" s="67"/>
      <c r="F39" s="69"/>
      <c r="G39" s="69"/>
      <c r="H39" s="69"/>
      <c r="I39" s="69"/>
      <c r="L39" s="11"/>
    </row>
    <row r="40" spans="1:12" ht="16.5">
      <c r="A40" s="97"/>
      <c r="B40" s="69"/>
      <c r="C40" s="69"/>
      <c r="D40" s="69"/>
      <c r="E40" s="67"/>
      <c r="F40" s="69"/>
      <c r="G40" s="69"/>
      <c r="H40" s="69"/>
      <c r="I40" s="69"/>
      <c r="L40" s="11"/>
    </row>
    <row r="41" spans="1:12" ht="16.5">
      <c r="A41" s="97"/>
      <c r="B41" s="69" t="s">
        <v>244</v>
      </c>
      <c r="C41" s="69"/>
      <c r="D41" s="69"/>
      <c r="E41" s="67"/>
      <c r="F41" s="69"/>
      <c r="G41" s="69"/>
      <c r="H41" s="69"/>
      <c r="I41" s="69"/>
      <c r="L41" s="11"/>
    </row>
    <row r="42" spans="1:12" ht="16.5">
      <c r="A42" s="97"/>
      <c r="B42" s="69" t="s">
        <v>184</v>
      </c>
      <c r="C42" s="69"/>
      <c r="D42" s="69"/>
      <c r="E42" s="67"/>
      <c r="F42" s="69"/>
      <c r="G42" s="69"/>
      <c r="H42" s="69"/>
      <c r="I42" s="69"/>
      <c r="L42" s="11"/>
    </row>
    <row r="43" spans="1:12" ht="16.5">
      <c r="A43" s="66"/>
      <c r="B43" s="69"/>
      <c r="C43" s="69"/>
      <c r="D43" s="69"/>
      <c r="E43" s="67"/>
      <c r="F43" s="69"/>
      <c r="G43" s="69"/>
      <c r="H43" s="69"/>
      <c r="I43" s="69"/>
      <c r="L43" s="11"/>
    </row>
    <row r="44" spans="1:12" ht="16.5">
      <c r="A44" s="66" t="s">
        <v>77</v>
      </c>
      <c r="B44" s="67" t="s">
        <v>78</v>
      </c>
      <c r="C44" s="67"/>
      <c r="D44" s="67"/>
      <c r="E44" s="69"/>
      <c r="F44" s="69"/>
      <c r="G44" s="69"/>
      <c r="H44" s="69"/>
      <c r="I44" s="69"/>
      <c r="L44" s="11"/>
    </row>
    <row r="45" spans="1:12" ht="60.75" customHeight="1">
      <c r="A45" s="66"/>
      <c r="B45" s="168" t="s">
        <v>256</v>
      </c>
      <c r="C45" s="168"/>
      <c r="D45" s="168"/>
      <c r="E45" s="168"/>
      <c r="F45" s="168"/>
      <c r="G45" s="168"/>
      <c r="H45" s="168"/>
      <c r="I45" s="168"/>
      <c r="L45" s="11"/>
    </row>
    <row r="46" spans="1:12" ht="16.5">
      <c r="A46" s="66" t="s">
        <v>79</v>
      </c>
      <c r="B46" s="67" t="s">
        <v>45</v>
      </c>
      <c r="C46" s="67"/>
      <c r="D46" s="67"/>
      <c r="E46" s="69"/>
      <c r="F46" s="69"/>
      <c r="G46" s="69"/>
      <c r="H46" s="69"/>
      <c r="I46" s="69"/>
      <c r="L46" s="11"/>
    </row>
    <row r="47" spans="1:12" ht="16.5">
      <c r="A47" s="66"/>
      <c r="B47" s="67"/>
      <c r="C47" s="67"/>
      <c r="D47" s="67"/>
      <c r="E47" s="69"/>
      <c r="F47" s="69"/>
      <c r="G47" s="69"/>
      <c r="H47" s="69"/>
      <c r="I47" s="69"/>
      <c r="L47" s="11"/>
    </row>
    <row r="48" spans="1:12" s="12" customFormat="1" ht="16.5">
      <c r="A48" s="71"/>
      <c r="B48" s="69" t="s">
        <v>209</v>
      </c>
      <c r="C48" s="69"/>
      <c r="D48" s="69"/>
      <c r="E48" s="69"/>
      <c r="F48" s="69"/>
      <c r="G48" s="69"/>
      <c r="H48" s="69"/>
      <c r="I48" s="69"/>
      <c r="L48" s="13"/>
    </row>
    <row r="49" spans="1:12" s="12" customFormat="1" ht="16.5">
      <c r="A49" s="71"/>
      <c r="B49" s="69"/>
      <c r="C49" s="69"/>
      <c r="D49" s="69"/>
      <c r="E49" s="69"/>
      <c r="F49" s="69"/>
      <c r="G49" s="69"/>
      <c r="H49" s="69"/>
      <c r="I49" s="69"/>
      <c r="L49" s="13"/>
    </row>
    <row r="50" spans="1:12" ht="16.5">
      <c r="A50" s="66"/>
      <c r="B50" s="69"/>
      <c r="C50" s="69"/>
      <c r="D50" s="69"/>
      <c r="E50" s="69"/>
      <c r="F50" s="69"/>
      <c r="G50" s="72" t="s">
        <v>63</v>
      </c>
      <c r="H50" s="73"/>
      <c r="I50" s="69"/>
      <c r="L50" s="11"/>
    </row>
    <row r="51" spans="1:12" ht="16.5">
      <c r="A51" s="66"/>
      <c r="B51" s="69"/>
      <c r="C51" s="69"/>
      <c r="D51" s="69"/>
      <c r="E51" s="69"/>
      <c r="F51" s="67"/>
      <c r="G51" s="72" t="s">
        <v>65</v>
      </c>
      <c r="H51" s="73"/>
      <c r="I51" s="72"/>
      <c r="L51" s="11"/>
    </row>
    <row r="52" spans="1:12" ht="16.5">
      <c r="A52" s="66"/>
      <c r="B52" s="69"/>
      <c r="C52" s="69"/>
      <c r="D52" s="69"/>
      <c r="E52" s="69"/>
      <c r="F52" s="72" t="s">
        <v>52</v>
      </c>
      <c r="G52" s="72" t="s">
        <v>64</v>
      </c>
      <c r="H52" s="73"/>
      <c r="I52" s="72"/>
      <c r="L52" s="11"/>
    </row>
    <row r="53" spans="1:12" ht="16.5">
      <c r="A53" s="66"/>
      <c r="B53" s="69"/>
      <c r="C53" s="69"/>
      <c r="D53" s="69"/>
      <c r="E53" s="69"/>
      <c r="F53" s="72" t="s">
        <v>30</v>
      </c>
      <c r="G53" s="72" t="s">
        <v>30</v>
      </c>
      <c r="H53" s="73"/>
      <c r="I53" s="72"/>
      <c r="L53" s="11"/>
    </row>
    <row r="54" spans="1:12" ht="16.5">
      <c r="A54" s="66"/>
      <c r="B54" s="69"/>
      <c r="C54" s="69"/>
      <c r="D54" s="69"/>
      <c r="E54" s="69"/>
      <c r="F54" s="69"/>
      <c r="G54" s="69"/>
      <c r="H54" s="74"/>
      <c r="I54" s="69"/>
      <c r="L54" s="11"/>
    </row>
    <row r="55" spans="1:12" ht="16.5">
      <c r="A55" s="66"/>
      <c r="B55" s="69" t="s">
        <v>46</v>
      </c>
      <c r="C55" s="69"/>
      <c r="D55" s="69"/>
      <c r="E55" s="69"/>
      <c r="F55" s="75">
        <f>'[1]Segment Report '!$B$10/1000</f>
        <v>81060.385</v>
      </c>
      <c r="G55" s="75">
        <f>'[1]Segment Report '!$D$10/1000</f>
        <v>10100.383</v>
      </c>
      <c r="H55" s="76"/>
      <c r="I55" s="77"/>
      <c r="L55" s="11"/>
    </row>
    <row r="56" spans="1:12" ht="16.5">
      <c r="A56" s="66"/>
      <c r="B56" s="69" t="s">
        <v>47</v>
      </c>
      <c r="C56" s="69"/>
      <c r="D56" s="69"/>
      <c r="E56" s="69"/>
      <c r="F56" s="75">
        <f>ROUNDUP('[1]Segment Report '!$B$12/1000,0)</f>
        <v>12215</v>
      </c>
      <c r="G56" s="75">
        <f>'[1]Segment Report '!$D$12/1000</f>
        <v>604.781</v>
      </c>
      <c r="H56" s="76"/>
      <c r="I56" s="77"/>
      <c r="L56" s="11"/>
    </row>
    <row r="57" spans="1:12" ht="16.5">
      <c r="A57" s="66"/>
      <c r="B57" s="69" t="s">
        <v>48</v>
      </c>
      <c r="C57" s="69"/>
      <c r="D57" s="69"/>
      <c r="E57" s="69"/>
      <c r="F57" s="78">
        <v>0</v>
      </c>
      <c r="G57" s="75">
        <f>'[1]Segment Report '!$D$14/1000</f>
        <v>-196.399</v>
      </c>
      <c r="H57" s="76"/>
      <c r="I57" s="77"/>
      <c r="L57" s="11"/>
    </row>
    <row r="58" spans="1:12" ht="17.25" thickBot="1">
      <c r="A58" s="66"/>
      <c r="B58" s="69"/>
      <c r="C58" s="69"/>
      <c r="D58" s="69"/>
      <c r="E58" s="67"/>
      <c r="F58" s="79">
        <f>SUM(F55:F57)</f>
        <v>93275.385</v>
      </c>
      <c r="G58" s="79">
        <f>SUM(G55:G57)</f>
        <v>10508.765000000001</v>
      </c>
      <c r="H58" s="76"/>
      <c r="I58" s="76"/>
      <c r="L58" s="11"/>
    </row>
    <row r="59" spans="1:12" ht="18" customHeight="1" thickTop="1">
      <c r="A59" s="66"/>
      <c r="B59" s="69"/>
      <c r="C59" s="69"/>
      <c r="D59" s="69"/>
      <c r="E59" s="67"/>
      <c r="F59" s="76"/>
      <c r="G59" s="76"/>
      <c r="H59" s="76"/>
      <c r="I59" s="76"/>
      <c r="L59" s="11"/>
    </row>
    <row r="60" spans="1:12" ht="82.5" customHeight="1">
      <c r="A60" s="155" t="s">
        <v>80</v>
      </c>
      <c r="B60" s="170" t="s">
        <v>225</v>
      </c>
      <c r="C60" s="171"/>
      <c r="D60" s="171"/>
      <c r="E60" s="171"/>
      <c r="F60" s="171"/>
      <c r="G60" s="171"/>
      <c r="H60" s="171"/>
      <c r="I60" s="171"/>
      <c r="J60" s="171"/>
      <c r="L60" s="11"/>
    </row>
    <row r="61" spans="1:12" ht="15.75" customHeight="1">
      <c r="A61" s="155"/>
      <c r="B61" s="162"/>
      <c r="C61" s="163"/>
      <c r="D61" s="163"/>
      <c r="E61" s="163"/>
      <c r="F61" s="163"/>
      <c r="G61" s="163"/>
      <c r="H61" s="163"/>
      <c r="I61" s="163"/>
      <c r="J61" s="163"/>
      <c r="L61" s="11"/>
    </row>
    <row r="62" spans="1:12" ht="16.5">
      <c r="A62" s="97" t="s">
        <v>81</v>
      </c>
      <c r="B62" s="67" t="s">
        <v>61</v>
      </c>
      <c r="C62" s="67"/>
      <c r="D62" s="67"/>
      <c r="E62" s="67"/>
      <c r="F62" s="69"/>
      <c r="G62" s="69"/>
      <c r="H62" s="69"/>
      <c r="I62" s="69"/>
      <c r="J62" s="12"/>
      <c r="L62" s="11"/>
    </row>
    <row r="63" spans="1:12" ht="63.75" customHeight="1">
      <c r="A63" s="66"/>
      <c r="B63" s="168" t="s">
        <v>249</v>
      </c>
      <c r="C63" s="168"/>
      <c r="D63" s="168"/>
      <c r="E63" s="168"/>
      <c r="F63" s="168"/>
      <c r="G63" s="168"/>
      <c r="H63" s="168"/>
      <c r="I63" s="168"/>
      <c r="J63" s="12"/>
      <c r="L63" s="11"/>
    </row>
    <row r="64" spans="1:12" ht="16.5">
      <c r="A64" s="66" t="s">
        <v>82</v>
      </c>
      <c r="B64" s="67" t="s">
        <v>39</v>
      </c>
      <c r="C64" s="67"/>
      <c r="D64" s="67"/>
      <c r="E64" s="67"/>
      <c r="F64" s="69"/>
      <c r="G64" s="69"/>
      <c r="H64" s="69"/>
      <c r="I64" s="69"/>
      <c r="L64" s="11"/>
    </row>
    <row r="65" spans="1:12" ht="16.5">
      <c r="A65" s="66"/>
      <c r="B65" s="67"/>
      <c r="C65" s="67"/>
      <c r="D65" s="67"/>
      <c r="E65" s="67"/>
      <c r="F65" s="69"/>
      <c r="G65" s="69"/>
      <c r="H65" s="69"/>
      <c r="I65" s="69"/>
      <c r="L65" s="11"/>
    </row>
    <row r="66" spans="1:12" ht="16.5">
      <c r="A66" s="66"/>
      <c r="B66" s="69" t="s">
        <v>248</v>
      </c>
      <c r="C66" s="69"/>
      <c r="D66" s="69"/>
      <c r="E66" s="69"/>
      <c r="F66" s="69"/>
      <c r="G66" s="69"/>
      <c r="H66" s="69"/>
      <c r="I66" s="69"/>
      <c r="L66" s="11"/>
    </row>
    <row r="67" spans="1:12" ht="16.5">
      <c r="A67" s="66"/>
      <c r="B67" s="69"/>
      <c r="C67" s="69"/>
      <c r="D67" s="69"/>
      <c r="E67" s="67"/>
      <c r="F67" s="76"/>
      <c r="G67" s="76"/>
      <c r="H67" s="76"/>
      <c r="I67" s="76"/>
      <c r="L67" s="11"/>
    </row>
    <row r="68" spans="1:12" ht="16.5">
      <c r="A68" s="66" t="s">
        <v>83</v>
      </c>
      <c r="B68" s="67" t="s">
        <v>84</v>
      </c>
      <c r="C68" s="67"/>
      <c r="D68" s="67"/>
      <c r="E68" s="69"/>
      <c r="F68" s="69"/>
      <c r="G68" s="69"/>
      <c r="H68" s="69"/>
      <c r="I68" s="76"/>
      <c r="L68" s="11"/>
    </row>
    <row r="69" spans="1:12" ht="16.5">
      <c r="A69" s="66"/>
      <c r="B69" s="67"/>
      <c r="C69" s="67"/>
      <c r="D69" s="67"/>
      <c r="E69" s="69"/>
      <c r="F69" s="69"/>
      <c r="G69" s="69"/>
      <c r="H69" s="69"/>
      <c r="I69" s="76"/>
      <c r="L69" s="11"/>
    </row>
    <row r="70" spans="1:12" ht="16.5">
      <c r="A70" s="66"/>
      <c r="B70" s="69" t="s">
        <v>85</v>
      </c>
      <c r="C70" s="69"/>
      <c r="D70" s="69"/>
      <c r="E70" s="67"/>
      <c r="F70" s="69"/>
      <c r="G70" s="69"/>
      <c r="H70" s="69"/>
      <c r="I70" s="76"/>
      <c r="L70" s="11"/>
    </row>
    <row r="71" spans="1:12" ht="16.5">
      <c r="A71" s="66"/>
      <c r="B71" s="69"/>
      <c r="C71" s="69"/>
      <c r="D71" s="69"/>
      <c r="E71" s="67"/>
      <c r="F71" s="76"/>
      <c r="G71" s="76"/>
      <c r="H71" s="76"/>
      <c r="I71" s="76"/>
      <c r="L71" s="11"/>
    </row>
    <row r="72" spans="1:12" ht="16.5">
      <c r="A72" s="66" t="s">
        <v>171</v>
      </c>
      <c r="B72" s="69"/>
      <c r="C72" s="69"/>
      <c r="D72" s="69"/>
      <c r="E72" s="67"/>
      <c r="F72" s="76"/>
      <c r="G72" s="76"/>
      <c r="H72" s="76"/>
      <c r="I72" s="76"/>
      <c r="L72" s="11"/>
    </row>
    <row r="73" spans="1:9" ht="16.5">
      <c r="A73" s="66" t="s">
        <v>172</v>
      </c>
      <c r="B73" s="69"/>
      <c r="C73" s="69"/>
      <c r="D73" s="69"/>
      <c r="E73" s="67"/>
      <c r="F73" s="69"/>
      <c r="G73" s="69"/>
      <c r="H73" s="69"/>
      <c r="I73" s="69"/>
    </row>
    <row r="74" spans="1:9" ht="16.5">
      <c r="A74" s="66"/>
      <c r="B74" s="69"/>
      <c r="C74" s="69"/>
      <c r="D74" s="69"/>
      <c r="E74" s="67"/>
      <c r="F74" s="69"/>
      <c r="G74" s="69"/>
      <c r="H74" s="69"/>
      <c r="I74" s="69"/>
    </row>
    <row r="75" spans="1:9" ht="16.5">
      <c r="A75" s="97" t="s">
        <v>86</v>
      </c>
      <c r="B75" s="67" t="s">
        <v>87</v>
      </c>
      <c r="C75" s="67"/>
      <c r="D75" s="67"/>
      <c r="E75" s="69"/>
      <c r="F75" s="69"/>
      <c r="G75" s="69"/>
      <c r="H75" s="69"/>
      <c r="I75" s="69"/>
    </row>
    <row r="76" spans="1:9" ht="16.5">
      <c r="A76" s="66"/>
      <c r="B76" s="69"/>
      <c r="C76" s="69"/>
      <c r="D76" s="69"/>
      <c r="E76" s="67"/>
      <c r="F76" s="69"/>
      <c r="G76" s="69"/>
      <c r="H76" s="69"/>
      <c r="I76" s="69"/>
    </row>
    <row r="77" spans="1:10" ht="16.5">
      <c r="A77" s="66"/>
      <c r="B77" s="69" t="s">
        <v>250</v>
      </c>
      <c r="C77" s="69"/>
      <c r="D77" s="69"/>
      <c r="E77" s="69"/>
      <c r="F77" s="69"/>
      <c r="G77" s="69"/>
      <c r="H77" s="69"/>
      <c r="I77" s="69"/>
      <c r="J77" s="12"/>
    </row>
    <row r="78" spans="1:10" ht="16.5">
      <c r="A78" s="66"/>
      <c r="B78" s="69" t="s">
        <v>251</v>
      </c>
      <c r="C78" s="69"/>
      <c r="D78" s="69"/>
      <c r="E78" s="69"/>
      <c r="F78" s="69"/>
      <c r="G78" s="69"/>
      <c r="H78" s="69"/>
      <c r="I78" s="69"/>
      <c r="J78" s="12"/>
    </row>
    <row r="79" spans="1:10" ht="16.5">
      <c r="A79" s="66"/>
      <c r="B79" s="82" t="s">
        <v>223</v>
      </c>
      <c r="C79" s="69"/>
      <c r="D79" s="69"/>
      <c r="E79" s="69"/>
      <c r="F79" s="69"/>
      <c r="G79" s="69"/>
      <c r="H79" s="69"/>
      <c r="I79" s="69"/>
      <c r="J79" s="12"/>
    </row>
    <row r="80" spans="1:10" ht="16.5">
      <c r="A80" s="66"/>
      <c r="B80" s="82" t="s">
        <v>252</v>
      </c>
      <c r="C80" s="69"/>
      <c r="D80" s="69"/>
      <c r="E80" s="69"/>
      <c r="F80" s="69"/>
      <c r="G80" s="69"/>
      <c r="H80" s="69"/>
      <c r="I80" s="69"/>
      <c r="J80" s="12"/>
    </row>
    <row r="81" spans="1:10" ht="16.5">
      <c r="A81" s="66"/>
      <c r="B81" s="69"/>
      <c r="C81" s="69"/>
      <c r="D81" s="69"/>
      <c r="E81" s="69"/>
      <c r="F81" s="69"/>
      <c r="G81" s="69"/>
      <c r="H81" s="69"/>
      <c r="I81" s="69"/>
      <c r="J81" s="12"/>
    </row>
    <row r="82" spans="1:9" ht="16.5">
      <c r="A82" s="97" t="s">
        <v>88</v>
      </c>
      <c r="B82" s="100" t="s">
        <v>147</v>
      </c>
      <c r="C82" s="67"/>
      <c r="D82" s="67"/>
      <c r="E82" s="69"/>
      <c r="F82" s="69"/>
      <c r="G82" s="69"/>
      <c r="H82" s="69"/>
      <c r="I82" s="69"/>
    </row>
    <row r="83" spans="1:9" ht="16.5">
      <c r="A83" s="97"/>
      <c r="B83" s="100" t="s">
        <v>29</v>
      </c>
      <c r="C83" s="67"/>
      <c r="D83" s="67"/>
      <c r="E83" s="69"/>
      <c r="F83" s="69"/>
      <c r="G83" s="69"/>
      <c r="H83" s="69"/>
      <c r="I83" s="69"/>
    </row>
    <row r="84" spans="1:9" ht="16.5">
      <c r="A84" s="97"/>
      <c r="B84" s="100"/>
      <c r="C84" s="67"/>
      <c r="D84" s="67"/>
      <c r="E84" s="69"/>
      <c r="F84" s="69"/>
      <c r="G84" s="69"/>
      <c r="H84" s="69"/>
      <c r="I84" s="69"/>
    </row>
    <row r="85" spans="1:9" ht="16.5">
      <c r="A85" s="97"/>
      <c r="B85" s="82" t="s">
        <v>253</v>
      </c>
      <c r="C85" s="69"/>
      <c r="D85" s="69"/>
      <c r="E85" s="69"/>
      <c r="F85" s="69"/>
      <c r="G85" s="69"/>
      <c r="H85" s="69"/>
      <c r="I85" s="69"/>
    </row>
    <row r="86" spans="1:9" ht="16.5">
      <c r="A86" s="97"/>
      <c r="B86" s="82" t="s">
        <v>254</v>
      </c>
      <c r="C86" s="69"/>
      <c r="D86" s="69"/>
      <c r="E86" s="69"/>
      <c r="F86" s="69"/>
      <c r="G86" s="69"/>
      <c r="H86" s="69"/>
      <c r="I86" s="69"/>
    </row>
    <row r="87" spans="1:9" ht="16.5">
      <c r="A87" s="97"/>
      <c r="B87" s="82" t="s">
        <v>257</v>
      </c>
      <c r="C87" s="69"/>
      <c r="D87" s="69"/>
      <c r="E87" s="69"/>
      <c r="F87" s="69"/>
      <c r="G87" s="69"/>
      <c r="H87" s="69"/>
      <c r="I87" s="69"/>
    </row>
    <row r="88" spans="1:9" ht="16.5">
      <c r="A88" s="97"/>
      <c r="B88" s="82" t="s">
        <v>258</v>
      </c>
      <c r="C88" s="69"/>
      <c r="D88" s="69"/>
      <c r="E88" s="69"/>
      <c r="F88" s="69"/>
      <c r="G88" s="69"/>
      <c r="H88" s="69"/>
      <c r="I88" s="69"/>
    </row>
    <row r="89" spans="1:9" s="98" customFormat="1" ht="16.5">
      <c r="A89" s="82"/>
      <c r="B89" s="82"/>
      <c r="C89" s="82"/>
      <c r="D89" s="82"/>
      <c r="E89" s="82"/>
      <c r="F89" s="82"/>
      <c r="G89" s="82"/>
      <c r="H89" s="82"/>
      <c r="I89" s="82"/>
    </row>
    <row r="90" spans="1:9" s="98" customFormat="1" ht="16.5">
      <c r="A90" s="161" t="s">
        <v>182</v>
      </c>
      <c r="B90" s="100" t="s">
        <v>214</v>
      </c>
      <c r="C90" s="100"/>
      <c r="D90" s="100"/>
      <c r="E90" s="82"/>
      <c r="F90" s="82"/>
      <c r="G90" s="82"/>
      <c r="H90" s="82"/>
      <c r="I90" s="82"/>
    </row>
    <row r="91" spans="1:9" ht="16.5">
      <c r="A91" s="82"/>
      <c r="B91" s="168" t="s">
        <v>261</v>
      </c>
      <c r="C91" s="169"/>
      <c r="D91" s="169"/>
      <c r="E91" s="169"/>
      <c r="F91" s="169"/>
      <c r="G91" s="169"/>
      <c r="H91" s="169"/>
      <c r="I91" s="69"/>
    </row>
    <row r="92" spans="1:9" ht="108.75" customHeight="1">
      <c r="A92" s="82"/>
      <c r="B92" s="169"/>
      <c r="C92" s="169"/>
      <c r="D92" s="169"/>
      <c r="E92" s="169"/>
      <c r="F92" s="169"/>
      <c r="G92" s="169"/>
      <c r="H92" s="169"/>
      <c r="I92" s="69"/>
    </row>
    <row r="93" spans="1:9" ht="20.25" customHeight="1">
      <c r="A93" s="82"/>
      <c r="B93" s="69" t="s">
        <v>231</v>
      </c>
      <c r="C93" s="69"/>
      <c r="D93" s="69"/>
      <c r="E93" s="69"/>
      <c r="F93" s="69"/>
      <c r="G93" s="69"/>
      <c r="H93" s="69"/>
      <c r="I93" s="69"/>
    </row>
    <row r="94" spans="1:9" ht="16.5">
      <c r="A94" s="97"/>
      <c r="B94" s="67"/>
      <c r="C94" s="67"/>
      <c r="D94" s="67"/>
      <c r="E94" s="67"/>
      <c r="F94" s="69"/>
      <c r="G94" s="67"/>
      <c r="H94" s="69"/>
      <c r="I94" s="69"/>
    </row>
    <row r="95" spans="1:9" ht="16.5">
      <c r="A95" s="97" t="s">
        <v>89</v>
      </c>
      <c r="B95" s="67" t="s">
        <v>90</v>
      </c>
      <c r="C95" s="67"/>
      <c r="D95" s="67"/>
      <c r="E95" s="67"/>
      <c r="F95" s="67"/>
      <c r="G95" s="67"/>
      <c r="H95" s="67"/>
      <c r="I95" s="69"/>
    </row>
    <row r="96" spans="1:9" ht="16.5">
      <c r="A96" s="97"/>
      <c r="B96" s="69"/>
      <c r="C96" s="69"/>
      <c r="D96" s="69"/>
      <c r="E96" s="69"/>
      <c r="F96" s="69"/>
      <c r="G96" s="69"/>
      <c r="H96" s="69"/>
      <c r="I96" s="69"/>
    </row>
    <row r="97" spans="1:9" ht="16.5">
      <c r="A97" s="97"/>
      <c r="B97" s="69" t="s">
        <v>62</v>
      </c>
      <c r="C97" s="69"/>
      <c r="D97" s="69"/>
      <c r="E97" s="69"/>
      <c r="F97" s="69"/>
      <c r="G97" s="69"/>
      <c r="H97" s="69"/>
      <c r="I97" s="69"/>
    </row>
    <row r="98" spans="1:9" ht="16.5">
      <c r="A98" s="97"/>
      <c r="B98" s="67"/>
      <c r="C98" s="67"/>
      <c r="D98" s="67"/>
      <c r="E98" s="67"/>
      <c r="F98" s="69"/>
      <c r="G98" s="67"/>
      <c r="H98" s="69"/>
      <c r="I98" s="69"/>
    </row>
    <row r="99" spans="1:12" ht="16.5">
      <c r="A99" s="97" t="s">
        <v>91</v>
      </c>
      <c r="B99" s="100" t="s">
        <v>218</v>
      </c>
      <c r="C99" s="67"/>
      <c r="D99" s="67"/>
      <c r="E99" s="67"/>
      <c r="F99" s="69"/>
      <c r="G99" s="72"/>
      <c r="H99" s="69"/>
      <c r="I99" s="69"/>
      <c r="L99" s="11"/>
    </row>
    <row r="100" spans="1:12" ht="16.5">
      <c r="A100" s="97"/>
      <c r="B100" s="82"/>
      <c r="C100" s="69"/>
      <c r="D100" s="69"/>
      <c r="E100" s="69"/>
      <c r="F100" s="72" t="s">
        <v>232</v>
      </c>
      <c r="G100" s="72" t="s">
        <v>49</v>
      </c>
      <c r="H100" s="69"/>
      <c r="I100" s="69"/>
      <c r="L100" s="11"/>
    </row>
    <row r="101" spans="1:12" ht="16.5">
      <c r="A101" s="97"/>
      <c r="B101" s="82"/>
      <c r="C101" s="69"/>
      <c r="D101" s="69"/>
      <c r="E101" s="69"/>
      <c r="F101" s="72" t="s">
        <v>50</v>
      </c>
      <c r="G101" s="72" t="s">
        <v>51</v>
      </c>
      <c r="H101" s="69"/>
      <c r="I101" s="69"/>
      <c r="L101" s="11"/>
    </row>
    <row r="102" spans="1:12" ht="16.5">
      <c r="A102" s="97"/>
      <c r="B102" s="82"/>
      <c r="C102" s="69"/>
      <c r="D102" s="69"/>
      <c r="E102" s="69"/>
      <c r="F102" s="80" t="s">
        <v>238</v>
      </c>
      <c r="G102" s="80" t="s">
        <v>238</v>
      </c>
      <c r="H102" s="69"/>
      <c r="I102" s="69"/>
      <c r="L102" s="11"/>
    </row>
    <row r="103" spans="1:12" ht="16.5">
      <c r="A103" s="97"/>
      <c r="B103" s="82"/>
      <c r="C103" s="69"/>
      <c r="D103" s="69"/>
      <c r="E103" s="69"/>
      <c r="F103" s="72" t="s">
        <v>30</v>
      </c>
      <c r="G103" s="72" t="s">
        <v>30</v>
      </c>
      <c r="H103" s="69"/>
      <c r="I103" s="69"/>
      <c r="L103" s="11"/>
    </row>
    <row r="104" spans="1:12" ht="16.5">
      <c r="A104" s="97"/>
      <c r="B104" s="82" t="s">
        <v>122</v>
      </c>
      <c r="C104" s="69"/>
      <c r="D104" s="69"/>
      <c r="E104" s="69"/>
      <c r="F104" s="103"/>
      <c r="G104" s="103"/>
      <c r="H104" s="69"/>
      <c r="I104" s="69"/>
      <c r="L104" s="11"/>
    </row>
    <row r="105" spans="1:12" ht="17.25" customHeight="1">
      <c r="A105" s="97"/>
      <c r="B105" s="146" t="s">
        <v>159</v>
      </c>
      <c r="C105" s="106"/>
      <c r="D105" s="106"/>
      <c r="E105" s="69"/>
      <c r="F105" s="103">
        <v>245</v>
      </c>
      <c r="G105" s="103">
        <v>1254</v>
      </c>
      <c r="H105" s="69"/>
      <c r="I105" s="69"/>
      <c r="L105" s="11"/>
    </row>
    <row r="106" spans="1:12" ht="16.5">
      <c r="A106" s="97"/>
      <c r="B106" s="146" t="s">
        <v>191</v>
      </c>
      <c r="C106" s="106"/>
      <c r="D106" s="106"/>
      <c r="E106" s="69"/>
      <c r="F106" s="103">
        <v>60</v>
      </c>
      <c r="G106" s="103">
        <v>60</v>
      </c>
      <c r="H106" s="69"/>
      <c r="I106" s="69"/>
      <c r="L106" s="11"/>
    </row>
    <row r="107" spans="1:12" ht="16.5">
      <c r="A107" s="97"/>
      <c r="B107" s="82" t="s">
        <v>59</v>
      </c>
      <c r="C107" s="69"/>
      <c r="D107" s="69"/>
      <c r="E107" s="69"/>
      <c r="F107" s="104">
        <v>19</v>
      </c>
      <c r="G107" s="104">
        <v>-221</v>
      </c>
      <c r="H107" s="69"/>
      <c r="I107" s="69"/>
      <c r="L107" s="11"/>
    </row>
    <row r="108" spans="1:12" ht="18.75" customHeight="1" thickBot="1">
      <c r="A108" s="97"/>
      <c r="B108" s="82"/>
      <c r="C108" s="69"/>
      <c r="D108" s="69"/>
      <c r="E108" s="69"/>
      <c r="F108" s="105">
        <f>SUM(F105:F107)</f>
        <v>324</v>
      </c>
      <c r="G108" s="105">
        <f>SUM(G105:G107)</f>
        <v>1093</v>
      </c>
      <c r="H108" s="74"/>
      <c r="I108" s="69"/>
      <c r="L108" s="11"/>
    </row>
    <row r="109" spans="1:12" ht="18.75" customHeight="1" thickTop="1">
      <c r="A109" s="97"/>
      <c r="B109" s="82"/>
      <c r="C109" s="69"/>
      <c r="D109" s="69"/>
      <c r="E109" s="69"/>
      <c r="F109" s="81"/>
      <c r="G109" s="77"/>
      <c r="H109" s="81"/>
      <c r="I109" s="69"/>
      <c r="L109" s="11"/>
    </row>
    <row r="110" spans="1:12" ht="18.75" customHeight="1">
      <c r="A110" s="97"/>
      <c r="B110" s="82" t="s">
        <v>215</v>
      </c>
      <c r="C110" s="82"/>
      <c r="D110" s="82"/>
      <c r="E110" s="69"/>
      <c r="F110" s="81"/>
      <c r="G110" s="76"/>
      <c r="H110" s="81"/>
      <c r="I110" s="69"/>
      <c r="L110" s="11"/>
    </row>
    <row r="111" spans="1:12" ht="18.75" customHeight="1">
      <c r="A111" s="97"/>
      <c r="B111" s="82" t="s">
        <v>186</v>
      </c>
      <c r="C111" s="82"/>
      <c r="D111" s="82"/>
      <c r="E111" s="69"/>
      <c r="F111" s="81"/>
      <c r="G111" s="76"/>
      <c r="H111" s="81"/>
      <c r="I111" s="69"/>
      <c r="L111" s="11"/>
    </row>
    <row r="112" spans="1:12" ht="18.75" customHeight="1">
      <c r="A112" s="97"/>
      <c r="B112" s="82"/>
      <c r="C112" s="82"/>
      <c r="D112" s="82"/>
      <c r="E112" s="82"/>
      <c r="F112" s="83"/>
      <c r="G112" s="76"/>
      <c r="H112" s="81"/>
      <c r="I112" s="69"/>
      <c r="L112" s="11"/>
    </row>
    <row r="113" spans="1:12" ht="16.5">
      <c r="A113" s="97" t="s">
        <v>92</v>
      </c>
      <c r="B113" s="100" t="s">
        <v>130</v>
      </c>
      <c r="C113" s="67"/>
      <c r="D113" s="67"/>
      <c r="E113" s="67"/>
      <c r="F113" s="69"/>
      <c r="G113" s="69"/>
      <c r="H113" s="69"/>
      <c r="I113" s="69"/>
      <c r="L113" s="11"/>
    </row>
    <row r="114" spans="1:12" ht="16.5">
      <c r="A114" s="97"/>
      <c r="B114" s="100"/>
      <c r="C114" s="67"/>
      <c r="D114" s="67"/>
      <c r="E114" s="67"/>
      <c r="F114" s="69"/>
      <c r="G114" s="69"/>
      <c r="H114" s="69"/>
      <c r="I114" s="69"/>
      <c r="L114" s="11"/>
    </row>
    <row r="115" spans="1:12" ht="16.5">
      <c r="A115" s="97"/>
      <c r="B115" s="82" t="s">
        <v>219</v>
      </c>
      <c r="C115" s="69"/>
      <c r="D115" s="69"/>
      <c r="E115" s="69"/>
      <c r="F115" s="69"/>
      <c r="G115" s="69"/>
      <c r="H115" s="69"/>
      <c r="I115" s="69"/>
      <c r="L115" s="11"/>
    </row>
    <row r="116" spans="1:12" s="12" customFormat="1" ht="16.5">
      <c r="A116" s="147"/>
      <c r="B116" s="82"/>
      <c r="C116" s="69"/>
      <c r="D116" s="69"/>
      <c r="E116" s="69"/>
      <c r="F116" s="69"/>
      <c r="G116" s="69"/>
      <c r="H116" s="69"/>
      <c r="I116" s="69"/>
      <c r="L116" s="13"/>
    </row>
    <row r="117" spans="1:12" ht="16.5">
      <c r="A117" s="97" t="s">
        <v>93</v>
      </c>
      <c r="B117" s="100" t="s">
        <v>38</v>
      </c>
      <c r="C117" s="67"/>
      <c r="D117" s="67"/>
      <c r="E117" s="67"/>
      <c r="F117" s="69"/>
      <c r="G117" s="69"/>
      <c r="H117" s="69"/>
      <c r="I117" s="69"/>
      <c r="L117" s="11"/>
    </row>
    <row r="118" spans="1:12" ht="16.5">
      <c r="A118" s="97"/>
      <c r="B118" s="100"/>
      <c r="C118" s="67"/>
      <c r="D118" s="67"/>
      <c r="E118" s="67"/>
      <c r="F118" s="69"/>
      <c r="G118" s="69"/>
      <c r="H118" s="69"/>
      <c r="I118" s="69"/>
      <c r="L118" s="11"/>
    </row>
    <row r="119" spans="1:12" ht="16.5">
      <c r="A119" s="97"/>
      <c r="B119" s="82" t="s">
        <v>220</v>
      </c>
      <c r="C119" s="69"/>
      <c r="D119" s="69"/>
      <c r="E119" s="69"/>
      <c r="F119" s="69"/>
      <c r="G119" s="69"/>
      <c r="H119" s="69"/>
      <c r="I119" s="69"/>
      <c r="L119" s="11"/>
    </row>
    <row r="120" spans="1:12" ht="16.5">
      <c r="A120" s="97"/>
      <c r="B120" s="82"/>
      <c r="C120" s="69"/>
      <c r="D120" s="69"/>
      <c r="E120" s="69"/>
      <c r="F120" s="69"/>
      <c r="G120" s="69"/>
      <c r="H120" s="69"/>
      <c r="I120" s="69"/>
      <c r="L120" s="11"/>
    </row>
    <row r="121" spans="1:12" ht="16.5">
      <c r="A121" s="97" t="s">
        <v>94</v>
      </c>
      <c r="B121" s="100" t="s">
        <v>40</v>
      </c>
      <c r="C121" s="67"/>
      <c r="D121" s="67"/>
      <c r="E121" s="67"/>
      <c r="F121" s="69"/>
      <c r="G121" s="69"/>
      <c r="H121" s="69"/>
      <c r="I121" s="69"/>
      <c r="L121" s="11"/>
    </row>
    <row r="122" spans="1:12" ht="16.5">
      <c r="A122" s="97"/>
      <c r="B122" s="82"/>
      <c r="C122" s="69"/>
      <c r="D122" s="69"/>
      <c r="E122" s="69"/>
      <c r="F122" s="69"/>
      <c r="G122" s="69"/>
      <c r="H122" s="69"/>
      <c r="I122" s="69"/>
      <c r="L122" s="11"/>
    </row>
    <row r="123" spans="1:12" ht="16.5">
      <c r="A123" s="97"/>
      <c r="B123" s="82" t="s">
        <v>180</v>
      </c>
      <c r="C123" s="69"/>
      <c r="D123" s="69"/>
      <c r="E123" s="69"/>
      <c r="F123" s="69"/>
      <c r="G123" s="69"/>
      <c r="H123" s="69"/>
      <c r="I123" s="69"/>
      <c r="L123" s="11"/>
    </row>
    <row r="124" spans="1:12" ht="16.5">
      <c r="A124" s="97"/>
      <c r="B124" s="82"/>
      <c r="C124" s="69"/>
      <c r="D124" s="69"/>
      <c r="E124" s="69"/>
      <c r="F124" s="69"/>
      <c r="G124" s="69"/>
      <c r="H124" s="69"/>
      <c r="I124" s="69"/>
      <c r="L124" s="11"/>
    </row>
    <row r="125" spans="1:12" ht="16.5">
      <c r="A125" s="97" t="s">
        <v>95</v>
      </c>
      <c r="B125" s="100" t="s">
        <v>96</v>
      </c>
      <c r="C125" s="67"/>
      <c r="D125" s="67"/>
      <c r="E125" s="67"/>
      <c r="F125" s="67"/>
      <c r="G125" s="67"/>
      <c r="H125" s="67"/>
      <c r="I125" s="67"/>
      <c r="L125" s="11"/>
    </row>
    <row r="126" spans="1:12" ht="16.5">
      <c r="A126" s="97"/>
      <c r="B126" s="82"/>
      <c r="C126" s="69"/>
      <c r="D126" s="69"/>
      <c r="E126" s="69"/>
      <c r="F126" s="69"/>
      <c r="G126" s="69"/>
      <c r="H126" s="69"/>
      <c r="I126" s="69"/>
      <c r="L126" s="11"/>
    </row>
    <row r="127" spans="1:12" ht="16.5">
      <c r="A127" s="97"/>
      <c r="B127" s="82" t="s">
        <v>62</v>
      </c>
      <c r="C127" s="69"/>
      <c r="D127" s="69"/>
      <c r="E127" s="69"/>
      <c r="F127" s="69"/>
      <c r="G127" s="69"/>
      <c r="H127" s="69"/>
      <c r="I127" s="69"/>
      <c r="L127" s="11"/>
    </row>
    <row r="128" spans="1:12" ht="16.5">
      <c r="A128" s="97"/>
      <c r="B128" s="82"/>
      <c r="C128" s="69"/>
      <c r="D128" s="69"/>
      <c r="E128" s="69"/>
      <c r="F128" s="69"/>
      <c r="G128" s="69"/>
      <c r="H128" s="69"/>
      <c r="I128" s="69"/>
      <c r="L128" s="11"/>
    </row>
    <row r="129" spans="1:12" ht="16.5">
      <c r="A129" s="97" t="s">
        <v>97</v>
      </c>
      <c r="B129" s="100" t="s">
        <v>42</v>
      </c>
      <c r="C129" s="67"/>
      <c r="D129" s="67"/>
      <c r="E129" s="69"/>
      <c r="F129" s="69"/>
      <c r="G129" s="69"/>
      <c r="H129" s="69"/>
      <c r="I129" s="69"/>
      <c r="L129" s="11"/>
    </row>
    <row r="130" spans="1:12" ht="16.5">
      <c r="A130" s="97"/>
      <c r="B130" s="100"/>
      <c r="C130" s="67"/>
      <c r="D130" s="67"/>
      <c r="E130" s="69"/>
      <c r="F130" s="69"/>
      <c r="G130" s="69"/>
      <c r="H130" s="69"/>
      <c r="I130" s="69"/>
      <c r="L130" s="11"/>
    </row>
    <row r="131" spans="1:12" ht="16.5">
      <c r="A131" s="66"/>
      <c r="B131" s="69" t="s">
        <v>245</v>
      </c>
      <c r="C131" s="69"/>
      <c r="D131" s="69"/>
      <c r="E131" s="69"/>
      <c r="F131" s="69"/>
      <c r="G131" s="69"/>
      <c r="H131" s="69"/>
      <c r="I131" s="84"/>
      <c r="L131" s="11"/>
    </row>
    <row r="132" spans="1:12" ht="16.5">
      <c r="A132" s="69"/>
      <c r="B132" s="69"/>
      <c r="C132" s="69"/>
      <c r="D132" s="69"/>
      <c r="E132" s="69"/>
      <c r="F132" s="69"/>
      <c r="G132" s="72" t="s">
        <v>30</v>
      </c>
      <c r="H132" s="69"/>
      <c r="I132" s="69"/>
      <c r="L132" s="11"/>
    </row>
    <row r="133" spans="1:12" ht="16.5">
      <c r="A133" s="66"/>
      <c r="B133" s="69" t="s">
        <v>126</v>
      </c>
      <c r="C133" s="69"/>
      <c r="D133" s="69"/>
      <c r="E133" s="69"/>
      <c r="F133" s="69"/>
      <c r="G133" s="85"/>
      <c r="H133" s="69"/>
      <c r="I133" s="69"/>
      <c r="L133" s="11"/>
    </row>
    <row r="134" spans="1:12" ht="16.5">
      <c r="A134" s="66"/>
      <c r="B134" s="69" t="s">
        <v>123</v>
      </c>
      <c r="C134" s="69"/>
      <c r="D134" s="69"/>
      <c r="E134" s="69"/>
      <c r="F134" s="69"/>
      <c r="G134" s="109">
        <f>G136-G135</f>
        <v>26895</v>
      </c>
      <c r="H134" s="69"/>
      <c r="I134" s="69"/>
      <c r="L134" s="11"/>
    </row>
    <row r="135" spans="1:12" ht="16.5">
      <c r="A135" s="66"/>
      <c r="B135" s="69" t="s">
        <v>124</v>
      </c>
      <c r="C135" s="69"/>
      <c r="D135" s="69"/>
      <c r="E135" s="69"/>
      <c r="F135" s="69"/>
      <c r="G135" s="110">
        <v>711</v>
      </c>
      <c r="H135" s="69"/>
      <c r="I135" s="69"/>
      <c r="L135" s="11"/>
    </row>
    <row r="136" spans="1:12" ht="16.5">
      <c r="A136" s="66"/>
      <c r="B136" s="69"/>
      <c r="C136" s="69"/>
      <c r="D136" s="69"/>
      <c r="E136" s="69"/>
      <c r="F136" s="69"/>
      <c r="G136" s="111">
        <f>BSHEET!C45</f>
        <v>27606</v>
      </c>
      <c r="H136" s="69"/>
      <c r="I136" s="69"/>
      <c r="L136" s="11"/>
    </row>
    <row r="137" spans="1:12" ht="16.5">
      <c r="A137" s="66"/>
      <c r="B137" s="69" t="s">
        <v>125</v>
      </c>
      <c r="C137" s="69"/>
      <c r="D137" s="69"/>
      <c r="E137" s="69"/>
      <c r="F137" s="69"/>
      <c r="G137" s="75"/>
      <c r="H137" s="69"/>
      <c r="I137" s="69"/>
      <c r="L137" s="11"/>
    </row>
    <row r="138" spans="1:12" ht="16.5">
      <c r="A138" s="66"/>
      <c r="B138" s="69" t="s">
        <v>123</v>
      </c>
      <c r="C138" s="69"/>
      <c r="D138" s="69"/>
      <c r="E138" s="69"/>
      <c r="F138" s="69"/>
      <c r="G138" s="109">
        <f>G140-G139</f>
        <v>38801</v>
      </c>
      <c r="H138" s="69"/>
      <c r="I138" s="69"/>
      <c r="L138" s="11"/>
    </row>
    <row r="139" spans="1:12" ht="16.5">
      <c r="A139" s="66"/>
      <c r="B139" s="69" t="s">
        <v>124</v>
      </c>
      <c r="C139" s="69"/>
      <c r="D139" s="69"/>
      <c r="E139" s="69"/>
      <c r="F139" s="69"/>
      <c r="G139" s="143">
        <v>4893</v>
      </c>
      <c r="H139" s="69"/>
      <c r="I139" s="69"/>
      <c r="L139" s="11"/>
    </row>
    <row r="140" spans="1:12" ht="16.5">
      <c r="A140" s="66"/>
      <c r="B140" s="69"/>
      <c r="C140" s="69"/>
      <c r="D140" s="69"/>
      <c r="E140" s="69"/>
      <c r="F140" s="69"/>
      <c r="G140" s="75">
        <f>BSHEET!C38</f>
        <v>43694</v>
      </c>
      <c r="H140" s="69"/>
      <c r="I140" s="69"/>
      <c r="L140" s="11"/>
    </row>
    <row r="141" spans="1:12" ht="16.5">
      <c r="A141" s="66"/>
      <c r="B141" s="69"/>
      <c r="C141" s="69"/>
      <c r="D141" s="69"/>
      <c r="E141" s="69"/>
      <c r="F141" s="69"/>
      <c r="G141" s="75"/>
      <c r="H141" s="69"/>
      <c r="I141" s="69"/>
      <c r="L141" s="11"/>
    </row>
    <row r="142" spans="1:12" ht="17.25" thickBot="1">
      <c r="A142" s="66"/>
      <c r="B142" s="69"/>
      <c r="C142" s="69"/>
      <c r="D142" s="69"/>
      <c r="E142" s="67"/>
      <c r="F142" s="69"/>
      <c r="G142" s="79">
        <f>+G136+G140</f>
        <v>71300</v>
      </c>
      <c r="H142" s="69"/>
      <c r="I142" s="69"/>
      <c r="L142" s="11"/>
    </row>
    <row r="143" spans="1:12" ht="17.25" thickTop="1">
      <c r="A143" s="66"/>
      <c r="B143" s="69"/>
      <c r="C143" s="69"/>
      <c r="D143" s="69"/>
      <c r="E143" s="67"/>
      <c r="F143" s="69"/>
      <c r="G143" s="75"/>
      <c r="H143" s="69"/>
      <c r="I143" s="69"/>
      <c r="L143" s="11"/>
    </row>
    <row r="144" spans="1:12" ht="16.5">
      <c r="A144" s="66" t="s">
        <v>98</v>
      </c>
      <c r="B144" s="67" t="s">
        <v>43</v>
      </c>
      <c r="C144" s="67"/>
      <c r="D144" s="67"/>
      <c r="E144" s="69"/>
      <c r="F144" s="69"/>
      <c r="G144" s="69"/>
      <c r="H144" s="69"/>
      <c r="I144" s="69"/>
      <c r="L144" s="11"/>
    </row>
    <row r="145" spans="1:12" ht="16.5">
      <c r="A145" s="66"/>
      <c r="B145" s="69"/>
      <c r="C145" s="69"/>
      <c r="D145" s="69"/>
      <c r="E145" s="69"/>
      <c r="F145" s="69"/>
      <c r="G145" s="69"/>
      <c r="H145" s="69"/>
      <c r="I145" s="69"/>
      <c r="L145" s="11"/>
    </row>
    <row r="146" spans="1:12" ht="16.5">
      <c r="A146" s="66"/>
      <c r="B146" s="69" t="s">
        <v>111</v>
      </c>
      <c r="C146" s="69"/>
      <c r="D146" s="69"/>
      <c r="E146" s="67"/>
      <c r="F146" s="69"/>
      <c r="G146" s="69"/>
      <c r="H146" s="69"/>
      <c r="I146" s="69"/>
      <c r="L146" s="11"/>
    </row>
    <row r="147" spans="1:12" ht="15.75" customHeight="1">
      <c r="A147" s="66"/>
      <c r="B147" s="69"/>
      <c r="C147" s="69"/>
      <c r="D147" s="69"/>
      <c r="E147" s="69"/>
      <c r="F147" s="69"/>
      <c r="G147" s="69"/>
      <c r="H147" s="69"/>
      <c r="I147" s="69"/>
      <c r="L147" s="11"/>
    </row>
    <row r="148" spans="1:12" ht="16.5">
      <c r="A148" s="66" t="s">
        <v>99</v>
      </c>
      <c r="B148" s="67" t="s">
        <v>44</v>
      </c>
      <c r="C148" s="67"/>
      <c r="D148" s="67"/>
      <c r="E148" s="69"/>
      <c r="F148" s="69"/>
      <c r="G148" s="69"/>
      <c r="H148" s="69"/>
      <c r="I148" s="69"/>
      <c r="L148" s="11"/>
    </row>
    <row r="149" spans="1:12" ht="16.5">
      <c r="A149" s="66"/>
      <c r="B149" s="69"/>
      <c r="C149" s="69"/>
      <c r="D149" s="69"/>
      <c r="E149" s="69"/>
      <c r="F149" s="69"/>
      <c r="G149" s="69"/>
      <c r="H149" s="69"/>
      <c r="I149" s="69"/>
      <c r="L149" s="11"/>
    </row>
    <row r="150" spans="1:12" ht="16.5">
      <c r="A150" s="66"/>
      <c r="B150" s="69" t="s">
        <v>110</v>
      </c>
      <c r="C150" s="69"/>
      <c r="D150" s="69"/>
      <c r="E150" s="67"/>
      <c r="F150" s="69"/>
      <c r="G150" s="69"/>
      <c r="H150" s="69"/>
      <c r="I150" s="69"/>
      <c r="L150" s="11"/>
    </row>
    <row r="151" spans="1:12" ht="16.5">
      <c r="A151" s="66"/>
      <c r="B151" s="69"/>
      <c r="C151" s="69"/>
      <c r="D151" s="69"/>
      <c r="E151" s="67"/>
      <c r="F151" s="69"/>
      <c r="G151" s="69"/>
      <c r="H151" s="69"/>
      <c r="I151" s="69"/>
      <c r="L151" s="11"/>
    </row>
    <row r="152" spans="1:12" ht="16.5">
      <c r="A152" s="97" t="s">
        <v>100</v>
      </c>
      <c r="B152" s="67" t="s">
        <v>188</v>
      </c>
      <c r="C152" s="69"/>
      <c r="D152" s="69"/>
      <c r="E152" s="67"/>
      <c r="F152" s="69"/>
      <c r="G152" s="69"/>
      <c r="H152" s="69"/>
      <c r="I152" s="69"/>
      <c r="L152" s="11"/>
    </row>
    <row r="153" spans="1:12" ht="16.5">
      <c r="A153" s="97"/>
      <c r="B153" s="67"/>
      <c r="C153" s="69"/>
      <c r="D153" s="69"/>
      <c r="E153" s="67"/>
      <c r="F153" s="69"/>
      <c r="G153" s="69"/>
      <c r="H153" s="69"/>
      <c r="I153" s="69"/>
      <c r="L153" s="11"/>
    </row>
    <row r="154" spans="1:12" ht="16.5">
      <c r="A154" s="97"/>
      <c r="B154" s="69" t="s">
        <v>221</v>
      </c>
      <c r="C154" s="69"/>
      <c r="D154" s="69"/>
      <c r="E154" s="67"/>
      <c r="F154" s="69"/>
      <c r="G154" s="69"/>
      <c r="H154" s="69"/>
      <c r="I154" s="69"/>
      <c r="L154" s="11"/>
    </row>
    <row r="155" spans="1:12" ht="16.5">
      <c r="A155" s="66"/>
      <c r="B155" s="69"/>
      <c r="C155" s="69"/>
      <c r="D155" s="69"/>
      <c r="E155" s="69"/>
      <c r="F155" s="69"/>
      <c r="G155" s="69"/>
      <c r="H155" s="69"/>
      <c r="I155" s="69"/>
      <c r="L155" s="11"/>
    </row>
    <row r="156" spans="1:12" ht="16.5">
      <c r="A156" s="66" t="s">
        <v>101</v>
      </c>
      <c r="B156" s="67" t="s">
        <v>102</v>
      </c>
      <c r="C156" s="67"/>
      <c r="D156" s="67"/>
      <c r="E156" s="67"/>
      <c r="F156" s="69"/>
      <c r="G156" s="69"/>
      <c r="H156" s="69"/>
      <c r="I156" s="69"/>
      <c r="L156" s="11"/>
    </row>
    <row r="157" spans="1:12" s="12" customFormat="1" ht="16.5">
      <c r="A157" s="71"/>
      <c r="B157" s="69"/>
      <c r="C157" s="69"/>
      <c r="D157" s="69"/>
      <c r="E157" s="69"/>
      <c r="F157" s="69"/>
      <c r="G157" s="72"/>
      <c r="I157" s="69"/>
      <c r="L157" s="13"/>
    </row>
    <row r="158" spans="1:12" ht="16.5">
      <c r="A158" s="66"/>
      <c r="B158" s="67"/>
      <c r="C158" s="67"/>
      <c r="D158" s="67"/>
      <c r="E158" s="69"/>
      <c r="F158" s="72" t="s">
        <v>232</v>
      </c>
      <c r="G158" s="72" t="s">
        <v>49</v>
      </c>
      <c r="I158" s="69"/>
      <c r="L158" s="11"/>
    </row>
    <row r="159" spans="1:12" ht="16.5">
      <c r="A159" s="66"/>
      <c r="B159" s="67"/>
      <c r="C159" s="67"/>
      <c r="D159" s="67"/>
      <c r="E159" s="67"/>
      <c r="F159" s="72" t="s">
        <v>50</v>
      </c>
      <c r="G159" s="72" t="s">
        <v>51</v>
      </c>
      <c r="I159" s="69"/>
      <c r="L159" s="11"/>
    </row>
    <row r="160" spans="1:12" ht="16.5">
      <c r="A160" s="66"/>
      <c r="B160" s="67" t="s">
        <v>103</v>
      </c>
      <c r="C160" s="67"/>
      <c r="D160" s="67"/>
      <c r="E160" s="69"/>
      <c r="F160" s="80" t="s">
        <v>238</v>
      </c>
      <c r="G160" s="80" t="s">
        <v>238</v>
      </c>
      <c r="I160" s="69"/>
      <c r="L160" s="11"/>
    </row>
    <row r="161" spans="1:12" ht="16.5">
      <c r="A161" s="66"/>
      <c r="B161" s="69"/>
      <c r="C161" s="69"/>
      <c r="D161" s="69"/>
      <c r="E161" s="69"/>
      <c r="F161" s="69"/>
      <c r="G161" s="69"/>
      <c r="I161" s="69"/>
      <c r="L161" s="11"/>
    </row>
    <row r="162" spans="1:12" ht="16.5">
      <c r="A162" s="66"/>
      <c r="B162" s="69"/>
      <c r="C162" s="69"/>
      <c r="D162" s="69"/>
      <c r="E162" s="69"/>
      <c r="F162" s="69"/>
      <c r="G162" s="69"/>
      <c r="I162" s="69"/>
      <c r="L162" s="11"/>
    </row>
    <row r="163" spans="1:12" s="12" customFormat="1" ht="17.25" thickBot="1">
      <c r="A163" s="71"/>
      <c r="B163" s="69" t="s">
        <v>0</v>
      </c>
      <c r="C163" s="69"/>
      <c r="D163" s="69"/>
      <c r="E163" s="69"/>
      <c r="F163" s="88">
        <f>+PL!C29</f>
        <v>3203</v>
      </c>
      <c r="G163" s="87">
        <f>+PL!G29</f>
        <v>9416</v>
      </c>
      <c r="I163" s="69"/>
      <c r="L163" s="13"/>
    </row>
    <row r="164" spans="1:12" s="12" customFormat="1" ht="17.25" thickTop="1">
      <c r="A164" s="71"/>
      <c r="B164" s="69"/>
      <c r="C164" s="69"/>
      <c r="D164" s="69"/>
      <c r="E164" s="69"/>
      <c r="F164" s="81"/>
      <c r="G164" s="144"/>
      <c r="I164" s="69"/>
      <c r="L164" s="13"/>
    </row>
    <row r="165" spans="1:12" s="12" customFormat="1" ht="17.25" thickBot="1">
      <c r="A165" s="71"/>
      <c r="B165" s="69" t="s">
        <v>179</v>
      </c>
      <c r="C165" s="69"/>
      <c r="D165" s="69"/>
      <c r="E165" s="69"/>
      <c r="F165" s="88">
        <v>130635</v>
      </c>
      <c r="G165" s="88">
        <v>130635</v>
      </c>
      <c r="I165" s="69"/>
      <c r="L165" s="13"/>
    </row>
    <row r="166" spans="1:12" s="12" customFormat="1" ht="15" customHeight="1" thickTop="1">
      <c r="A166" s="69"/>
      <c r="B166" s="69"/>
      <c r="C166" s="69"/>
      <c r="D166" s="69"/>
      <c r="E166" s="69"/>
      <c r="F166" s="69"/>
      <c r="G166" s="69"/>
      <c r="I166" s="69"/>
      <c r="L166" s="13"/>
    </row>
    <row r="167" spans="1:12" s="12" customFormat="1" ht="17.25" thickBot="1">
      <c r="A167" s="69"/>
      <c r="B167" s="69" t="s">
        <v>104</v>
      </c>
      <c r="C167" s="69"/>
      <c r="D167" s="69"/>
      <c r="E167" s="69"/>
      <c r="F167" s="89">
        <f>F163/F165*100</f>
        <v>2.451869713323382</v>
      </c>
      <c r="G167" s="89">
        <f>G163/G165*100</f>
        <v>7.2078692540284</v>
      </c>
      <c r="I167" s="69"/>
      <c r="L167" s="13"/>
    </row>
    <row r="168" spans="1:12" s="12" customFormat="1" ht="17.25" thickTop="1">
      <c r="A168" s="69"/>
      <c r="B168" s="69"/>
      <c r="C168" s="69"/>
      <c r="D168" s="69"/>
      <c r="E168" s="69"/>
      <c r="H168" s="69"/>
      <c r="I168" s="69"/>
      <c r="L168" s="13"/>
    </row>
    <row r="169" spans="1:12" ht="17.25" thickBot="1">
      <c r="A169" s="67"/>
      <c r="B169" s="67" t="s">
        <v>155</v>
      </c>
      <c r="C169" s="67"/>
      <c r="D169" s="67"/>
      <c r="E169" s="86"/>
      <c r="F169" s="89">
        <f>F163/F165*100</f>
        <v>2.451869713323382</v>
      </c>
      <c r="G169" s="89">
        <f>G163/G165*100</f>
        <v>7.2078692540284</v>
      </c>
      <c r="H169" s="69"/>
      <c r="I169" s="69"/>
      <c r="L169" s="11"/>
    </row>
    <row r="170" spans="1:12" ht="17.25" thickTop="1">
      <c r="A170" s="67"/>
      <c r="B170" s="69"/>
      <c r="C170" s="69"/>
      <c r="D170" s="69"/>
      <c r="E170" s="69"/>
      <c r="F170" s="69"/>
      <c r="G170" s="69"/>
      <c r="H170" s="69"/>
      <c r="I170" s="69"/>
      <c r="L170" s="11"/>
    </row>
    <row r="171" spans="2:12" s="12" customFormat="1" ht="14.25" customHeight="1">
      <c r="B171" s="69" t="s">
        <v>185</v>
      </c>
      <c r="C171" s="69"/>
      <c r="D171" s="69"/>
      <c r="E171" s="69"/>
      <c r="F171" s="69"/>
      <c r="G171" s="69"/>
      <c r="H171" s="69"/>
      <c r="I171" s="69"/>
      <c r="L171" s="13"/>
    </row>
    <row r="172" spans="2:12" ht="16.5">
      <c r="B172" s="69" t="s">
        <v>246</v>
      </c>
      <c r="L172" s="11"/>
    </row>
    <row r="173" ht="16.5">
      <c r="B173" s="151" t="s">
        <v>170</v>
      </c>
    </row>
    <row r="175" spans="1:2" ht="16.5">
      <c r="A175" s="14" t="s">
        <v>233</v>
      </c>
      <c r="B175" s="67" t="s">
        <v>234</v>
      </c>
    </row>
    <row r="177" spans="2:8" ht="16.5">
      <c r="B177" s="69" t="s">
        <v>235</v>
      </c>
      <c r="C177" s="69"/>
      <c r="D177" s="69"/>
      <c r="E177" s="69"/>
      <c r="F177" s="69"/>
      <c r="G177" s="69"/>
      <c r="H177" s="69"/>
    </row>
    <row r="178" ht="16.5">
      <c r="B178" s="69" t="s">
        <v>255</v>
      </c>
    </row>
  </sheetData>
  <sheetProtection/>
  <mergeCells count="4">
    <mergeCell ref="B91:H92"/>
    <mergeCell ref="B60:J60"/>
    <mergeCell ref="B63:I63"/>
    <mergeCell ref="B45:I45"/>
  </mergeCells>
  <printOptions/>
  <pageMargins left="0.39" right="0.24" top="0.51" bottom="0.5" header="0" footer="0"/>
  <pageSetup fitToHeight="0" horizontalDpi="1200" verticalDpi="1200" orientation="portrait" paperSize="9" scale="70" r:id="rId2"/>
  <rowBreaks count="1" manualBreakCount="1">
    <brk id="11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aliceo</cp:lastModifiedBy>
  <cp:lastPrinted>2010-04-14T02:09:02Z</cp:lastPrinted>
  <dcterms:created xsi:type="dcterms:W3CDTF">2001-02-05T15:55:12Z</dcterms:created>
  <dcterms:modified xsi:type="dcterms:W3CDTF">2010-04-15T10:13:07Z</dcterms:modified>
  <cp:category/>
  <cp:version/>
  <cp:contentType/>
  <cp:contentStatus/>
</cp:coreProperties>
</file>