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35" tabRatio="604" activeTab="0"/>
  </bookViews>
  <sheets>
    <sheet name="PL" sheetId="1" r:id="rId1"/>
    <sheet name="BSHEET" sheetId="2" r:id="rId2"/>
    <sheet name="Equity " sheetId="3" r:id="rId3"/>
    <sheet name="Cashflow" sheetId="4" r:id="rId4"/>
    <sheet name="Notes" sheetId="5" r:id="rId5"/>
  </sheets>
  <definedNames>
    <definedName name="_xlnm.Print_Area" localSheetId="1">'BSHEET'!$A$1:$F$61</definedName>
    <definedName name="_xlnm.Print_Area" localSheetId="2">'Equity '!$A$1:$I$54</definedName>
    <definedName name="_xlnm.Print_Area" localSheetId="0">'PL'!$A$1:$I$45</definedName>
  </definedNames>
  <calcPr fullCalcOnLoad="1"/>
</workbook>
</file>

<file path=xl/sharedStrings.xml><?xml version="1.0" encoding="utf-8"?>
<sst xmlns="http://schemas.openxmlformats.org/spreadsheetml/2006/main" count="346" uniqueCount="290">
  <si>
    <t>to the date of this report, which have not been reflected in this financial statements.</t>
  </si>
  <si>
    <t>Net profit attributable to ordinary shareholders (RM'000)</t>
  </si>
  <si>
    <t>CASH FLOWS FROM/(USED IN) OPERATING ACTIVITIES</t>
  </si>
  <si>
    <t>Net assets per share attributable to ordinary</t>
  </si>
  <si>
    <t xml:space="preserve">equity holders of the parent (RM) </t>
  </si>
  <si>
    <t>Operating expenses</t>
  </si>
  <si>
    <t>Profit for the period</t>
  </si>
  <si>
    <t>ASSETS</t>
  </si>
  <si>
    <t>Non-current assets</t>
  </si>
  <si>
    <t>Other investments</t>
  </si>
  <si>
    <t>Inventories</t>
  </si>
  <si>
    <t>Trade receivables</t>
  </si>
  <si>
    <t xml:space="preserve">Short-term deposits </t>
  </si>
  <si>
    <t>Tax recoverable</t>
  </si>
  <si>
    <t>Trade payables</t>
  </si>
  <si>
    <t>Short term borrowings</t>
  </si>
  <si>
    <t>Other receivables, deposits and prepayments</t>
  </si>
  <si>
    <t>Cash on hand and at banks</t>
  </si>
  <si>
    <t>TOTAL ASSETS</t>
  </si>
  <si>
    <t>EQUITY AND LIABILITIES</t>
  </si>
  <si>
    <t>Equity attributable to equity holders of the parent</t>
  </si>
  <si>
    <t>Share premium</t>
  </si>
  <si>
    <t>Revaluation reserve</t>
  </si>
  <si>
    <t>Retained profit</t>
  </si>
  <si>
    <t>TOTAL EQUITY</t>
  </si>
  <si>
    <t>Non-current liabilities</t>
  </si>
  <si>
    <t>TOTAL LIABILITIES</t>
  </si>
  <si>
    <t>TOTAL EQUITY AND LIABILITIES</t>
  </si>
  <si>
    <t>Other payables and accruals</t>
  </si>
  <si>
    <t>Attributable to:</t>
  </si>
  <si>
    <t>Equity holders of the parent</t>
  </si>
  <si>
    <t>Investment properties</t>
  </si>
  <si>
    <t xml:space="preserve">The interim financial report is unaudited and has been prepared in accordance with Financial Reporting </t>
  </si>
  <si>
    <t xml:space="preserve">Standard (FRS) 134 "Interim Financial Reporting" and Paragraph 9.22 of the Listing Requirements of Bursa </t>
  </si>
  <si>
    <t xml:space="preserve">Malaysia Securities Berhad and should be read in conjunction with the audited financial statements of the Group </t>
  </si>
  <si>
    <t xml:space="preserve">  Cash from operations</t>
  </si>
  <si>
    <t>Net cash from operating activities</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</si>
  <si>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</si>
  <si>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</si>
  <si>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</si>
  <si>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</si>
  <si>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</si>
  <si>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</si>
  <si>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</si>
  <si>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</si>
  <si>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</si>
  <si>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</si>
  <si>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</si>
  <si>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</si>
  <si>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</si>
  <si>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</si>
  <si>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</si>
  <si>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</si>
  <si>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</si>
  <si>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</si>
  <si>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</si>
  <si>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</si>
  <si>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</si>
  <si>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</si>
  <si>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</si>
  <si>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</si>
  <si>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</si>
  <si>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</si>
  <si>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</si>
  <si>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Cumulative</t>
  </si>
  <si>
    <t>To Date</t>
  </si>
  <si>
    <t>Revenue</t>
  </si>
  <si>
    <t>Property, plant and equipment</t>
  </si>
  <si>
    <t>Current assets</t>
  </si>
  <si>
    <t>Current liabilities</t>
  </si>
  <si>
    <t>Share capital</t>
  </si>
  <si>
    <t>Long term borrowings</t>
  </si>
  <si>
    <t>Deferred taxation</t>
  </si>
  <si>
    <t xml:space="preserve">Deferred tax </t>
  </si>
  <si>
    <t>Goodwill on consolidation</t>
  </si>
  <si>
    <t>MATERIAL SUBSEQUENT EVENTS</t>
  </si>
  <si>
    <t>Not applicable.</t>
  </si>
  <si>
    <t xml:space="preserve">Profit/(loss) </t>
  </si>
  <si>
    <t xml:space="preserve"> taxation</t>
  </si>
  <si>
    <t>before</t>
  </si>
  <si>
    <t>CONDENSED CONSOLIDATED INCOME STATEMENT</t>
  </si>
  <si>
    <t>NOTES TO THE INTERIM FINANCIAL REPORT</t>
  </si>
  <si>
    <t>A1.</t>
  </si>
  <si>
    <t>BASIS OF PREPARATION</t>
  </si>
  <si>
    <t>A2.</t>
  </si>
  <si>
    <t>AUDIT QUALIFICATION</t>
  </si>
  <si>
    <t>A3.</t>
  </si>
  <si>
    <t>A4.</t>
  </si>
  <si>
    <t>A5.</t>
  </si>
  <si>
    <t>MATERIAL CHANGES IN ESTIMATES</t>
  </si>
  <si>
    <t>A6.</t>
  </si>
  <si>
    <t>A7.</t>
  </si>
  <si>
    <t>DIVIDEND PAID</t>
  </si>
  <si>
    <t>A8.</t>
  </si>
  <si>
    <t>A9.</t>
  </si>
  <si>
    <t>VALUATION OF PROPERTY, PLANT AND EQUIPMENT</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</si>
  <si>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</si>
  <si>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</si>
  <si>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</si>
  <si>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</si>
  <si>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</si>
  <si>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</si>
  <si>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</si>
  <si>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</si>
  <si>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</si>
  <si>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</si>
  <si>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</si>
  <si>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</si>
  <si>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</si>
  <si>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</si>
  <si>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</si>
  <si>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</si>
  <si>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</si>
  <si>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</si>
  <si>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</si>
  <si>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</si>
  <si>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</si>
  <si>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</si>
  <si>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</si>
  <si>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</si>
  <si>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</si>
  <si>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</si>
  <si>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</si>
  <si>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</si>
  <si>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</si>
  <si>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</si>
  <si>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</si>
  <si>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CASH FLOWS FROM/(USED IN) INVESTING ACTIVITIES</t>
  </si>
  <si>
    <t>Net cash used in investing activities</t>
  </si>
  <si>
    <t>CASH FLOWS FROM/(USED IN) FINANCING ACTIVITIES</t>
  </si>
  <si>
    <t xml:space="preserve">CONDENSED CONSOLIDATED STATEMENT OF CHANGES IN EQUITY </t>
  </si>
  <si>
    <t xml:space="preserve">Distributable </t>
  </si>
  <si>
    <t>Reserve</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</si>
  <si>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</si>
  <si>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</si>
  <si>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</si>
  <si>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</si>
  <si>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</si>
  <si>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</si>
  <si>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</si>
  <si>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</si>
  <si>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</si>
  <si>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</si>
  <si>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</si>
  <si>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</si>
  <si>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t>
  </si>
  <si>
    <t xml:space="preserve">         INDIVIDUAL QUARTER</t>
  </si>
  <si>
    <t xml:space="preserve">CONDENSED CONSOLIDATED BALANCE SHEET </t>
  </si>
  <si>
    <t>PROFIT/(LOSS) ON SALE OF UNQUOTED INVESTMENTS AND/OR PROPERTIES</t>
  </si>
  <si>
    <t xml:space="preserve">                           (Company No. 265348-V)                                               </t>
  </si>
  <si>
    <t xml:space="preserve">                          (Incorporated in Malaysia)                                               </t>
  </si>
  <si>
    <t xml:space="preserve">                        SPRITZER BHD.</t>
  </si>
  <si>
    <t xml:space="preserve">                  (Company No. 265348-V)                                               </t>
  </si>
  <si>
    <t xml:space="preserve">                 (Incorporated in Malaysia)                                               </t>
  </si>
  <si>
    <t xml:space="preserve">                                  (Company No. 265348-V)</t>
  </si>
  <si>
    <t xml:space="preserve">      </t>
  </si>
  <si>
    <t xml:space="preserve">                               (Company No. 265348-V)</t>
  </si>
  <si>
    <t xml:space="preserve">                              (Incorporated in Malaysia)</t>
  </si>
  <si>
    <t xml:space="preserve">                                 SPRITZER BHD.</t>
  </si>
  <si>
    <t xml:space="preserve">                                 (Incorporated in Malaysia)</t>
  </si>
  <si>
    <t xml:space="preserve">    </t>
  </si>
  <si>
    <t xml:space="preserve">                                       SPRITZER BHD.</t>
  </si>
  <si>
    <r>
      <t xml:space="preserve">       </t>
    </r>
    <r>
      <rPr>
        <b/>
        <sz val="16"/>
        <rFont val="Arial"/>
        <family val="2"/>
      </rPr>
      <t xml:space="preserve">                          SPRITZER BHD.</t>
    </r>
  </si>
  <si>
    <t>SECURITIES</t>
  </si>
  <si>
    <t xml:space="preserve">ISSUANCES, CANCELLATIONS, REPURCHASES, RESALE AND REPAYMENTS OF DEBT AND EQUITY </t>
  </si>
  <si>
    <t xml:space="preserve">MATERIAL CHANGES IN THE QUARTERLY RESULTS COMPARED TO THE RESULTS OF THE PRECEDING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</si>
  <si>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</si>
  <si>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</si>
  <si>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</si>
  <si>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</si>
  <si>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</si>
  <si>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</si>
  <si>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</si>
  <si>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 xml:space="preserve">  Proceeds from disposal of property, plant and equipment</t>
  </si>
  <si>
    <t xml:space="preserve">  Purchase of property, plant and equipment</t>
  </si>
  <si>
    <t xml:space="preserve">  Repayment of borrowings</t>
  </si>
  <si>
    <t xml:space="preserve">  Proceeds from borrowings</t>
  </si>
  <si>
    <t xml:space="preserve">  Finance costs paid</t>
  </si>
  <si>
    <t>Fully Diluted EPS (sen)</t>
  </si>
  <si>
    <t xml:space="preserve">                            SPRITZER BHD.</t>
  </si>
  <si>
    <t>UNUSUAL ITEMS AFFECTING ASSETS, LIABILITIES, EQUITY, NET INCOME OR CASH FLOWS</t>
  </si>
  <si>
    <t xml:space="preserve">Revaluation </t>
  </si>
  <si>
    <t>- current</t>
  </si>
  <si>
    <t xml:space="preserve">  Dividend paid</t>
  </si>
  <si>
    <t xml:space="preserve">  Short term deposits </t>
  </si>
  <si>
    <t xml:space="preserve">  Tax refunded</t>
  </si>
  <si>
    <t>Retained</t>
  </si>
  <si>
    <t xml:space="preserve">The accounting policies and methods of computation used in the preparation of the interim financial report are </t>
  </si>
  <si>
    <t xml:space="preserve">Apart from the traditional variations in the level of business activities, the operations of the Group were not </t>
  </si>
  <si>
    <t>materially affected by any seasonal nor cyclical factors.</t>
  </si>
  <si>
    <t xml:space="preserve">Non-distributable </t>
  </si>
  <si>
    <t>Attributable to Equity Holders of the Parent</t>
  </si>
  <si>
    <t xml:space="preserve">                                                                      </t>
  </si>
  <si>
    <t xml:space="preserve">  Share buy back</t>
  </si>
  <si>
    <t>Treasury shares</t>
  </si>
  <si>
    <t>Shares</t>
  </si>
  <si>
    <t>Treasury</t>
  </si>
  <si>
    <t>accordingly.</t>
  </si>
  <si>
    <t xml:space="preserve">ADDITIONAL INFORMATION REQUIRED BY THE LISTING REQUIREMENTS OF BURSA MALAYSIA SECURITIES </t>
  </si>
  <si>
    <t xml:space="preserve">BERHAD </t>
  </si>
  <si>
    <t>Other income</t>
  </si>
  <si>
    <t xml:space="preserve">  Additions to investment property</t>
  </si>
  <si>
    <t>(The Condensed Consolidated Income Statement should be read in conjunction with the Audited Financial Statements</t>
  </si>
  <si>
    <t xml:space="preserve">(The Condensed Consolidated Balance Sheet should be read in conjunction with the </t>
  </si>
  <si>
    <t>Prepaid lease payments</t>
  </si>
  <si>
    <t>Balance as of 1st June 2007</t>
  </si>
  <si>
    <t xml:space="preserve">There were no material changes in the estimates used in the current quarter compared to those used in the previous </t>
  </si>
  <si>
    <t>financial year which have a material effect in the current quarter.</t>
  </si>
  <si>
    <t>Number of ordinary shares in issue ('000)</t>
  </si>
  <si>
    <t>There were no corporate proposals announced but not completed as at the date of this report.</t>
  </si>
  <si>
    <t xml:space="preserve">(The Condensed Consolidated Cash Flow Statement should be read in conjunction with the Audited Financial </t>
  </si>
  <si>
    <t>B3.</t>
  </si>
  <si>
    <t xml:space="preserve">There were no issuance and repayment of debt and equity securities, share buy-backs, share cancellations and   </t>
  </si>
  <si>
    <t>treasury shares were resold or cancelled during the current quarter.</t>
  </si>
  <si>
    <t xml:space="preserve">The number of ordinary shares in issue has been adjusted to take into consideration the treasury shares </t>
  </si>
  <si>
    <t xml:space="preserve">The effective tax rates for the current quarter and current year to date are lower than the statutory income       </t>
  </si>
  <si>
    <t xml:space="preserve">tax rate mainly due to utilisation of available reinvestment allowances in certain subsidiary companies. </t>
  </si>
  <si>
    <t>Provision for taxation</t>
  </si>
  <si>
    <t>Dividend</t>
  </si>
  <si>
    <t>31/05/2008</t>
  </si>
  <si>
    <t>Balance as of 31st May 2008</t>
  </si>
  <si>
    <t>Net profit for the year</t>
  </si>
  <si>
    <t>Reversal of deferred tax on revaluation</t>
  </si>
  <si>
    <t>surplus arising from exemption of real</t>
  </si>
  <si>
    <t>property gain tax</t>
  </si>
  <si>
    <t>CONDENSED CONSOLIDATED CASH FLOW STATEMENT FOR THE FINANCIAL YEAR</t>
  </si>
  <si>
    <t>CASH AND CASH EQUIVALENTS AT BEGINNING OF YEAR</t>
  </si>
  <si>
    <t>CASH AND CASH EQUIVALENTS AT END OF YEAR</t>
  </si>
  <si>
    <t xml:space="preserve">The analysis of the Group business segments for the current financial year to date are as follows:- </t>
  </si>
  <si>
    <t>FUTURE PROSPECTS</t>
  </si>
  <si>
    <t>DIVIDEND</t>
  </si>
  <si>
    <t>Quarterly report on consolidated results for the fourth quarter ended 31/05/2009.</t>
  </si>
  <si>
    <t>31/05/2009</t>
  </si>
  <si>
    <t xml:space="preserve"> Audited Financial Statements for the year ended 31st May 2008)</t>
  </si>
  <si>
    <t xml:space="preserve"> for the year ended 31st May 2008)</t>
  </si>
  <si>
    <t>FOR THE FINANCIAL YEAR ENDED 31ST MAY 2009</t>
  </si>
  <si>
    <t>Balance as of 1st June 2008</t>
  </si>
  <si>
    <t>Capitalisation for Bonus Issue</t>
  </si>
  <si>
    <t xml:space="preserve">Expenses relating to Bonus Issue and </t>
  </si>
  <si>
    <t xml:space="preserve">  Share Split</t>
  </si>
  <si>
    <t xml:space="preserve">*Earnings per share in the preceding year corresponding quarter and period have been adjusted retrospectively for the enlarged share capital of 130,634,666 new ordinary shares (excluding treasury shares) of RM0.50 each as a result of the Bonus Issue of 16,329,333 new ordinary shares and Share Split involving the subdivision of every one existing ordinary share of RM1.00 each into two ordinary shares of RM0.50 each which were completed on 22nd January 2009. </t>
  </si>
  <si>
    <t xml:space="preserve">**Net assets per share as at 31st May 2008 have been adjusted retrospectively for the enlarged share capital of 130,634,666 new ordinary shares (excluding treasury shares) of RM0.50 each as a result of the Bonus Issue of 16,329,333 new ordinary shares and Share Split involving the subdivision of every one existing ordinary share of RM1.00 each into two ordinary shares of RM0.50 each which were completed on 22nd January 2009. </t>
  </si>
  <si>
    <t>ENDED 31ST MAY 2009</t>
  </si>
  <si>
    <t xml:space="preserve">  Investment revenue</t>
  </si>
  <si>
    <t xml:space="preserve"> Statements for the year ended 31st May 2008)</t>
  </si>
  <si>
    <t>for the financial year ended 31st May 2008.</t>
  </si>
  <si>
    <t xml:space="preserve">consistent with those adopted in the latest audited financial statements for the financial year ended 31st May 2008, </t>
  </si>
  <si>
    <t>except for the adoption of the follwoing FRSs applicable to annual periods beginning on or after 1st July 2007.</t>
  </si>
  <si>
    <t>FRS 107 - Cash Flow Statements</t>
  </si>
  <si>
    <t>FRS 112 - Income Taxes</t>
  </si>
  <si>
    <t>FRS 118 - Revenue</t>
  </si>
  <si>
    <t>FRS 137 - Provisions, Contingent Liabilities and Contingent Assets</t>
  </si>
  <si>
    <t>The adoption of the above FRSs does not have significant financial impact on the Group.</t>
  </si>
  <si>
    <t xml:space="preserve">There were no material items of an unusual nature and amount for the current quarter and financial year todate. </t>
  </si>
  <si>
    <t xml:space="preserve">resale of treasury shares for the fourth quarter ended 31st May 2009. </t>
  </si>
  <si>
    <t xml:space="preserve">As at 31st May 2009, the total shares held as treasury shares remained at 24,000 shares as none of the </t>
  </si>
  <si>
    <t>The proposed first and final dividend of 4.0 sen per share, tax-exempt for the financial year ended 31st May 2008</t>
  </si>
  <si>
    <t>which amounted to RM1,959,520 had been paid on 22nd December 2008.</t>
  </si>
  <si>
    <t xml:space="preserve">The Group has carried out a revaluation on its investment property during the current quarter to determine whether there is any impairment loss arising from these assets. The revaluation results revealed that the carrying amount of the revalued properties do not differ materially from the market values.  Hence the values of investment property and property, plant and equipment have been brought forward, without amendment from the previous annual financial statements. </t>
  </si>
  <si>
    <t>There were no changes in the composition of the Group during the fourth quarter ended 31st May 2009.</t>
  </si>
  <si>
    <t xml:space="preserve">The Group recorded a revenue of RM28.2 million during the quarter ended 31st May 2009, an increase of </t>
  </si>
  <si>
    <t xml:space="preserve">RM1.6million from RM26.6 million achieved in the corresponding quarter of the preceding year. The increase </t>
  </si>
  <si>
    <t xml:space="preserve">However, the pre-tax profit of the Group has decreased from RM2.2million to RM1.9million over the </t>
  </si>
  <si>
    <t xml:space="preserve">As compared to RM27.8 million reported in the preceding quarter, the revenue of the Group has  </t>
  </si>
  <si>
    <t>increased slightly to RM28.2million in the current quarter.  This was due to the increase in sales of</t>
  </si>
  <si>
    <t>PET products in the current quarter. However, the Group's pre-tax profit has dropped from RM2.8million</t>
  </si>
  <si>
    <t>Barring any unforeseen circumstances, the Board expects the Group to perform satisfactorily in year 2010.</t>
  </si>
  <si>
    <t>- underprovision in prior year</t>
  </si>
  <si>
    <t>The Group borrowings as at 31st May 2009 are as follows:-</t>
  </si>
  <si>
    <t xml:space="preserve">as at 31st May 2009. As such, the computation of the basic earnings per share has also been adjusted </t>
  </si>
  <si>
    <t>Net cash from/(used in) financing activities</t>
  </si>
  <si>
    <t>NET INCREASE IN CASH AND CASH EQUIVALENTS</t>
  </si>
  <si>
    <t>Tax credit/(expense)</t>
  </si>
  <si>
    <t>Balance as of 31st May 2009</t>
  </si>
  <si>
    <t xml:space="preserve">There were no material events subsequent to the end of the financial year ended 31st May 2009 up  </t>
  </si>
  <si>
    <t xml:space="preserve">in revenue was mainly attributed to higher sales in various bottled water products especially mineral water.  </t>
  </si>
  <si>
    <t xml:space="preserve">same period due to the writing off of certain obsolete plant and machinery which amounted to RM2.5million </t>
  </si>
  <si>
    <t>during the current quarter .</t>
  </si>
  <si>
    <t>TAX CREDIT/(EXPENSE)</t>
  </si>
  <si>
    <t>There were no sale of unquoted investments and properties for the current quarter and financial year to date.</t>
  </si>
  <si>
    <t>There were no purchases or disposals of quoted securities for the current quarter and financial year to date.</t>
  </si>
  <si>
    <t xml:space="preserve">  Increase in working capital</t>
  </si>
  <si>
    <t>to RM1.9million as a result of certain plant and machinery being written off as mentioned in Note B1 above.</t>
  </si>
  <si>
    <t>Notwithstanding the satisfactory performance achieved in the current financial year, the Board anticipates a tougher year ahead in view of the slow recovery of the overall market from the present economic condition.    Moving forward, the Group will strive to gain a larger market share in the central region of Peninsular Malaysia by focusing more on other bottled water products besides mineral water.  Having strategic planning and adequate preparation in place, the Group is prepared to take on the challenges in the coming financial year.</t>
  </si>
  <si>
    <t xml:space="preserve">For the current financial year ended 31st May 2009, the Board of Directors recommends a first and final dividend </t>
  </si>
  <si>
    <t xml:space="preserve">of 2.0 sen per share, tax-exempt, on the enlarged share capital of 130,634,666 units of RM0.50 each excluding </t>
  </si>
  <si>
    <t xml:space="preserve">excluding treasury shares), for shareholders' approval at the forthcoming Annual General Meeting of the Company. </t>
  </si>
  <si>
    <t>The dates of the Annual General Meeting and book closure for the above dividend will be announced in due course.</t>
  </si>
  <si>
    <t xml:space="preserve">treasure shares (2008: 4.0 sen per share, tax-exempt, on share capital of 48,988,000 units of RM1.00 each </t>
  </si>
  <si>
    <t xml:space="preserve">(The Condensed Consolidated Statement Of Changes In Equity should be read in conjunction with the Audited Financial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</si>
</sst>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_(* #,##0.0000_);_(* \(#,##0.0000\);_(* &quot;-&quot;????_);_(@_)"/>
    <numFmt numFmtId="182" formatCode="_(* #,##0.000_);_(* \(#,##0.000\);_(* &quot;-&quot;????_);_(@_)"/>
    <numFmt numFmtId="183" formatCode="_(* #,##0.00_);_(* \(#,##0.00\);_(* &quot;-&quot;????_);_(@_)"/>
    <numFmt numFmtId="184" formatCode="_(* #,##0.0_);_(* \(#,##0.0\);_(* &quot;-&quot;????_);_(@_)"/>
    <numFmt numFmtId="185" formatCode="0.00000000"/>
    <numFmt numFmtId="186" formatCode="0.0000000"/>
    <numFmt numFmtId="187" formatCode="0.000000"/>
    <numFmt numFmtId="188" formatCode="0.00000"/>
    <numFmt numFmtId="189" formatCode="0.0000"/>
    <numFmt numFmtId="190" formatCode="0.000"/>
    <numFmt numFmtId="191" formatCode="_(* #,##0.0_);_(* \(#,##0.0\);_(* &quot;-&quot;??_);_(@_)"/>
    <numFmt numFmtId="192" formatCode="_(* #,##0_);_(* \(#,##0\);_(* &quot;-&quot;??_);_(@_)"/>
    <numFmt numFmtId="193" formatCode="&quot;Yes&quot;;&quot;Yes&quot;;&quot;No&quot;"/>
    <numFmt numFmtId="194" formatCode="&quot;True&quot;;&quot;True&quot;;&quot;False&quot;"/>
    <numFmt numFmtId="195" formatCode="&quot;On&quot;;&quot;On&quot;;&quot;Off&quot;"/>
    <numFmt numFmtId="196" formatCode="_(* #,##0.000_);_(* \(#,##0.000\);_(* &quot;-&quot;???_);_(@_)"/>
  </numFmts>
  <fonts count="21">
    <font>
      <sz val="12"/>
      <name val="Arial"/>
      <family val="0"/>
    </font>
    <font>
      <b/>
      <sz val="10"/>
      <name val="Arial"/>
      <family val="0"/>
    </font>
    <font>
      <i/>
      <sz val="10"/>
      <name val="Arial"/>
      <family val="0"/>
    </font>
    <font>
      <b/>
      <i/>
      <sz val="10"/>
      <name val="Arial"/>
      <family val="0"/>
    </font>
    <font>
      <b/>
      <sz val="12"/>
      <name val="Arial"/>
      <family val="0"/>
    </font>
    <font>
      <sz val="11"/>
      <name val="Arial"/>
      <family val="0"/>
    </font>
    <font>
      <sz val="14"/>
      <name val="Arial"/>
      <family val="0"/>
    </font>
    <font>
      <b/>
      <sz val="14"/>
      <name val="Arial"/>
      <family val="0"/>
    </font>
    <font>
      <b/>
      <sz val="18"/>
      <name val="Arial"/>
      <family val="0"/>
    </font>
    <font>
      <u val="single"/>
      <sz val="9"/>
      <color indexed="12"/>
      <name val="Arial"/>
      <family val="0"/>
    </font>
    <font>
      <u val="single"/>
      <sz val="9"/>
      <color indexed="36"/>
      <name val="Arial"/>
      <family val="0"/>
    </font>
    <font>
      <sz val="10"/>
      <name val="Arial"/>
      <family val="0"/>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s>
  <fills count="2">
    <fill>
      <patternFill/>
    </fill>
    <fill>
      <patternFill patternType="gray125"/>
    </fill>
  </fills>
  <borders count="11">
    <border>
      <left/>
      <right/>
      <top/>
      <bottom/>
      <diagonal/>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lignment/>
      <protection/>
    </xf>
    <xf numFmtId="0" fontId="11" fillId="0" borderId="0">
      <alignment/>
      <protection/>
    </xf>
    <xf numFmtId="9" fontId="11" fillId="0" borderId="0" applyFont="0" applyFill="0" applyBorder="0" applyAlignment="0" applyProtection="0"/>
  </cellStyleXfs>
  <cellXfs count="178">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horizontal="center"/>
    </xf>
    <xf numFmtId="0" fontId="5"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3" fontId="0" fillId="0" borderId="0" xfId="0" applyNumberFormat="1" applyFont="1" applyAlignment="1">
      <alignment/>
    </xf>
    <xf numFmtId="4" fontId="0"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41" fontId="6" fillId="0" borderId="0" xfId="0" applyNumberFormat="1" applyFont="1" applyAlignment="1">
      <alignment/>
    </xf>
    <xf numFmtId="41" fontId="6" fillId="0" borderId="0" xfId="0" applyNumberFormat="1" applyFont="1" applyAlignment="1">
      <alignment horizontal="right"/>
    </xf>
    <xf numFmtId="41" fontId="6" fillId="0" borderId="1" xfId="0" applyNumberFormat="1" applyFont="1" applyAlignment="1">
      <alignment/>
    </xf>
    <xf numFmtId="0" fontId="6" fillId="0" borderId="0" xfId="0" applyNumberFormat="1" applyFont="1" applyAlignment="1">
      <alignment/>
    </xf>
    <xf numFmtId="0" fontId="6" fillId="0" borderId="0" xfId="0" applyNumberFormat="1" applyFont="1" applyAlignment="1">
      <alignment/>
    </xf>
    <xf numFmtId="3" fontId="6" fillId="0" borderId="0" xfId="0" applyNumberFormat="1" applyFont="1" applyBorder="1" applyAlignment="1">
      <alignment/>
    </xf>
    <xf numFmtId="0" fontId="4"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xf>
    <xf numFmtId="181" fontId="6" fillId="0" borderId="2" xfId="0" applyNumberFormat="1" applyFont="1" applyBorder="1" applyAlignment="1">
      <alignment/>
    </xf>
    <xf numFmtId="14" fontId="4" fillId="0" borderId="0" xfId="0" applyNumberFormat="1" applyFont="1" applyAlignment="1" quotePrefix="1">
      <alignment horizontal="center"/>
    </xf>
    <xf numFmtId="3" fontId="6" fillId="0" borderId="0" xfId="0" applyNumberFormat="1" applyFont="1" applyAlignment="1">
      <alignment/>
    </xf>
    <xf numFmtId="3" fontId="0" fillId="0" borderId="0" xfId="0" applyNumberFormat="1" applyFont="1" applyAlignment="1">
      <alignment/>
    </xf>
    <xf numFmtId="0" fontId="1" fillId="0" borderId="0" xfId="22" applyFont="1">
      <alignment/>
      <protection/>
    </xf>
    <xf numFmtId="0" fontId="11" fillId="0" borderId="0" xfId="22">
      <alignment/>
      <protection/>
    </xf>
    <xf numFmtId="192" fontId="11" fillId="0" borderId="0" xfId="15" applyNumberFormat="1" applyFill="1" applyAlignment="1">
      <alignment/>
    </xf>
    <xf numFmtId="192" fontId="11" fillId="0" borderId="3" xfId="15" applyNumberFormat="1" applyFill="1" applyBorder="1" applyAlignment="1">
      <alignment/>
    </xf>
    <xf numFmtId="192" fontId="11" fillId="0" borderId="0" xfId="15" applyNumberFormat="1" applyAlignment="1">
      <alignment/>
    </xf>
    <xf numFmtId="192" fontId="11" fillId="0" borderId="3" xfId="15" applyNumberFormat="1" applyBorder="1" applyAlignment="1">
      <alignment/>
    </xf>
    <xf numFmtId="192" fontId="1" fillId="0" borderId="0" xfId="15" applyNumberFormat="1" applyFont="1" applyAlignment="1">
      <alignment/>
    </xf>
    <xf numFmtId="192" fontId="11" fillId="0" borderId="4" xfId="15" applyNumberFormat="1" applyBorder="1" applyAlignment="1">
      <alignment/>
    </xf>
    <xf numFmtId="192" fontId="11" fillId="0" borderId="5" xfId="15" applyNumberFormat="1" applyFont="1" applyBorder="1" applyAlignment="1">
      <alignment/>
    </xf>
    <xf numFmtId="192" fontId="1" fillId="0" borderId="6" xfId="15" applyNumberFormat="1" applyFont="1" applyBorder="1" applyAlignment="1">
      <alignment/>
    </xf>
    <xf numFmtId="0" fontId="11" fillId="0" borderId="0" xfId="22" applyNumberFormat="1" applyFont="1" applyAlignment="1">
      <alignment/>
      <protection/>
    </xf>
    <xf numFmtId="3" fontId="11" fillId="0" borderId="0" xfId="22" applyNumberFormat="1" applyFont="1" applyAlignment="1">
      <alignment/>
      <protection/>
    </xf>
    <xf numFmtId="0" fontId="11" fillId="0" borderId="0" xfId="21">
      <alignment/>
      <protection/>
    </xf>
    <xf numFmtId="0" fontId="1" fillId="0" borderId="0" xfId="21" applyFont="1">
      <alignment/>
      <protection/>
    </xf>
    <xf numFmtId="0" fontId="11" fillId="0" borderId="0" xfId="21" applyAlignment="1">
      <alignment horizontal="center"/>
      <protection/>
    </xf>
    <xf numFmtId="0" fontId="11" fillId="0" borderId="0" xfId="21" applyNumberFormat="1" applyFont="1" applyAlignment="1">
      <alignment/>
      <protection/>
    </xf>
    <xf numFmtId="0" fontId="5" fillId="0" borderId="0" xfId="0" applyNumberFormat="1" applyFont="1" applyAlignment="1">
      <alignment/>
    </xf>
    <xf numFmtId="0" fontId="12" fillId="0" borderId="0" xfId="22" applyFont="1">
      <alignment/>
      <protection/>
    </xf>
    <xf numFmtId="0" fontId="11" fillId="0" borderId="0" xfId="22" applyFont="1">
      <alignment/>
      <protection/>
    </xf>
    <xf numFmtId="0" fontId="11" fillId="0" borderId="0" xfId="21" applyFont="1" applyAlignment="1">
      <alignment horizontal="center"/>
      <protection/>
    </xf>
    <xf numFmtId="181" fontId="6" fillId="0" borderId="0" xfId="0" applyNumberFormat="1" applyFont="1" applyBorder="1" applyAlignment="1">
      <alignment/>
    </xf>
    <xf numFmtId="192" fontId="11" fillId="0" borderId="7" xfId="15" applyNumberFormat="1" applyBorder="1" applyAlignment="1">
      <alignment/>
    </xf>
    <xf numFmtId="0" fontId="11" fillId="0" borderId="0" xfId="0" applyNumberFormat="1" applyFont="1" applyAlignment="1">
      <alignment horizontal="center"/>
    </xf>
    <xf numFmtId="14" fontId="11" fillId="0" borderId="0" xfId="0" applyNumberFormat="1" applyFont="1" applyAlignment="1" quotePrefix="1">
      <alignment horizontal="center"/>
    </xf>
    <xf numFmtId="0" fontId="11" fillId="0" borderId="0" xfId="22" applyAlignment="1">
      <alignment/>
      <protection/>
    </xf>
    <xf numFmtId="0" fontId="11" fillId="0" borderId="0" xfId="22" applyFont="1">
      <alignment/>
      <protection/>
    </xf>
    <xf numFmtId="0" fontId="13" fillId="0" borderId="0" xfId="0" applyNumberFormat="1" applyFont="1" applyAlignment="1">
      <alignment horizontal="left"/>
    </xf>
    <xf numFmtId="0" fontId="14" fillId="0" borderId="0" xfId="0" applyNumberFormat="1" applyFont="1" applyAlignment="1">
      <alignment/>
    </xf>
    <xf numFmtId="0" fontId="14" fillId="0" borderId="0" xfId="0" applyNumberFormat="1" applyFont="1" applyFill="1" applyAlignment="1">
      <alignment/>
    </xf>
    <xf numFmtId="0" fontId="13" fillId="0" borderId="0" xfId="0" applyNumberFormat="1" applyFont="1" applyAlignment="1">
      <alignment/>
    </xf>
    <xf numFmtId="0" fontId="14" fillId="0" borderId="0" xfId="0" applyNumberFormat="1" applyFont="1" applyAlignment="1">
      <alignment horizontal="center"/>
    </xf>
    <xf numFmtId="14" fontId="14" fillId="0" borderId="0" xfId="0" applyNumberFormat="1" applyFont="1" applyAlignment="1" quotePrefix="1">
      <alignment horizontal="center"/>
    </xf>
    <xf numFmtId="41" fontId="14" fillId="0" borderId="0" xfId="0" applyNumberFormat="1" applyFont="1" applyAlignment="1">
      <alignment/>
    </xf>
    <xf numFmtId="41" fontId="14" fillId="0" borderId="0" xfId="0" applyNumberFormat="1" applyFont="1" applyBorder="1" applyAlignment="1">
      <alignment/>
    </xf>
    <xf numFmtId="41" fontId="14" fillId="0" borderId="8" xfId="0" applyNumberFormat="1" applyFont="1" applyAlignment="1">
      <alignment/>
    </xf>
    <xf numFmtId="41" fontId="14" fillId="0" borderId="6" xfId="0" applyNumberFormat="1" applyFont="1" applyBorder="1" applyAlignment="1">
      <alignment/>
    </xf>
    <xf numFmtId="41" fontId="14" fillId="0" borderId="0" xfId="0" applyNumberFormat="1" applyFont="1" applyFill="1" applyBorder="1" applyAlignment="1">
      <alignment/>
    </xf>
    <xf numFmtId="43" fontId="14" fillId="0" borderId="0" xfId="0" applyNumberFormat="1" applyFont="1" applyAlignment="1">
      <alignment/>
    </xf>
    <xf numFmtId="43" fontId="14" fillId="0" borderId="1" xfId="0" applyNumberFormat="1" applyFont="1" applyAlignment="1">
      <alignment/>
    </xf>
    <xf numFmtId="0" fontId="14" fillId="0" borderId="0" xfId="0" applyNumberFormat="1" applyFont="1" applyAlignment="1">
      <alignment horizontal="left"/>
    </xf>
    <xf numFmtId="41" fontId="14" fillId="0" borderId="1" xfId="0" applyNumberFormat="1" applyFont="1" applyAlignment="1">
      <alignment horizontal="right"/>
    </xf>
    <xf numFmtId="41" fontId="14" fillId="0" borderId="0" xfId="0" applyNumberFormat="1" applyFont="1" applyAlignment="1">
      <alignment horizontal="right"/>
    </xf>
    <xf numFmtId="3" fontId="14" fillId="0" borderId="0" xfId="0" applyNumberFormat="1" applyFont="1" applyAlignment="1">
      <alignment/>
    </xf>
    <xf numFmtId="192" fontId="11" fillId="0" borderId="7" xfId="15" applyNumberFormat="1" applyFont="1" applyBorder="1" applyAlignment="1">
      <alignment/>
    </xf>
    <xf numFmtId="0" fontId="16" fillId="0" borderId="0" xfId="0" applyNumberFormat="1" applyFont="1" applyAlignment="1">
      <alignment horizontal="left"/>
    </xf>
    <xf numFmtId="0" fontId="16" fillId="0" borderId="0" xfId="0" applyNumberFormat="1" applyFont="1" applyAlignment="1">
      <alignment/>
    </xf>
    <xf numFmtId="0" fontId="17" fillId="0" borderId="0" xfId="0" applyNumberFormat="1" applyFont="1" applyAlignment="1">
      <alignment horizontal="left"/>
    </xf>
    <xf numFmtId="0" fontId="18"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0" fontId="16" fillId="0" borderId="0" xfId="0" applyNumberFormat="1" applyFont="1" applyAlignment="1">
      <alignment horizontal="center"/>
    </xf>
    <xf numFmtId="0" fontId="16" fillId="0" borderId="0" xfId="0" applyNumberFormat="1" applyFont="1" applyBorder="1" applyAlignment="1">
      <alignment horizontal="center"/>
    </xf>
    <xf numFmtId="0" fontId="18" fillId="0" borderId="0" xfId="0" applyNumberFormat="1" applyFont="1" applyBorder="1" applyAlignment="1">
      <alignment/>
    </xf>
    <xf numFmtId="192" fontId="18" fillId="0" borderId="0" xfId="15" applyNumberFormat="1" applyFont="1" applyAlignment="1">
      <alignment/>
    </xf>
    <xf numFmtId="37" fontId="18" fillId="0" borderId="0" xfId="0" applyNumberFormat="1" applyFont="1" applyBorder="1" applyAlignment="1">
      <alignment/>
    </xf>
    <xf numFmtId="37" fontId="18" fillId="0" borderId="0" xfId="0" applyNumberFormat="1" applyFont="1" applyAlignment="1">
      <alignment/>
    </xf>
    <xf numFmtId="192" fontId="18" fillId="0" borderId="0" xfId="15" applyNumberFormat="1" applyFont="1" applyAlignment="1">
      <alignment horizontal="right"/>
    </xf>
    <xf numFmtId="192" fontId="18" fillId="0" borderId="6" xfId="15" applyNumberFormat="1" applyFont="1" applyBorder="1" applyAlignment="1">
      <alignment/>
    </xf>
    <xf numFmtId="37" fontId="16" fillId="0" borderId="0" xfId="0" applyNumberFormat="1" applyFont="1" applyBorder="1" applyAlignment="1">
      <alignment/>
    </xf>
    <xf numFmtId="14" fontId="16" fillId="0" borderId="0" xfId="0" applyNumberFormat="1" applyFont="1" applyAlignment="1" quotePrefix="1">
      <alignment horizontal="center"/>
    </xf>
    <xf numFmtId="41" fontId="18" fillId="0" borderId="0" xfId="0" applyNumberFormat="1" applyFont="1" applyBorder="1" applyAlignment="1">
      <alignment/>
    </xf>
    <xf numFmtId="0" fontId="18" fillId="0" borderId="0" xfId="0" applyNumberFormat="1" applyFont="1" applyFill="1" applyAlignment="1">
      <alignment/>
    </xf>
    <xf numFmtId="41" fontId="18" fillId="0" borderId="0" xfId="0" applyNumberFormat="1" applyFont="1" applyFill="1" applyBorder="1" applyAlignment="1">
      <alignment/>
    </xf>
    <xf numFmtId="0" fontId="18" fillId="0" borderId="0" xfId="0" applyNumberFormat="1" applyFont="1" applyAlignment="1">
      <alignment horizontal="center"/>
    </xf>
    <xf numFmtId="3" fontId="18" fillId="0" borderId="0" xfId="0" applyNumberFormat="1" applyFont="1" applyAlignment="1">
      <alignment/>
    </xf>
    <xf numFmtId="0" fontId="19" fillId="0" borderId="0" xfId="0" applyNumberFormat="1" applyFont="1" applyAlignment="1">
      <alignment/>
    </xf>
    <xf numFmtId="3" fontId="18" fillId="0" borderId="2" xfId="0" applyNumberFormat="1" applyFont="1" applyBorder="1" applyAlignment="1">
      <alignment/>
    </xf>
    <xf numFmtId="41" fontId="18" fillId="0" borderId="2" xfId="0" applyNumberFormat="1" applyFont="1" applyBorder="1" applyAlignment="1">
      <alignment/>
    </xf>
    <xf numFmtId="43" fontId="18" fillId="0" borderId="2" xfId="15" applyFont="1" applyBorder="1" applyAlignment="1">
      <alignment/>
    </xf>
    <xf numFmtId="0" fontId="7" fillId="0" borderId="0" xfId="0" applyNumberFormat="1" applyFont="1" applyAlignment="1">
      <alignment horizontal="left"/>
    </xf>
    <xf numFmtId="0" fontId="12" fillId="0" borderId="0" xfId="0" applyNumberFormat="1" applyFont="1" applyAlignment="1">
      <alignment/>
    </xf>
    <xf numFmtId="0" fontId="12" fillId="0" borderId="0" xfId="0" applyNumberFormat="1" applyFont="1" applyAlignment="1">
      <alignment horizontal="left"/>
    </xf>
    <xf numFmtId="0" fontId="7" fillId="0" borderId="0" xfId="0" applyNumberFormat="1" applyFont="1" applyAlignment="1">
      <alignment/>
    </xf>
    <xf numFmtId="0" fontId="20" fillId="0" borderId="0" xfId="0" applyNumberFormat="1" applyFont="1" applyAlignment="1">
      <alignment/>
    </xf>
    <xf numFmtId="0" fontId="20" fillId="0" borderId="0" xfId="0" applyNumberFormat="1" applyFont="1" applyAlignment="1">
      <alignment horizontal="left"/>
    </xf>
    <xf numFmtId="9" fontId="11" fillId="0" borderId="0" xfId="23" applyAlignment="1">
      <alignment/>
    </xf>
    <xf numFmtId="0" fontId="16"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6" fillId="0" borderId="0" xfId="0" applyNumberFormat="1" applyFont="1" applyFill="1" applyAlignment="1">
      <alignment/>
    </xf>
    <xf numFmtId="37" fontId="18" fillId="0" borderId="0" xfId="0" applyNumberFormat="1" applyFont="1" applyFill="1" applyBorder="1" applyAlignment="1">
      <alignment/>
    </xf>
    <xf numFmtId="0" fontId="11" fillId="0" borderId="0" xfId="22" applyFont="1" applyAlignment="1">
      <alignment horizontal="center"/>
      <protection/>
    </xf>
    <xf numFmtId="192" fontId="11" fillId="0" borderId="6" xfId="15" applyNumberFormat="1" applyBorder="1" applyAlignment="1">
      <alignment/>
    </xf>
    <xf numFmtId="192" fontId="18" fillId="0" borderId="0" xfId="15" applyNumberFormat="1" applyFont="1" applyFill="1" applyAlignment="1">
      <alignment/>
    </xf>
    <xf numFmtId="192" fontId="18" fillId="0" borderId="0" xfId="15" applyNumberFormat="1" applyFont="1" applyFill="1" applyAlignment="1">
      <alignment horizontal="right"/>
    </xf>
    <xf numFmtId="192" fontId="18" fillId="0" borderId="6" xfId="15" applyNumberFormat="1" applyFont="1" applyFill="1" applyBorder="1" applyAlignment="1">
      <alignment/>
    </xf>
    <xf numFmtId="0" fontId="18" fillId="0" borderId="0" xfId="0" applyNumberFormat="1" applyFont="1" applyAlignment="1" quotePrefix="1">
      <alignment/>
    </xf>
    <xf numFmtId="192" fontId="11" fillId="0" borderId="0" xfId="15" applyNumberFormat="1" applyFont="1" applyAlignment="1">
      <alignment horizontal="right"/>
    </xf>
    <xf numFmtId="0" fontId="11" fillId="0" borderId="0" xfId="21" applyFont="1" applyAlignment="1">
      <alignment/>
      <protection/>
    </xf>
    <xf numFmtId="192" fontId="18" fillId="0" borderId="4" xfId="15" applyNumberFormat="1" applyFont="1" applyBorder="1" applyAlignment="1">
      <alignment/>
    </xf>
    <xf numFmtId="192" fontId="18" fillId="0" borderId="5" xfId="15" applyNumberFormat="1" applyFont="1" applyBorder="1" applyAlignment="1">
      <alignment/>
    </xf>
    <xf numFmtId="192" fontId="18" fillId="0" borderId="0" xfId="15" applyNumberFormat="1" applyFont="1" applyBorder="1" applyAlignment="1">
      <alignment/>
    </xf>
    <xf numFmtId="0" fontId="13" fillId="0" borderId="0" xfId="0" applyNumberFormat="1" applyFont="1" applyBorder="1" applyAlignment="1">
      <alignment horizontal="center"/>
    </xf>
    <xf numFmtId="41" fontId="6" fillId="0" borderId="0" xfId="0" applyNumberFormat="1" applyFont="1" applyBorder="1" applyAlignment="1">
      <alignment/>
    </xf>
    <xf numFmtId="41" fontId="6" fillId="0" borderId="9" xfId="0" applyNumberFormat="1" applyFont="1" applyBorder="1" applyAlignment="1">
      <alignment horizontal="right"/>
    </xf>
    <xf numFmtId="41" fontId="6" fillId="0" borderId="9" xfId="0" applyNumberFormat="1" applyFont="1" applyBorder="1" applyAlignment="1">
      <alignment/>
    </xf>
    <xf numFmtId="41" fontId="6" fillId="0" borderId="2" xfId="0" applyNumberFormat="1" applyFont="1" applyBorder="1" applyAlignment="1">
      <alignment/>
    </xf>
    <xf numFmtId="41" fontId="6" fillId="0" borderId="3" xfId="0" applyNumberFormat="1" applyFont="1" applyBorder="1" applyAlignment="1">
      <alignment/>
    </xf>
    <xf numFmtId="41" fontId="6" fillId="0" borderId="0" xfId="0" applyNumberFormat="1" applyFont="1" applyFill="1" applyBorder="1" applyAlignment="1">
      <alignment/>
    </xf>
    <xf numFmtId="41" fontId="6" fillId="0" borderId="0" xfId="0" applyNumberFormat="1" applyFont="1" applyFill="1" applyAlignment="1">
      <alignment/>
    </xf>
    <xf numFmtId="37" fontId="0" fillId="0" borderId="0" xfId="0" applyNumberFormat="1" applyFont="1" applyAlignment="1">
      <alignment/>
    </xf>
    <xf numFmtId="41" fontId="14" fillId="0" borderId="2" xfId="0" applyNumberFormat="1" applyFont="1" applyBorder="1" applyAlignment="1">
      <alignment/>
    </xf>
    <xf numFmtId="0" fontId="6" fillId="0" borderId="0" xfId="0" applyNumberFormat="1" applyFont="1" applyFill="1" applyAlignment="1">
      <alignment/>
    </xf>
    <xf numFmtId="41" fontId="6" fillId="0" borderId="0" xfId="0" applyNumberFormat="1" applyFont="1" applyFill="1" applyAlignment="1">
      <alignment horizontal="right"/>
    </xf>
    <xf numFmtId="3" fontId="6" fillId="0" borderId="0" xfId="0" applyNumberFormat="1" applyFont="1" applyFill="1" applyAlignment="1">
      <alignment/>
    </xf>
    <xf numFmtId="0" fontId="0" fillId="0" borderId="0" xfId="0" applyNumberFormat="1" applyFont="1" applyFill="1" applyAlignment="1">
      <alignment/>
    </xf>
    <xf numFmtId="0" fontId="13" fillId="0" borderId="0" xfId="0" applyNumberFormat="1" applyFont="1" applyFill="1" applyAlignment="1">
      <alignment/>
    </xf>
    <xf numFmtId="0" fontId="14" fillId="0" borderId="0" xfId="0" applyNumberFormat="1" applyFont="1" applyFill="1" applyAlignment="1">
      <alignment horizontal="center"/>
    </xf>
    <xf numFmtId="14" fontId="14" fillId="0" borderId="0" xfId="0" applyNumberFormat="1" applyFont="1" applyFill="1" applyAlignment="1" quotePrefix="1">
      <alignment horizontal="center"/>
    </xf>
    <xf numFmtId="0" fontId="15" fillId="0" borderId="0" xfId="0" applyNumberFormat="1" applyFont="1" applyFill="1" applyBorder="1" applyAlignment="1">
      <alignment horizontal="center"/>
    </xf>
    <xf numFmtId="0" fontId="14" fillId="0" borderId="0" xfId="0" applyNumberFormat="1" applyFont="1" applyFill="1" applyBorder="1" applyAlignment="1">
      <alignment/>
    </xf>
    <xf numFmtId="0" fontId="13" fillId="0" borderId="0" xfId="0" applyNumberFormat="1" applyFont="1" applyFill="1" applyBorder="1" applyAlignment="1">
      <alignment horizontal="center"/>
    </xf>
    <xf numFmtId="41" fontId="14" fillId="0" borderId="0" xfId="0" applyNumberFormat="1" applyFont="1" applyFill="1" applyAlignment="1">
      <alignment/>
    </xf>
    <xf numFmtId="43" fontId="14" fillId="0" borderId="0" xfId="0" applyNumberFormat="1" applyFont="1" applyFill="1" applyAlignment="1">
      <alignment/>
    </xf>
    <xf numFmtId="41" fontId="14" fillId="0" borderId="1" xfId="0" applyNumberFormat="1" applyFont="1" applyFill="1" applyAlignment="1">
      <alignment horizontal="right"/>
    </xf>
    <xf numFmtId="41" fontId="14" fillId="0" borderId="0" xfId="0" applyNumberFormat="1" applyFont="1" applyFill="1" applyAlignment="1">
      <alignment horizontal="right"/>
    </xf>
    <xf numFmtId="3" fontId="6" fillId="0" borderId="0" xfId="0" applyNumberFormat="1" applyFont="1" applyFill="1" applyAlignment="1">
      <alignment/>
    </xf>
    <xf numFmtId="0" fontId="6" fillId="0" borderId="0" xfId="0" applyNumberFormat="1" applyFont="1" applyFill="1" applyAlignment="1">
      <alignment/>
    </xf>
    <xf numFmtId="3" fontId="0" fillId="0" borderId="0" xfId="0" applyNumberFormat="1" applyFont="1" applyFill="1" applyAlignment="1">
      <alignment/>
    </xf>
    <xf numFmtId="192" fontId="11" fillId="0" borderId="0" xfId="15" applyNumberFormat="1" applyFont="1" applyFill="1" applyAlignment="1">
      <alignment horizontal="center"/>
    </xf>
    <xf numFmtId="192" fontId="11" fillId="0" borderId="0" xfId="15" applyNumberFormat="1" applyFont="1" applyFill="1" applyAlignment="1">
      <alignment horizontal="center"/>
    </xf>
    <xf numFmtId="192" fontId="1" fillId="0" borderId="0" xfId="15" applyNumberFormat="1" applyFont="1" applyFill="1" applyAlignment="1">
      <alignment/>
    </xf>
    <xf numFmtId="192" fontId="11" fillId="0" borderId="4" xfId="15" applyNumberFormat="1" applyFill="1" applyBorder="1" applyAlignment="1">
      <alignment/>
    </xf>
    <xf numFmtId="192" fontId="11" fillId="0" borderId="7" xfId="15" applyNumberFormat="1" applyFill="1" applyBorder="1" applyAlignment="1">
      <alignment/>
    </xf>
    <xf numFmtId="192" fontId="11" fillId="0" borderId="5" xfId="15" applyNumberFormat="1" applyFill="1" applyBorder="1" applyAlignment="1">
      <alignment/>
    </xf>
    <xf numFmtId="192" fontId="1" fillId="0" borderId="6" xfId="15" applyNumberFormat="1" applyFont="1" applyFill="1" applyBorder="1" applyAlignment="1">
      <alignment/>
    </xf>
    <xf numFmtId="192" fontId="11" fillId="0" borderId="6" xfId="15" applyNumberFormat="1" applyFill="1" applyBorder="1" applyAlignment="1">
      <alignment/>
    </xf>
    <xf numFmtId="192" fontId="11" fillId="0" borderId="0" xfId="15" applyNumberFormat="1" applyFont="1" applyFill="1" applyAlignment="1">
      <alignment/>
    </xf>
    <xf numFmtId="192" fontId="18" fillId="0" borderId="5" xfId="15" applyNumberFormat="1" applyFont="1" applyFill="1" applyBorder="1" applyAlignment="1">
      <alignment/>
    </xf>
    <xf numFmtId="3" fontId="18" fillId="0" borderId="0" xfId="0" applyNumberFormat="1" applyFont="1" applyBorder="1" applyAlignment="1">
      <alignment/>
    </xf>
    <xf numFmtId="0" fontId="11" fillId="0" borderId="10" xfId="21" applyBorder="1">
      <alignment/>
      <protection/>
    </xf>
    <xf numFmtId="0" fontId="18" fillId="0" borderId="0" xfId="0" applyNumberFormat="1" applyFont="1" applyFill="1" applyAlignment="1" quotePrefix="1">
      <alignment/>
    </xf>
    <xf numFmtId="0" fontId="18" fillId="0" borderId="0" xfId="0" applyNumberFormat="1" applyFont="1" applyFill="1" applyAlignment="1">
      <alignment horizontal="left"/>
    </xf>
    <xf numFmtId="0" fontId="18" fillId="0" borderId="0" xfId="0" applyNumberFormat="1" applyFont="1" applyAlignment="1">
      <alignment horizontal="left"/>
    </xf>
    <xf numFmtId="0" fontId="16" fillId="0" borderId="0" xfId="0" applyNumberFormat="1" applyFont="1" applyAlignment="1">
      <alignment/>
    </xf>
    <xf numFmtId="37" fontId="18" fillId="0" borderId="0" xfId="0" applyNumberFormat="1" applyFont="1" applyAlignment="1">
      <alignment/>
    </xf>
    <xf numFmtId="0" fontId="18" fillId="0" borderId="0" xfId="0" applyNumberFormat="1" applyFont="1" applyAlignment="1">
      <alignment/>
    </xf>
    <xf numFmtId="0" fontId="0" fillId="0" borderId="0" xfId="0" applyNumberFormat="1" applyFont="1" applyBorder="1" applyAlignment="1">
      <alignment/>
    </xf>
    <xf numFmtId="192" fontId="11" fillId="0" borderId="5" xfId="15" applyNumberFormat="1" applyBorder="1" applyAlignment="1">
      <alignment/>
    </xf>
    <xf numFmtId="0" fontId="14" fillId="0" borderId="0" xfId="0" applyNumberFormat="1" applyFont="1" applyAlignment="1">
      <alignment vertical="center" wrapText="1"/>
    </xf>
    <xf numFmtId="0" fontId="0" fillId="0" borderId="0" xfId="0" applyAlignment="1">
      <alignment vertical="center" wrapText="1"/>
    </xf>
    <xf numFmtId="0" fontId="6" fillId="0" borderId="0" xfId="0" applyNumberFormat="1" applyFont="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0" fontId="11" fillId="0" borderId="0" xfId="21" applyFont="1" applyAlignment="1">
      <alignment horizontal="center"/>
      <protection/>
    </xf>
    <xf numFmtId="0" fontId="18" fillId="0" borderId="0" xfId="0" applyNumberFormat="1" applyFont="1" applyAlignment="1">
      <alignment wrapText="1"/>
    </xf>
    <xf numFmtId="0" fontId="0" fillId="0" borderId="0" xfId="0" applyAlignment="1">
      <alignment wrapText="1"/>
    </xf>
    <xf numFmtId="0" fontId="18" fillId="0" borderId="0" xfId="0" applyNumberFormat="1" applyFont="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equitystatement" xfId="21"/>
    <cellStyle name="Normal_GpCashflow"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1628775</xdr:colOff>
      <xdr:row>2</xdr:row>
      <xdr:rowOff>180975</xdr:rowOff>
    </xdr:to>
    <xdr:pic>
      <xdr:nvPicPr>
        <xdr:cNvPr id="1" name="Picture 10"/>
        <xdr:cNvPicPr preferRelativeResize="1">
          <a:picLocks noChangeAspect="1"/>
        </xdr:cNvPicPr>
      </xdr:nvPicPr>
      <xdr:blipFill>
        <a:blip r:embed="rId1"/>
        <a:stretch>
          <a:fillRect/>
        </a:stretch>
      </xdr:blipFill>
      <xdr:spPr>
        <a:xfrm>
          <a:off x="0" y="11430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1076325</xdr:colOff>
      <xdr:row>2</xdr:row>
      <xdr:rowOff>180975</xdr:rowOff>
    </xdr:to>
    <xdr:pic>
      <xdr:nvPicPr>
        <xdr:cNvPr id="1" name="Picture 4"/>
        <xdr:cNvPicPr preferRelativeResize="1">
          <a:picLocks noChangeAspect="1"/>
        </xdr:cNvPicPr>
      </xdr:nvPicPr>
      <xdr:blipFill>
        <a:blip r:embed="rId1"/>
        <a:stretch>
          <a:fillRect/>
        </a:stretch>
      </xdr:blipFill>
      <xdr:spPr>
        <a:xfrm>
          <a:off x="114300" y="8572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0" y="114300"/>
          <a:ext cx="1247775" cy="371475"/>
        </a:xfrm>
        <a:prstGeom prst="rect">
          <a:avLst/>
        </a:prstGeom>
        <a:solidFill>
          <a:srgbClr val="FFFFFF"/>
        </a:solidFill>
        <a:ln w="9525" cmpd="sng">
          <a:solidFill>
            <a:srgbClr val="FFFFFF"/>
          </a:solidFill>
          <a:headEnd type="none"/>
          <a:tailEnd type="none"/>
        </a:ln>
      </xdr:spPr>
    </xdr:pic>
    <xdr:clientData/>
  </xdr:twoCellAnchor>
  <xdr:twoCellAnchor>
    <xdr:from>
      <xdr:col>0</xdr:col>
      <xdr:colOff>466725</xdr:colOff>
      <xdr:row>8</xdr:row>
      <xdr:rowOff>76200</xdr:rowOff>
    </xdr:from>
    <xdr:to>
      <xdr:col>0</xdr:col>
      <xdr:colOff>466725</xdr:colOff>
      <xdr:row>8</xdr:row>
      <xdr:rowOff>76200</xdr:rowOff>
    </xdr:to>
    <xdr:sp>
      <xdr:nvSpPr>
        <xdr:cNvPr id="2"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7</xdr:row>
      <xdr:rowOff>85725</xdr:rowOff>
    </xdr:from>
    <xdr:to>
      <xdr:col>8</xdr:col>
      <xdr:colOff>552450</xdr:colOff>
      <xdr:row>7</xdr:row>
      <xdr:rowOff>85725</xdr:rowOff>
    </xdr:to>
    <xdr:sp>
      <xdr:nvSpPr>
        <xdr:cNvPr id="3" name="Line 3"/>
        <xdr:cNvSpPr>
          <a:spLocks/>
        </xdr:cNvSpPr>
      </xdr:nvSpPr>
      <xdr:spPr>
        <a:xfrm>
          <a:off x="6162675" y="13049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7</xdr:row>
      <xdr:rowOff>104775</xdr:rowOff>
    </xdr:from>
    <xdr:to>
      <xdr:col>4</xdr:col>
      <xdr:colOff>438150</xdr:colOff>
      <xdr:row>7</xdr:row>
      <xdr:rowOff>104775</xdr:rowOff>
    </xdr:to>
    <xdr:sp>
      <xdr:nvSpPr>
        <xdr:cNvPr id="4" name="Line 4"/>
        <xdr:cNvSpPr>
          <a:spLocks/>
        </xdr:cNvSpPr>
      </xdr:nvSpPr>
      <xdr:spPr>
        <a:xfrm flipH="1">
          <a:off x="2781300"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5" name="Line 5"/>
        <xdr:cNvSpPr>
          <a:spLocks/>
        </xdr:cNvSpPr>
      </xdr:nvSpPr>
      <xdr:spPr>
        <a:xfrm>
          <a:off x="541972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0" y="114300"/>
          <a:ext cx="1266825" cy="38100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4</xdr:col>
      <xdr:colOff>85725</xdr:colOff>
      <xdr:row>2</xdr:row>
      <xdr:rowOff>47625</xdr:rowOff>
    </xdr:to>
    <xdr:pic>
      <xdr:nvPicPr>
        <xdr:cNvPr id="1" name="Picture 2"/>
        <xdr:cNvPicPr preferRelativeResize="1">
          <a:picLocks noChangeAspect="1"/>
        </xdr:cNvPicPr>
      </xdr:nvPicPr>
      <xdr:blipFill>
        <a:blip r:embed="rId1"/>
        <a:stretch>
          <a:fillRect/>
        </a:stretch>
      </xdr:blipFill>
      <xdr:spPr>
        <a:xfrm>
          <a:off x="0" y="114300"/>
          <a:ext cx="1533525" cy="457200"/>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4"/>
  <sheetViews>
    <sheetView showGridLines="0" tabSelected="1" showOutlineSymbols="0" zoomScale="60" zoomScaleNormal="60" workbookViewId="0" topLeftCell="A1">
      <selection activeCell="A1" sqref="A1"/>
    </sheetView>
  </sheetViews>
  <sheetFormatPr defaultColWidth="8.88671875" defaultRowHeight="15"/>
  <cols>
    <col min="1" max="1" width="5.21484375" style="1" customWidth="1"/>
    <col min="2" max="2" width="46.4453125" style="1" customWidth="1"/>
    <col min="3" max="3" width="11.6640625" style="1" customWidth="1"/>
    <col min="4" max="4" width="3.77734375" style="1" customWidth="1"/>
    <col min="5" max="5" width="15.88671875" style="133" customWidth="1"/>
    <col min="6" max="6" width="3.77734375" style="133" customWidth="1"/>
    <col min="7" max="7" width="14.88671875" style="133" customWidth="1"/>
    <col min="8" max="8" width="1.66796875" style="133" customWidth="1"/>
    <col min="9" max="9" width="23.6640625" style="133"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2:9" s="18" customFormat="1" ht="21.75">
      <c r="B1" s="101" t="s">
        <v>158</v>
      </c>
      <c r="C1" s="54"/>
      <c r="D1" s="55"/>
      <c r="E1" s="56"/>
      <c r="F1" s="56"/>
      <c r="G1" s="56"/>
      <c r="H1" s="56"/>
      <c r="I1" s="56"/>
    </row>
    <row r="2" spans="2:254" ht="21.75">
      <c r="B2" s="102" t="s">
        <v>149</v>
      </c>
      <c r="D2" s="55"/>
      <c r="E2" s="56"/>
      <c r="F2" s="56"/>
      <c r="G2" s="56"/>
      <c r="H2" s="56"/>
      <c r="I2" s="56"/>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102" t="s">
        <v>150</v>
      </c>
      <c r="D3" s="55"/>
      <c r="E3" s="56"/>
      <c r="F3" s="56"/>
      <c r="G3" s="56"/>
      <c r="H3" s="56"/>
      <c r="I3" s="5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5"/>
      <c r="B4" s="55"/>
      <c r="C4" s="55"/>
      <c r="D4" s="55"/>
      <c r="E4" s="56"/>
      <c r="F4" s="56"/>
      <c r="G4" s="56"/>
      <c r="H4" s="56"/>
      <c r="I4" s="56"/>
    </row>
    <row r="5" spans="1:9" ht="20.25">
      <c r="A5" s="57" t="s">
        <v>231</v>
      </c>
      <c r="B5" s="57"/>
      <c r="C5" s="57"/>
      <c r="D5" s="57"/>
      <c r="E5" s="134"/>
      <c r="F5" s="134"/>
      <c r="G5" s="56"/>
      <c r="H5" s="56"/>
      <c r="I5" s="56"/>
    </row>
    <row r="6" spans="1:9" ht="20.25">
      <c r="A6" s="57" t="s">
        <v>37</v>
      </c>
      <c r="B6" s="57"/>
      <c r="C6" s="57"/>
      <c r="D6" s="57"/>
      <c r="E6" s="134"/>
      <c r="F6" s="134"/>
      <c r="G6" s="56"/>
      <c r="H6" s="56"/>
      <c r="I6" s="56"/>
    </row>
    <row r="7" spans="1:9" ht="14.25" customHeight="1">
      <c r="A7" s="55"/>
      <c r="B7" s="55"/>
      <c r="C7" s="55"/>
      <c r="D7" s="55"/>
      <c r="E7" s="56"/>
      <c r="F7" s="56"/>
      <c r="G7" s="56"/>
      <c r="H7" s="56"/>
      <c r="I7" s="56"/>
    </row>
    <row r="8" spans="1:9" s="14" customFormat="1" ht="20.25">
      <c r="A8" s="57" t="s">
        <v>80</v>
      </c>
      <c r="B8" s="57"/>
      <c r="C8" s="57"/>
      <c r="D8" s="57"/>
      <c r="E8" s="134"/>
      <c r="F8" s="134"/>
      <c r="G8" s="134"/>
      <c r="H8" s="134"/>
      <c r="I8" s="134"/>
    </row>
    <row r="9" spans="1:9" s="14" customFormat="1" ht="20.25">
      <c r="A9" s="57"/>
      <c r="B9" s="57"/>
      <c r="C9" s="57"/>
      <c r="D9" s="57"/>
      <c r="E9" s="134"/>
      <c r="F9" s="134"/>
      <c r="G9" s="134"/>
      <c r="H9" s="134"/>
      <c r="I9" s="134"/>
    </row>
    <row r="10" spans="1:9" ht="21.75" customHeight="1">
      <c r="A10" s="55"/>
      <c r="B10" s="55"/>
      <c r="C10" s="55" t="s">
        <v>146</v>
      </c>
      <c r="D10" s="55"/>
      <c r="E10" s="56"/>
      <c r="F10" s="56"/>
      <c r="G10" s="56" t="s">
        <v>46</v>
      </c>
      <c r="H10" s="56"/>
      <c r="I10" s="56"/>
    </row>
    <row r="11" spans="1:9" ht="20.25" customHeight="1">
      <c r="A11" s="55"/>
      <c r="B11" s="55"/>
      <c r="C11" s="58" t="s">
        <v>40</v>
      </c>
      <c r="D11" s="58"/>
      <c r="E11" s="135" t="s">
        <v>44</v>
      </c>
      <c r="F11" s="135"/>
      <c r="G11" s="135" t="s">
        <v>40</v>
      </c>
      <c r="H11" s="135"/>
      <c r="I11" s="135" t="s">
        <v>44</v>
      </c>
    </row>
    <row r="12" spans="1:9" ht="21" customHeight="1">
      <c r="A12" s="55"/>
      <c r="B12" s="55"/>
      <c r="C12" s="58" t="s">
        <v>41</v>
      </c>
      <c r="D12" s="58"/>
      <c r="E12" s="135" t="s">
        <v>45</v>
      </c>
      <c r="F12" s="135"/>
      <c r="G12" s="135" t="s">
        <v>41</v>
      </c>
      <c r="H12" s="135"/>
      <c r="I12" s="135" t="s">
        <v>45</v>
      </c>
    </row>
    <row r="13" spans="1:9" ht="20.25" customHeight="1">
      <c r="A13" s="55"/>
      <c r="B13" s="55"/>
      <c r="C13" s="58" t="s">
        <v>42</v>
      </c>
      <c r="D13" s="58"/>
      <c r="E13" s="135" t="s">
        <v>42</v>
      </c>
      <c r="F13" s="135"/>
      <c r="G13" s="135" t="s">
        <v>47</v>
      </c>
      <c r="H13" s="135"/>
      <c r="I13" s="135" t="s">
        <v>48</v>
      </c>
    </row>
    <row r="14" spans="1:12" ht="17.25" customHeight="1">
      <c r="A14" s="55"/>
      <c r="B14" s="55"/>
      <c r="C14" s="59" t="s">
        <v>232</v>
      </c>
      <c r="D14" s="59"/>
      <c r="E14" s="59" t="s">
        <v>219</v>
      </c>
      <c r="F14" s="136"/>
      <c r="G14" s="59" t="s">
        <v>232</v>
      </c>
      <c r="H14" s="59"/>
      <c r="I14" s="59" t="s">
        <v>219</v>
      </c>
      <c r="L14" s="1" t="s">
        <v>192</v>
      </c>
    </row>
    <row r="15" spans="1:9" ht="17.25" customHeight="1">
      <c r="A15" s="55"/>
      <c r="B15" s="55"/>
      <c r="C15" s="58" t="s">
        <v>43</v>
      </c>
      <c r="D15" s="58"/>
      <c r="E15" s="135" t="s">
        <v>43</v>
      </c>
      <c r="F15" s="56"/>
      <c r="G15" s="135" t="s">
        <v>43</v>
      </c>
      <c r="H15" s="56"/>
      <c r="I15" s="135" t="s">
        <v>43</v>
      </c>
    </row>
    <row r="16" spans="1:9" ht="16.5" customHeight="1">
      <c r="A16" s="55"/>
      <c r="B16" s="55"/>
      <c r="C16" s="120"/>
      <c r="D16" s="120"/>
      <c r="E16" s="137"/>
      <c r="F16" s="138"/>
      <c r="G16" s="139"/>
      <c r="H16" s="138"/>
      <c r="I16" s="137"/>
    </row>
    <row r="17" spans="1:11" ht="20.25">
      <c r="A17" s="55" t="s">
        <v>66</v>
      </c>
      <c r="B17" s="55"/>
      <c r="C17" s="64">
        <v>28160</v>
      </c>
      <c r="D17" s="61"/>
      <c r="E17" s="64">
        <v>26550</v>
      </c>
      <c r="F17" s="64"/>
      <c r="G17" s="64">
        <v>108253</v>
      </c>
      <c r="H17" s="64"/>
      <c r="I17" s="64">
        <v>98745</v>
      </c>
      <c r="J17" s="7"/>
      <c r="K17" s="7"/>
    </row>
    <row r="18" spans="1:11" ht="16.5" customHeight="1">
      <c r="A18" s="55"/>
      <c r="B18" s="55"/>
      <c r="C18" s="61"/>
      <c r="D18" s="60"/>
      <c r="E18" s="61"/>
      <c r="F18" s="140"/>
      <c r="G18" s="61"/>
      <c r="H18" s="140"/>
      <c r="I18" s="61"/>
      <c r="J18" s="7"/>
      <c r="K18" s="7"/>
    </row>
    <row r="19" spans="1:11" s="133" customFormat="1" ht="20.25">
      <c r="A19" s="56" t="s">
        <v>200</v>
      </c>
      <c r="B19" s="56"/>
      <c r="C19" s="140">
        <v>65</v>
      </c>
      <c r="D19" s="140"/>
      <c r="E19" s="140">
        <v>71</v>
      </c>
      <c r="F19" s="140"/>
      <c r="G19" s="140">
        <v>256</v>
      </c>
      <c r="H19" s="140"/>
      <c r="I19" s="140">
        <v>421</v>
      </c>
      <c r="J19" s="146"/>
      <c r="K19" s="146"/>
    </row>
    <row r="20" spans="1:11" ht="20.25">
      <c r="A20" s="55"/>
      <c r="B20" s="55"/>
      <c r="C20" s="60"/>
      <c r="D20" s="60"/>
      <c r="E20" s="60"/>
      <c r="F20" s="140"/>
      <c r="G20" s="60"/>
      <c r="H20" s="140"/>
      <c r="I20" s="60"/>
      <c r="J20" s="7"/>
      <c r="K20" s="7"/>
    </row>
    <row r="21" spans="1:11" ht="20.25">
      <c r="A21" s="55" t="s">
        <v>5</v>
      </c>
      <c r="B21" s="55"/>
      <c r="C21" s="60">
        <f>-(C17+C19+C23-C25)</f>
        <v>-25963</v>
      </c>
      <c r="D21" s="60"/>
      <c r="E21" s="60">
        <f>-(E17+E19+E23-E25)</f>
        <v>-24059</v>
      </c>
      <c r="F21" s="140"/>
      <c r="G21" s="60">
        <f>-(G17+G19+G23-G25)</f>
        <v>-98456</v>
      </c>
      <c r="H21" s="140"/>
      <c r="I21" s="60">
        <f>-(I17+I19+I23-I25)</f>
        <v>-89363</v>
      </c>
      <c r="J21" s="7"/>
      <c r="K21" s="7"/>
    </row>
    <row r="22" spans="1:11" ht="16.5" customHeight="1">
      <c r="A22" s="55"/>
      <c r="B22" s="55"/>
      <c r="C22" s="60"/>
      <c r="D22" s="60"/>
      <c r="E22" s="60"/>
      <c r="F22" s="140"/>
      <c r="G22" s="60"/>
      <c r="H22" s="140"/>
      <c r="I22" s="60"/>
      <c r="J22" s="7"/>
      <c r="K22" s="7"/>
    </row>
    <row r="23" spans="1:11" ht="20.25" customHeight="1">
      <c r="A23" s="55" t="s">
        <v>139</v>
      </c>
      <c r="B23" s="55"/>
      <c r="C23" s="60">
        <v>-366</v>
      </c>
      <c r="D23" s="60"/>
      <c r="E23" s="60">
        <v>-406</v>
      </c>
      <c r="F23" s="140"/>
      <c r="G23" s="60">
        <v>-1387</v>
      </c>
      <c r="H23" s="140"/>
      <c r="I23" s="60">
        <v>-1432</v>
      </c>
      <c r="J23" s="7"/>
      <c r="K23" s="7"/>
    </row>
    <row r="24" spans="1:11" ht="15.75" customHeight="1">
      <c r="A24" s="55"/>
      <c r="B24" s="55"/>
      <c r="C24" s="60"/>
      <c r="D24" s="61"/>
      <c r="E24" s="60"/>
      <c r="F24" s="140"/>
      <c r="G24" s="60"/>
      <c r="H24" s="140"/>
      <c r="I24" s="60"/>
      <c r="J24" s="7"/>
      <c r="K24" s="7"/>
    </row>
    <row r="25" spans="1:11" ht="20.25">
      <c r="A25" s="55" t="s">
        <v>120</v>
      </c>
      <c r="B25" s="55"/>
      <c r="C25" s="62">
        <v>1896</v>
      </c>
      <c r="D25" s="61"/>
      <c r="E25" s="62">
        <v>2156</v>
      </c>
      <c r="F25" s="140"/>
      <c r="G25" s="62">
        <v>8666</v>
      </c>
      <c r="H25" s="140"/>
      <c r="I25" s="62">
        <v>8371</v>
      </c>
      <c r="J25" s="7"/>
      <c r="K25" s="7"/>
    </row>
    <row r="26" spans="1:11" ht="20.25">
      <c r="A26" s="55"/>
      <c r="B26" s="55"/>
      <c r="C26" s="60"/>
      <c r="D26" s="61"/>
      <c r="E26" s="60"/>
      <c r="F26" s="140"/>
      <c r="G26" s="60"/>
      <c r="H26" s="140"/>
      <c r="I26" s="60"/>
      <c r="J26" s="7"/>
      <c r="K26" s="7"/>
    </row>
    <row r="27" spans="1:11" ht="20.25">
      <c r="A27" s="55" t="s">
        <v>272</v>
      </c>
      <c r="B27" s="55"/>
      <c r="C27" s="60">
        <v>98</v>
      </c>
      <c r="D27" s="61"/>
      <c r="E27" s="60">
        <v>-375</v>
      </c>
      <c r="F27" s="140"/>
      <c r="G27" s="60">
        <v>-542</v>
      </c>
      <c r="H27" s="140"/>
      <c r="I27" s="60">
        <v>-537</v>
      </c>
      <c r="J27" s="7"/>
      <c r="K27" s="7"/>
    </row>
    <row r="28" spans="1:11" ht="15.75" customHeight="1">
      <c r="A28" s="55"/>
      <c r="B28" s="55"/>
      <c r="C28" s="60"/>
      <c r="D28" s="61"/>
      <c r="E28" s="60"/>
      <c r="F28" s="64"/>
      <c r="G28" s="60"/>
      <c r="H28" s="64"/>
      <c r="I28" s="60"/>
      <c r="J28" s="7"/>
      <c r="K28" s="7"/>
    </row>
    <row r="29" spans="1:11" ht="21" thickBot="1">
      <c r="A29" s="55" t="s">
        <v>6</v>
      </c>
      <c r="B29" s="55"/>
      <c r="C29" s="63">
        <f>SUM(C25:C28)</f>
        <v>1994</v>
      </c>
      <c r="D29" s="61"/>
      <c r="E29" s="63">
        <f>SUM(E25:E28)</f>
        <v>1781</v>
      </c>
      <c r="F29" s="64"/>
      <c r="G29" s="63">
        <f>SUM(G25:G28)</f>
        <v>8124</v>
      </c>
      <c r="H29" s="64">
        <f>SUM(H25:H28)</f>
        <v>0</v>
      </c>
      <c r="I29" s="63">
        <f>SUM(I25:I28)</f>
        <v>7834</v>
      </c>
      <c r="J29" s="7"/>
      <c r="K29" s="7"/>
    </row>
    <row r="30" spans="1:11" ht="21" thickTop="1">
      <c r="A30" s="55"/>
      <c r="B30" s="55"/>
      <c r="C30" s="61"/>
      <c r="D30" s="61"/>
      <c r="E30" s="61"/>
      <c r="F30" s="64"/>
      <c r="G30" s="61"/>
      <c r="H30" s="64"/>
      <c r="I30" s="61"/>
      <c r="J30" s="7"/>
      <c r="K30" s="7"/>
    </row>
    <row r="31" spans="1:11" ht="20.25">
      <c r="A31" s="55" t="s">
        <v>29</v>
      </c>
      <c r="B31" s="55"/>
      <c r="C31" s="61"/>
      <c r="D31" s="61"/>
      <c r="E31" s="61"/>
      <c r="F31" s="64"/>
      <c r="G31" s="61"/>
      <c r="H31" s="64"/>
      <c r="I31" s="61"/>
      <c r="J31" s="7"/>
      <c r="K31" s="7"/>
    </row>
    <row r="32" spans="1:11" ht="21" customHeight="1" thickBot="1">
      <c r="A32" s="55" t="s">
        <v>30</v>
      </c>
      <c r="B32" s="55"/>
      <c r="C32" s="129">
        <f>C29</f>
        <v>1994</v>
      </c>
      <c r="D32" s="61"/>
      <c r="E32" s="129">
        <f>E29</f>
        <v>1781</v>
      </c>
      <c r="F32" s="64"/>
      <c r="G32" s="129">
        <f>G29</f>
        <v>8124</v>
      </c>
      <c r="H32" s="64"/>
      <c r="I32" s="129">
        <f>I29</f>
        <v>7834</v>
      </c>
      <c r="J32" s="7"/>
      <c r="K32" s="7"/>
    </row>
    <row r="33" spans="1:11" ht="20.25" customHeight="1" thickTop="1">
      <c r="A33" s="55"/>
      <c r="B33" s="55"/>
      <c r="C33" s="61"/>
      <c r="D33" s="60"/>
      <c r="E33" s="61"/>
      <c r="F33" s="140"/>
      <c r="G33" s="61"/>
      <c r="H33" s="140"/>
      <c r="I33" s="61"/>
      <c r="J33" s="7"/>
      <c r="K33" s="7"/>
    </row>
    <row r="34" spans="1:11" ht="20.25">
      <c r="A34" s="55" t="s">
        <v>121</v>
      </c>
      <c r="B34" s="55"/>
      <c r="C34" s="55"/>
      <c r="D34" s="60"/>
      <c r="E34" s="55"/>
      <c r="F34" s="140"/>
      <c r="G34" s="55"/>
      <c r="H34" s="140"/>
      <c r="I34" s="55"/>
      <c r="J34" s="7"/>
      <c r="K34" s="7"/>
    </row>
    <row r="35" spans="1:11" ht="20.25">
      <c r="A35" s="55"/>
      <c r="B35" s="55"/>
      <c r="C35" s="55"/>
      <c r="D35" s="60"/>
      <c r="E35" s="55"/>
      <c r="F35" s="140"/>
      <c r="G35" s="55"/>
      <c r="H35" s="140"/>
      <c r="I35" s="55"/>
      <c r="J35" s="7"/>
      <c r="K35" s="7"/>
    </row>
    <row r="36" spans="1:11" ht="21" thickBot="1">
      <c r="A36" s="55" t="s">
        <v>38</v>
      </c>
      <c r="B36" s="55" t="s">
        <v>122</v>
      </c>
      <c r="C36" s="65">
        <f>C29/130634.666*100</f>
        <v>1.5263942267820396</v>
      </c>
      <c r="D36" s="65"/>
      <c r="E36" s="65">
        <f>E29/130634.666*100</f>
        <v>1.3633440912230754</v>
      </c>
      <c r="F36" s="141"/>
      <c r="G36" s="65">
        <f>G29/130634.666*100</f>
        <v>6.2188699590658425</v>
      </c>
      <c r="H36" s="141"/>
      <c r="I36" s="65">
        <f>I29/130634.666*100</f>
        <v>5.996876816755516</v>
      </c>
      <c r="J36" s="8"/>
      <c r="K36" s="8"/>
    </row>
    <row r="37" spans="1:11" ht="21" thickTop="1">
      <c r="A37" s="55"/>
      <c r="B37" s="55"/>
      <c r="C37" s="66"/>
      <c r="D37" s="65"/>
      <c r="E37" s="66"/>
      <c r="F37" s="141"/>
      <c r="G37" s="66"/>
      <c r="H37" s="141"/>
      <c r="I37" s="66"/>
      <c r="J37" s="8"/>
      <c r="K37" s="8"/>
    </row>
    <row r="38" spans="1:11" ht="21" thickBot="1">
      <c r="A38" s="55" t="s">
        <v>39</v>
      </c>
      <c r="B38" s="55" t="s">
        <v>123</v>
      </c>
      <c r="C38" s="65">
        <f>C36</f>
        <v>1.5263942267820396</v>
      </c>
      <c r="D38" s="65"/>
      <c r="E38" s="65">
        <f>E36</f>
        <v>1.3633440912230754</v>
      </c>
      <c r="F38" s="141"/>
      <c r="G38" s="65">
        <f>G36</f>
        <v>6.2188699590658425</v>
      </c>
      <c r="H38" s="141"/>
      <c r="I38" s="65">
        <f>I36</f>
        <v>5.996876816755516</v>
      </c>
      <c r="J38" s="8"/>
      <c r="K38" s="8"/>
    </row>
    <row r="39" spans="1:11" ht="21" thickTop="1">
      <c r="A39" s="67"/>
      <c r="B39" s="55"/>
      <c r="C39" s="68"/>
      <c r="D39" s="69"/>
      <c r="E39" s="142"/>
      <c r="F39" s="143"/>
      <c r="G39" s="142"/>
      <c r="H39" s="143"/>
      <c r="I39" s="142"/>
      <c r="J39" s="8"/>
      <c r="K39" s="8"/>
    </row>
    <row r="40" spans="1:11" ht="20.25">
      <c r="A40" s="55"/>
      <c r="B40" s="55"/>
      <c r="C40" s="55"/>
      <c r="D40" s="55"/>
      <c r="E40" s="56"/>
      <c r="F40" s="56"/>
      <c r="G40" s="56"/>
      <c r="H40" s="56"/>
      <c r="I40" s="56"/>
      <c r="K40" s="7"/>
    </row>
    <row r="41" spans="1:11" ht="107.25" customHeight="1">
      <c r="A41" s="167" t="s">
        <v>240</v>
      </c>
      <c r="B41" s="168"/>
      <c r="C41" s="168"/>
      <c r="D41" s="168"/>
      <c r="E41" s="168"/>
      <c r="F41" s="168"/>
      <c r="G41" s="168"/>
      <c r="H41" s="168"/>
      <c r="I41" s="168"/>
      <c r="J41" s="7"/>
      <c r="K41" s="7"/>
    </row>
    <row r="42" spans="1:11" ht="18">
      <c r="A42" s="18"/>
      <c r="B42" s="18"/>
      <c r="C42" s="26"/>
      <c r="D42" s="18"/>
      <c r="E42" s="144"/>
      <c r="F42" s="145"/>
      <c r="G42" s="144"/>
      <c r="H42" s="145"/>
      <c r="I42" s="144"/>
      <c r="J42" s="7"/>
      <c r="K42" s="7"/>
    </row>
    <row r="43" spans="1:11" ht="20.25">
      <c r="A43" s="55" t="s">
        <v>202</v>
      </c>
      <c r="B43" s="70"/>
      <c r="C43" s="26"/>
      <c r="D43" s="18"/>
      <c r="E43" s="144"/>
      <c r="F43" s="145"/>
      <c r="G43" s="144"/>
      <c r="H43" s="145"/>
      <c r="I43" s="144"/>
      <c r="J43" s="7"/>
      <c r="K43" s="7"/>
    </row>
    <row r="44" spans="1:11" ht="20.25">
      <c r="A44" s="55" t="s">
        <v>234</v>
      </c>
      <c r="B44" s="56"/>
      <c r="C44" s="5"/>
      <c r="E44" s="132"/>
      <c r="G44" s="132"/>
      <c r="I44" s="132"/>
      <c r="J44" s="7"/>
      <c r="K44" s="7"/>
    </row>
    <row r="45" spans="1:11" ht="18">
      <c r="A45" s="4"/>
      <c r="B45" s="4"/>
      <c r="C45" s="5"/>
      <c r="E45" s="132"/>
      <c r="G45" s="132"/>
      <c r="I45" s="132"/>
      <c r="J45" s="7"/>
      <c r="K45" s="7"/>
    </row>
    <row r="46" spans="3:11" ht="15">
      <c r="C46" s="7"/>
      <c r="E46" s="146"/>
      <c r="G46" s="146"/>
      <c r="I46" s="146"/>
      <c r="J46" s="7"/>
      <c r="K46" s="7"/>
    </row>
    <row r="47" spans="3:11" ht="15">
      <c r="C47" s="7"/>
      <c r="E47" s="146"/>
      <c r="G47" s="146"/>
      <c r="I47" s="146"/>
      <c r="J47" s="7"/>
      <c r="K47" s="7"/>
    </row>
    <row r="48" spans="3:11" ht="15">
      <c r="C48" s="7"/>
      <c r="E48" s="146"/>
      <c r="G48" s="146"/>
      <c r="I48" s="146"/>
      <c r="J48" s="7"/>
      <c r="K48" s="7"/>
    </row>
    <row r="49" spans="3:11" ht="15">
      <c r="C49" s="7"/>
      <c r="E49" s="146"/>
      <c r="G49" s="146"/>
      <c r="I49" s="146"/>
      <c r="J49" s="7"/>
      <c r="K49" s="7"/>
    </row>
    <row r="50" spans="3:11" ht="15">
      <c r="C50" s="7"/>
      <c r="E50" s="146"/>
      <c r="G50" s="146"/>
      <c r="I50" s="146"/>
      <c r="J50" s="7"/>
      <c r="K50" s="7"/>
    </row>
    <row r="51" spans="3:11" ht="15">
      <c r="C51" s="7"/>
      <c r="E51" s="146"/>
      <c r="G51" s="146"/>
      <c r="I51" s="146"/>
      <c r="J51" s="7"/>
      <c r="K51" s="7"/>
    </row>
    <row r="52" spans="3:11" ht="15">
      <c r="C52" s="7"/>
      <c r="E52" s="146"/>
      <c r="G52" s="146"/>
      <c r="I52" s="146"/>
      <c r="J52" s="7"/>
      <c r="K52" s="7"/>
    </row>
    <row r="53" spans="3:11" ht="15">
      <c r="C53" s="7"/>
      <c r="E53" s="146"/>
      <c r="G53" s="146"/>
      <c r="I53" s="146"/>
      <c r="J53" s="7"/>
      <c r="K53" s="7"/>
    </row>
    <row r="54" spans="3:11" ht="15">
      <c r="C54" s="7"/>
      <c r="E54" s="146"/>
      <c r="G54" s="146"/>
      <c r="I54" s="146"/>
      <c r="J54" s="7"/>
      <c r="K54" s="7"/>
    </row>
    <row r="55" spans="3:11" ht="15">
      <c r="C55" s="7"/>
      <c r="E55" s="146"/>
      <c r="G55" s="146"/>
      <c r="I55" s="146"/>
      <c r="J55" s="7"/>
      <c r="K55" s="7"/>
    </row>
    <row r="56" spans="3:11" ht="15">
      <c r="C56" s="7"/>
      <c r="E56" s="146"/>
      <c r="G56" s="146"/>
      <c r="I56" s="146"/>
      <c r="J56" s="7"/>
      <c r="K56" s="7"/>
    </row>
    <row r="57" spans="3:11" ht="15">
      <c r="C57" s="7"/>
      <c r="E57" s="146"/>
      <c r="G57" s="146"/>
      <c r="I57" s="146"/>
      <c r="J57" s="7"/>
      <c r="K57" s="7"/>
    </row>
    <row r="58" spans="3:11" ht="15">
      <c r="C58" s="7"/>
      <c r="E58" s="146"/>
      <c r="G58" s="146"/>
      <c r="I58" s="146"/>
      <c r="J58" s="7"/>
      <c r="K58" s="7"/>
    </row>
    <row r="59" spans="3:11" ht="15">
      <c r="C59" s="7"/>
      <c r="E59" s="146"/>
      <c r="G59" s="146"/>
      <c r="I59" s="146"/>
      <c r="J59" s="7"/>
      <c r="K59" s="7"/>
    </row>
    <row r="60" spans="3:11" ht="15">
      <c r="C60" s="7"/>
      <c r="E60" s="146"/>
      <c r="G60" s="146"/>
      <c r="I60" s="146"/>
      <c r="J60" s="7"/>
      <c r="K60" s="7"/>
    </row>
    <row r="61" spans="3:11" ht="15">
      <c r="C61" s="7"/>
      <c r="E61" s="146"/>
      <c r="G61" s="146"/>
      <c r="I61" s="146"/>
      <c r="J61" s="7"/>
      <c r="K61" s="7"/>
    </row>
    <row r="62" spans="3:11" ht="15">
      <c r="C62" s="7"/>
      <c r="E62" s="146"/>
      <c r="G62" s="146"/>
      <c r="I62" s="146"/>
      <c r="J62" s="7"/>
      <c r="K62" s="7"/>
    </row>
    <row r="63" spans="3:11" ht="15">
      <c r="C63" s="7"/>
      <c r="E63" s="146"/>
      <c r="G63" s="146"/>
      <c r="I63" s="146"/>
      <c r="J63" s="7"/>
      <c r="K63" s="7"/>
    </row>
    <row r="64" spans="3:11" ht="15">
      <c r="C64" s="7"/>
      <c r="E64" s="146"/>
      <c r="G64" s="146"/>
      <c r="I64" s="146"/>
      <c r="J64" s="7"/>
      <c r="K64" s="7"/>
    </row>
    <row r="65" spans="3:11" ht="15">
      <c r="C65" s="7"/>
      <c r="E65" s="146"/>
      <c r="G65" s="146"/>
      <c r="I65" s="146"/>
      <c r="J65" s="7"/>
      <c r="K65" s="7"/>
    </row>
    <row r="66" spans="3:11" ht="15">
      <c r="C66" s="7"/>
      <c r="E66" s="146"/>
      <c r="G66" s="146"/>
      <c r="I66" s="146"/>
      <c r="J66" s="7"/>
      <c r="K66" s="7"/>
    </row>
    <row r="67" spans="3:11" ht="15">
      <c r="C67" s="7"/>
      <c r="E67" s="146"/>
      <c r="G67" s="146"/>
      <c r="I67" s="146"/>
      <c r="J67" s="7"/>
      <c r="K67" s="7"/>
    </row>
    <row r="68" spans="3:11" ht="15">
      <c r="C68" s="7"/>
      <c r="E68" s="146"/>
      <c r="G68" s="146"/>
      <c r="I68" s="146"/>
      <c r="J68" s="7"/>
      <c r="K68" s="7"/>
    </row>
    <row r="69" spans="3:11" ht="15">
      <c r="C69" s="7"/>
      <c r="E69" s="146"/>
      <c r="G69" s="146"/>
      <c r="I69" s="146"/>
      <c r="J69" s="7"/>
      <c r="K69" s="7"/>
    </row>
    <row r="70" spans="3:11" ht="15">
      <c r="C70" s="7"/>
      <c r="E70" s="146"/>
      <c r="G70" s="146"/>
      <c r="I70" s="146"/>
      <c r="J70" s="7"/>
      <c r="K70" s="7"/>
    </row>
    <row r="71" spans="3:11" ht="15">
      <c r="C71" s="7"/>
      <c r="E71" s="146"/>
      <c r="G71" s="146"/>
      <c r="I71" s="146"/>
      <c r="J71" s="7"/>
      <c r="K71" s="7"/>
    </row>
    <row r="72" spans="3:11" ht="15">
      <c r="C72" s="7"/>
      <c r="E72" s="146"/>
      <c r="G72" s="146"/>
      <c r="I72" s="146"/>
      <c r="J72" s="7"/>
      <c r="K72" s="7"/>
    </row>
    <row r="73" spans="3:11" ht="15">
      <c r="C73" s="7"/>
      <c r="E73" s="146"/>
      <c r="G73" s="146"/>
      <c r="I73" s="146"/>
      <c r="J73" s="7"/>
      <c r="K73" s="7"/>
    </row>
    <row r="74" spans="3:11" ht="15">
      <c r="C74" s="7"/>
      <c r="E74" s="146"/>
      <c r="G74" s="146"/>
      <c r="I74" s="146"/>
      <c r="J74" s="7"/>
      <c r="K74" s="7"/>
    </row>
    <row r="75" spans="3:11" ht="15">
      <c r="C75" s="7"/>
      <c r="E75" s="146"/>
      <c r="G75" s="146"/>
      <c r="I75" s="146"/>
      <c r="J75" s="7"/>
      <c r="K75" s="7"/>
    </row>
    <row r="76" spans="3:11" ht="15">
      <c r="C76" s="7"/>
      <c r="E76" s="146"/>
      <c r="G76" s="146"/>
      <c r="I76" s="146"/>
      <c r="J76" s="7"/>
      <c r="K76" s="7"/>
    </row>
    <row r="77" spans="3:11" ht="15">
      <c r="C77" s="7"/>
      <c r="E77" s="146"/>
      <c r="G77" s="146"/>
      <c r="I77" s="146"/>
      <c r="J77" s="7"/>
      <c r="K77" s="7"/>
    </row>
    <row r="78" spans="3:11" ht="15">
      <c r="C78" s="7"/>
      <c r="E78" s="146"/>
      <c r="G78" s="146"/>
      <c r="I78" s="146"/>
      <c r="J78" s="7"/>
      <c r="K78" s="7"/>
    </row>
    <row r="79" spans="3:11" ht="15">
      <c r="C79" s="7"/>
      <c r="E79" s="146"/>
      <c r="G79" s="146"/>
      <c r="I79" s="146"/>
      <c r="J79" s="7"/>
      <c r="K79" s="7"/>
    </row>
    <row r="80" spans="3:11" ht="15">
      <c r="C80" s="7"/>
      <c r="E80" s="146"/>
      <c r="G80" s="146"/>
      <c r="I80" s="146"/>
      <c r="J80" s="7"/>
      <c r="K80" s="7"/>
    </row>
    <row r="81" spans="3:11" ht="15">
      <c r="C81" s="7"/>
      <c r="E81" s="146"/>
      <c r="G81" s="146"/>
      <c r="I81" s="146"/>
      <c r="J81" s="7"/>
      <c r="K81" s="7"/>
    </row>
    <row r="82" spans="3:11" ht="15">
      <c r="C82" s="7"/>
      <c r="E82" s="146"/>
      <c r="G82" s="146"/>
      <c r="I82" s="146"/>
      <c r="J82" s="7"/>
      <c r="K82" s="7"/>
    </row>
    <row r="83" spans="3:11" ht="15">
      <c r="C83" s="7"/>
      <c r="E83" s="146"/>
      <c r="G83" s="146"/>
      <c r="I83" s="146"/>
      <c r="J83" s="7"/>
      <c r="K83" s="7"/>
    </row>
    <row r="84" spans="3:11" ht="15">
      <c r="C84" s="7"/>
      <c r="E84" s="146"/>
      <c r="G84" s="146"/>
      <c r="I84" s="146"/>
      <c r="J84" s="7"/>
      <c r="K84" s="7"/>
    </row>
  </sheetData>
  <mergeCells count="1">
    <mergeCell ref="A41:I41"/>
  </mergeCells>
  <printOptions/>
  <pageMargins left="0.69" right="0.39" top="1" bottom="0.5" header="0.34" footer="0"/>
  <pageSetup horizontalDpi="1200" verticalDpi="12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IT62"/>
  <sheetViews>
    <sheetView showGridLines="0" showOutlineSymbols="0" zoomScale="75" zoomScaleNormal="75" workbookViewId="0" topLeftCell="A1">
      <selection activeCell="A1" sqref="A1"/>
    </sheetView>
  </sheetViews>
  <sheetFormatPr defaultColWidth="8.88671875" defaultRowHeight="15"/>
  <cols>
    <col min="1" max="1" width="12.99609375" style="1" customWidth="1"/>
    <col min="2" max="2" width="39.4453125" style="1" customWidth="1"/>
    <col min="3" max="3" width="13.6640625" style="1" customWidth="1"/>
    <col min="4" max="4" width="2.5546875" style="1" customWidth="1"/>
    <col min="5" max="5" width="13.6640625" style="1" customWidth="1"/>
    <col min="6" max="6" width="12.6640625" style="1" customWidth="1"/>
    <col min="7" max="16384" width="10.6640625" style="1" customWidth="1"/>
  </cols>
  <sheetData>
    <row r="1" spans="1:9" s="18" customFormat="1" ht="21" customHeight="1">
      <c r="A1" s="18" t="s">
        <v>160</v>
      </c>
      <c r="B1" s="57" t="s">
        <v>179</v>
      </c>
      <c r="C1" s="97"/>
      <c r="D1" s="55"/>
      <c r="E1" s="56"/>
      <c r="F1" s="55"/>
      <c r="G1" s="55"/>
      <c r="H1" s="55"/>
      <c r="I1" s="56"/>
    </row>
    <row r="2" spans="2:254" ht="20.25">
      <c r="B2" s="97" t="s">
        <v>149</v>
      </c>
      <c r="C2" s="18"/>
      <c r="D2" s="55"/>
      <c r="E2" s="56"/>
      <c r="F2" s="55"/>
      <c r="G2" s="55"/>
      <c r="H2" s="55"/>
      <c r="I2" s="56"/>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0.25">
      <c r="B3" s="97" t="s">
        <v>150</v>
      </c>
      <c r="C3" s="18"/>
      <c r="D3" s="55"/>
      <c r="E3" s="56"/>
      <c r="F3" s="55"/>
      <c r="G3" s="55"/>
      <c r="H3" s="55"/>
      <c r="I3" s="5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5"/>
      <c r="B4" s="55"/>
      <c r="C4" s="55"/>
      <c r="D4" s="55"/>
      <c r="E4" s="56"/>
      <c r="F4" s="55"/>
      <c r="G4" s="55"/>
      <c r="H4" s="55"/>
      <c r="I4" s="56"/>
    </row>
    <row r="5" spans="1:7" ht="18">
      <c r="A5" s="9" t="s">
        <v>147</v>
      </c>
      <c r="B5" s="4"/>
      <c r="C5" s="4"/>
      <c r="D5" s="4"/>
      <c r="E5" s="4"/>
      <c r="F5" s="4"/>
      <c r="G5" s="4"/>
    </row>
    <row r="6" spans="3:5" ht="26.25" customHeight="1">
      <c r="C6" s="2" t="s">
        <v>49</v>
      </c>
      <c r="D6" s="2"/>
      <c r="E6" s="2" t="s">
        <v>50</v>
      </c>
    </row>
    <row r="7" spans="3:5" ht="15.75">
      <c r="C7" s="25" t="s">
        <v>232</v>
      </c>
      <c r="D7" s="25"/>
      <c r="E7" s="25" t="s">
        <v>219</v>
      </c>
    </row>
    <row r="8" spans="3:5" ht="15.75">
      <c r="C8" s="2" t="s">
        <v>43</v>
      </c>
      <c r="D8" s="2"/>
      <c r="E8" s="2" t="s">
        <v>43</v>
      </c>
    </row>
    <row r="9" spans="1:7" ht="15.75" customHeight="1">
      <c r="A9" s="100" t="s">
        <v>7</v>
      </c>
      <c r="B9" s="4"/>
      <c r="C9" s="4"/>
      <c r="D9" s="4"/>
      <c r="E9" s="4"/>
      <c r="F9" s="4"/>
      <c r="G9" s="4"/>
    </row>
    <row r="10" spans="1:7" ht="15.75" customHeight="1">
      <c r="A10" s="100" t="s">
        <v>8</v>
      </c>
      <c r="B10" s="4"/>
      <c r="C10" s="4"/>
      <c r="D10" s="4"/>
      <c r="E10" s="4"/>
      <c r="F10" s="4"/>
      <c r="G10" s="4"/>
    </row>
    <row r="11" spans="1:7" ht="18">
      <c r="A11" s="4" t="s">
        <v>67</v>
      </c>
      <c r="B11" s="4"/>
      <c r="C11" s="127">
        <v>107562</v>
      </c>
      <c r="D11" s="5"/>
      <c r="E11" s="127">
        <v>98040</v>
      </c>
      <c r="F11" s="5"/>
      <c r="G11" s="5"/>
    </row>
    <row r="12" spans="1:7" s="133" customFormat="1" ht="18">
      <c r="A12" s="130" t="s">
        <v>31</v>
      </c>
      <c r="B12" s="130"/>
      <c r="C12" s="131">
        <v>3594</v>
      </c>
      <c r="D12" s="132"/>
      <c r="E12" s="131">
        <v>3580</v>
      </c>
      <c r="F12" s="132"/>
      <c r="G12" s="132"/>
    </row>
    <row r="13" spans="1:7" s="133" customFormat="1" ht="18">
      <c r="A13" s="130" t="s">
        <v>204</v>
      </c>
      <c r="B13" s="130"/>
      <c r="C13" s="131">
        <v>4584</v>
      </c>
      <c r="D13" s="132"/>
      <c r="E13" s="131">
        <v>4641</v>
      </c>
      <c r="F13" s="132"/>
      <c r="G13" s="132"/>
    </row>
    <row r="14" spans="1:7" ht="18">
      <c r="A14" s="4" t="s">
        <v>9</v>
      </c>
      <c r="B14" s="4"/>
      <c r="C14" s="16">
        <v>150</v>
      </c>
      <c r="D14" s="6"/>
      <c r="E14" s="16">
        <v>150</v>
      </c>
      <c r="F14" s="6"/>
      <c r="G14" s="5"/>
    </row>
    <row r="15" spans="1:7" ht="18">
      <c r="A15" s="4" t="s">
        <v>74</v>
      </c>
      <c r="B15" s="4"/>
      <c r="C15" s="16">
        <v>40</v>
      </c>
      <c r="D15" s="6"/>
      <c r="E15" s="16">
        <v>40</v>
      </c>
      <c r="F15" s="6"/>
      <c r="G15" s="5"/>
    </row>
    <row r="16" spans="1:7" ht="18">
      <c r="A16" s="4"/>
      <c r="B16" s="4"/>
      <c r="C16" s="122">
        <f>SUM(C11:C15)</f>
        <v>115930</v>
      </c>
      <c r="D16" s="6"/>
      <c r="E16" s="122">
        <f>SUM(E11:E15)</f>
        <v>106451</v>
      </c>
      <c r="F16" s="6"/>
      <c r="G16" s="5"/>
    </row>
    <row r="17" spans="1:7" ht="18">
      <c r="A17" s="4"/>
      <c r="B17" s="4"/>
      <c r="C17" s="15"/>
      <c r="D17" s="5"/>
      <c r="E17" s="15"/>
      <c r="F17" s="5"/>
      <c r="G17" s="5"/>
    </row>
    <row r="18" spans="1:7" ht="18">
      <c r="A18" s="100" t="s">
        <v>68</v>
      </c>
      <c r="B18" s="4"/>
      <c r="C18" s="15"/>
      <c r="D18" s="5"/>
      <c r="E18" s="15"/>
      <c r="F18" s="5"/>
      <c r="G18" s="5"/>
    </row>
    <row r="19" spans="1:7" ht="18">
      <c r="A19" s="4" t="s">
        <v>10</v>
      </c>
      <c r="C19" s="121">
        <v>11401</v>
      </c>
      <c r="D19" s="20"/>
      <c r="E19" s="121">
        <v>15975</v>
      </c>
      <c r="F19" s="20"/>
      <c r="G19" s="5"/>
    </row>
    <row r="20" spans="1:7" ht="18">
      <c r="A20" s="4" t="s">
        <v>11</v>
      </c>
      <c r="C20" s="126">
        <v>33836</v>
      </c>
      <c r="D20" s="20"/>
      <c r="E20" s="126">
        <v>36056</v>
      </c>
      <c r="F20" s="20"/>
      <c r="G20" s="5"/>
    </row>
    <row r="21" spans="1:7" ht="18">
      <c r="A21" s="4" t="s">
        <v>12</v>
      </c>
      <c r="C21" s="121">
        <v>1285</v>
      </c>
      <c r="D21" s="20"/>
      <c r="E21" s="121">
        <v>1077</v>
      </c>
      <c r="F21" s="20"/>
      <c r="G21" s="5"/>
    </row>
    <row r="22" spans="1:7" ht="18">
      <c r="A22" s="4" t="s">
        <v>16</v>
      </c>
      <c r="C22" s="126">
        <v>8725</v>
      </c>
      <c r="D22" s="20"/>
      <c r="E22" s="126">
        <v>3389</v>
      </c>
      <c r="F22" s="20"/>
      <c r="G22" s="5"/>
    </row>
    <row r="23" spans="1:7" ht="18">
      <c r="A23" s="4" t="s">
        <v>17</v>
      </c>
      <c r="C23" s="121">
        <v>8267</v>
      </c>
      <c r="D23" s="20"/>
      <c r="E23" s="121">
        <v>5701</v>
      </c>
      <c r="F23" s="20"/>
      <c r="G23" s="5"/>
    </row>
    <row r="24" spans="1:7" ht="18">
      <c r="A24" s="4" t="s">
        <v>13</v>
      </c>
      <c r="C24" s="121">
        <v>963</v>
      </c>
      <c r="D24" s="20"/>
      <c r="E24" s="121">
        <v>845</v>
      </c>
      <c r="F24" s="20"/>
      <c r="G24" s="5"/>
    </row>
    <row r="25" spans="1:7" ht="18">
      <c r="A25" s="4"/>
      <c r="C25" s="123">
        <f>SUM(C19:C24)</f>
        <v>64477</v>
      </c>
      <c r="D25" s="121">
        <f>SUM(D19:D24)</f>
        <v>0</v>
      </c>
      <c r="E25" s="123">
        <f>SUM(E19:E24)</f>
        <v>63043</v>
      </c>
      <c r="F25" s="121">
        <f>SUM(F19:F24)</f>
        <v>0</v>
      </c>
      <c r="G25" s="5"/>
    </row>
    <row r="26" spans="1:7" ht="18">
      <c r="A26" s="4"/>
      <c r="C26" s="121"/>
      <c r="D26" s="20"/>
      <c r="E26" s="121"/>
      <c r="F26" s="20"/>
      <c r="G26" s="5"/>
    </row>
    <row r="27" spans="1:7" ht="18.75" thickBot="1">
      <c r="A27" s="100" t="s">
        <v>18</v>
      </c>
      <c r="B27" s="4"/>
      <c r="C27" s="124">
        <f>C16+C25</f>
        <v>180407</v>
      </c>
      <c r="D27" s="20"/>
      <c r="E27" s="124">
        <f>E16+E25</f>
        <v>169494</v>
      </c>
      <c r="F27" s="20"/>
      <c r="G27" s="5"/>
    </row>
    <row r="28" spans="1:7" ht="18.75" thickTop="1">
      <c r="A28" s="4"/>
      <c r="B28" s="4"/>
      <c r="C28" s="121"/>
      <c r="D28" s="20"/>
      <c r="E28" s="121"/>
      <c r="F28" s="20"/>
      <c r="G28" s="5"/>
    </row>
    <row r="29" spans="1:7" ht="18">
      <c r="A29" s="100" t="s">
        <v>19</v>
      </c>
      <c r="B29" s="4"/>
      <c r="C29" s="121"/>
      <c r="D29" s="20"/>
      <c r="E29" s="121"/>
      <c r="F29" s="20"/>
      <c r="G29" s="5"/>
    </row>
    <row r="30" spans="1:7" ht="18">
      <c r="A30" s="100" t="s">
        <v>20</v>
      </c>
      <c r="B30" s="4"/>
      <c r="C30" s="121"/>
      <c r="D30" s="20"/>
      <c r="E30" s="121"/>
      <c r="F30" s="20"/>
      <c r="G30" s="5"/>
    </row>
    <row r="31" spans="1:7" ht="18">
      <c r="A31" s="4" t="s">
        <v>70</v>
      </c>
      <c r="B31" s="4"/>
      <c r="C31" s="15">
        <v>65329</v>
      </c>
      <c r="D31" s="5"/>
      <c r="E31" s="15">
        <v>49000</v>
      </c>
      <c r="F31" s="5"/>
      <c r="G31" s="5"/>
    </row>
    <row r="32" spans="1:7" ht="18">
      <c r="A32" s="4" t="s">
        <v>194</v>
      </c>
      <c r="C32" s="16">
        <v>-14</v>
      </c>
      <c r="D32" s="5"/>
      <c r="E32" s="16">
        <v>-14</v>
      </c>
      <c r="F32" s="5"/>
      <c r="G32" s="5"/>
    </row>
    <row r="33" spans="1:7" ht="18">
      <c r="A33" s="4" t="s">
        <v>21</v>
      </c>
      <c r="C33" s="15">
        <v>16549</v>
      </c>
      <c r="D33" s="5"/>
      <c r="E33" s="15">
        <v>32985</v>
      </c>
      <c r="F33" s="5"/>
      <c r="G33" s="5"/>
    </row>
    <row r="34" spans="1:7" ht="18">
      <c r="A34" s="4" t="s">
        <v>22</v>
      </c>
      <c r="C34" s="16">
        <v>5732</v>
      </c>
      <c r="D34" s="5"/>
      <c r="E34" s="16">
        <v>5732</v>
      </c>
      <c r="F34" s="5"/>
      <c r="G34" s="5"/>
    </row>
    <row r="35" spans="1:7" ht="18">
      <c r="A35" s="4" t="s">
        <v>23</v>
      </c>
      <c r="C35" s="15">
        <v>39694</v>
      </c>
      <c r="D35" s="5"/>
      <c r="E35" s="15">
        <v>33530</v>
      </c>
      <c r="F35" s="5"/>
      <c r="G35" s="5"/>
    </row>
    <row r="36" spans="1:7" ht="18">
      <c r="A36" s="100" t="s">
        <v>24</v>
      </c>
      <c r="B36" s="4"/>
      <c r="C36" s="123">
        <f>SUM(C31:C35)</f>
        <v>127290</v>
      </c>
      <c r="D36" s="20"/>
      <c r="E36" s="123">
        <f>SUM(E31:E35)</f>
        <v>121233</v>
      </c>
      <c r="F36" s="20"/>
      <c r="G36" s="5"/>
    </row>
    <row r="37" spans="1:7" ht="18">
      <c r="A37" s="4"/>
      <c r="B37" s="4"/>
      <c r="C37" s="121"/>
      <c r="D37" s="20"/>
      <c r="E37" s="121"/>
      <c r="F37" s="20"/>
      <c r="G37" s="5"/>
    </row>
    <row r="38" spans="1:7" ht="18">
      <c r="A38" s="100" t="s">
        <v>25</v>
      </c>
      <c r="B38" s="4"/>
      <c r="C38" s="121"/>
      <c r="D38" s="20"/>
      <c r="E38" s="121"/>
      <c r="F38" s="20"/>
      <c r="G38" s="5"/>
    </row>
    <row r="39" spans="1:7" ht="18">
      <c r="A39" s="4" t="s">
        <v>71</v>
      </c>
      <c r="B39" s="4"/>
      <c r="C39" s="16">
        <v>16556</v>
      </c>
      <c r="D39" s="5"/>
      <c r="E39" s="16">
        <v>10058</v>
      </c>
      <c r="F39" s="5"/>
      <c r="G39" s="5"/>
    </row>
    <row r="40" spans="1:7" ht="18">
      <c r="A40" s="4" t="s">
        <v>72</v>
      </c>
      <c r="C40" s="15">
        <v>10152</v>
      </c>
      <c r="D40" s="5"/>
      <c r="E40" s="15">
        <v>10757</v>
      </c>
      <c r="F40" s="5"/>
      <c r="G40" s="5"/>
    </row>
    <row r="41" spans="1:7" ht="18">
      <c r="A41" s="4"/>
      <c r="C41" s="123">
        <f>SUM(C39:C40)</f>
        <v>26708</v>
      </c>
      <c r="D41" s="5"/>
      <c r="E41" s="123">
        <f>SUM(E39:E40)</f>
        <v>20815</v>
      </c>
      <c r="F41" s="5"/>
      <c r="G41" s="5"/>
    </row>
    <row r="42" spans="1:7" ht="18">
      <c r="A42" s="4"/>
      <c r="B42" s="4"/>
      <c r="C42" s="121"/>
      <c r="D42" s="20"/>
      <c r="E42" s="121"/>
      <c r="F42" s="20"/>
      <c r="G42" s="5"/>
    </row>
    <row r="43" spans="1:7" ht="18">
      <c r="A43" s="100" t="s">
        <v>69</v>
      </c>
      <c r="B43" s="4"/>
      <c r="C43" s="121"/>
      <c r="D43" s="20"/>
      <c r="E43" s="121"/>
      <c r="F43" s="20"/>
      <c r="G43" s="5"/>
    </row>
    <row r="44" spans="1:7" ht="18">
      <c r="A44" s="4" t="s">
        <v>14</v>
      </c>
      <c r="C44" s="121">
        <v>3921</v>
      </c>
      <c r="D44" s="20"/>
      <c r="E44" s="121">
        <v>4996</v>
      </c>
      <c r="F44" s="20"/>
      <c r="G44" s="5"/>
    </row>
    <row r="45" spans="1:7" ht="18">
      <c r="A45" s="4" t="s">
        <v>28</v>
      </c>
      <c r="C45" s="121">
        <v>7608</v>
      </c>
      <c r="D45" s="20"/>
      <c r="E45" s="121">
        <v>7657</v>
      </c>
      <c r="F45" s="20"/>
      <c r="G45" s="5"/>
    </row>
    <row r="46" spans="1:7" ht="18">
      <c r="A46" s="4" t="s">
        <v>15</v>
      </c>
      <c r="C46" s="121">
        <v>14808</v>
      </c>
      <c r="D46" s="20"/>
      <c r="E46" s="121">
        <v>14760</v>
      </c>
      <c r="F46" s="20"/>
      <c r="G46" s="5"/>
    </row>
    <row r="47" spans="1:7" ht="18">
      <c r="A47" s="4" t="s">
        <v>217</v>
      </c>
      <c r="C47" s="121">
        <v>72</v>
      </c>
      <c r="D47" s="20"/>
      <c r="E47" s="121">
        <v>33</v>
      </c>
      <c r="F47" s="20"/>
      <c r="G47" s="5"/>
    </row>
    <row r="48" spans="1:7" ht="18">
      <c r="A48" s="4"/>
      <c r="C48" s="123">
        <f>SUM(C44:C47)</f>
        <v>26409</v>
      </c>
      <c r="D48" s="20"/>
      <c r="E48" s="123">
        <f>SUM(E44:E47)</f>
        <v>27446</v>
      </c>
      <c r="F48" s="20"/>
      <c r="G48" s="5"/>
    </row>
    <row r="49" spans="1:7" ht="18">
      <c r="A49" s="4"/>
      <c r="B49" s="4"/>
      <c r="C49" s="121"/>
      <c r="D49" s="20"/>
      <c r="E49" s="121"/>
      <c r="F49" s="20"/>
      <c r="G49" s="5"/>
    </row>
    <row r="50" spans="1:7" ht="18" customHeight="1">
      <c r="A50" s="100" t="s">
        <v>26</v>
      </c>
      <c r="C50" s="125">
        <f>C41+C48</f>
        <v>53117</v>
      </c>
      <c r="D50" s="125">
        <f>D41+D48</f>
        <v>0</v>
      </c>
      <c r="E50" s="125">
        <f>E41+E48</f>
        <v>48261</v>
      </c>
      <c r="F50" s="121"/>
      <c r="G50" s="5"/>
    </row>
    <row r="51" spans="1:7" ht="18" customHeight="1">
      <c r="A51" s="4"/>
      <c r="B51" s="4"/>
      <c r="C51" s="15"/>
      <c r="D51" s="5"/>
      <c r="E51" s="15"/>
      <c r="F51" s="20"/>
      <c r="G51" s="5"/>
    </row>
    <row r="52" spans="1:7" ht="18" customHeight="1" thickBot="1">
      <c r="A52" s="100" t="s">
        <v>27</v>
      </c>
      <c r="C52" s="15">
        <f>C36+C50</f>
        <v>180407</v>
      </c>
      <c r="E52" s="15">
        <f>E36+E50</f>
        <v>169494</v>
      </c>
      <c r="F52" s="165"/>
      <c r="G52" s="5"/>
    </row>
    <row r="53" spans="1:7" ht="18.75" thickTop="1">
      <c r="A53" s="4"/>
      <c r="B53" s="4"/>
      <c r="C53" s="17"/>
      <c r="D53" s="5"/>
      <c r="E53" s="17"/>
      <c r="F53" s="20"/>
      <c r="G53" s="5"/>
    </row>
    <row r="54" spans="1:7" ht="18">
      <c r="A54" s="4" t="s">
        <v>3</v>
      </c>
      <c r="B54" s="4"/>
      <c r="F54" s="165"/>
      <c r="G54" s="5"/>
    </row>
    <row r="55" spans="1:7" ht="18.75" thickBot="1">
      <c r="A55" s="4" t="s">
        <v>4</v>
      </c>
      <c r="B55" s="4"/>
      <c r="C55" s="24">
        <f>(C27-C50)/130634.666</f>
        <v>0.9743967960234996</v>
      </c>
      <c r="D55" s="24"/>
      <c r="E55" s="24">
        <f>(E27-E50)/130634.666</f>
        <v>0.9280308490244082</v>
      </c>
      <c r="F55" s="48"/>
      <c r="G55" s="5"/>
    </row>
    <row r="56" spans="1:7" ht="18.75" thickTop="1">
      <c r="A56" s="4"/>
      <c r="B56" s="4"/>
      <c r="C56" s="48"/>
      <c r="D56" s="48"/>
      <c r="E56" s="48"/>
      <c r="F56" s="20"/>
      <c r="G56" s="5"/>
    </row>
    <row r="57" spans="1:7" ht="96" customHeight="1">
      <c r="A57" s="169" t="s">
        <v>241</v>
      </c>
      <c r="B57" s="170"/>
      <c r="C57" s="170"/>
      <c r="D57" s="170"/>
      <c r="E57" s="170"/>
      <c r="F57" s="171"/>
      <c r="G57" s="5"/>
    </row>
    <row r="58" spans="2:11" s="12" customFormat="1" ht="18">
      <c r="B58" s="26"/>
      <c r="C58" s="18"/>
      <c r="D58" s="26"/>
      <c r="E58" s="18"/>
      <c r="F58" s="26"/>
      <c r="G58" s="18"/>
      <c r="H58" s="26"/>
      <c r="I58" s="7"/>
      <c r="J58" s="27"/>
      <c r="K58" s="27"/>
    </row>
    <row r="59" spans="1:11" ht="18">
      <c r="A59" s="18" t="s">
        <v>203</v>
      </c>
      <c r="B59" s="18"/>
      <c r="C59" s="26"/>
      <c r="D59" s="18"/>
      <c r="E59" s="26"/>
      <c r="F59" s="18"/>
      <c r="G59" s="26"/>
      <c r="H59" s="18"/>
      <c r="I59" s="26"/>
      <c r="J59" s="7"/>
      <c r="K59" s="7"/>
    </row>
    <row r="60" spans="1:7" ht="18">
      <c r="A60" s="18" t="s">
        <v>233</v>
      </c>
      <c r="B60" s="4"/>
      <c r="C60" s="5"/>
      <c r="D60" s="5"/>
      <c r="E60" s="5"/>
      <c r="F60" s="5"/>
      <c r="G60" s="5"/>
    </row>
    <row r="61" spans="1:7" ht="18">
      <c r="A61" s="4"/>
      <c r="B61" s="4"/>
      <c r="C61" s="5"/>
      <c r="D61" s="5"/>
      <c r="E61" s="5"/>
      <c r="F61" s="5"/>
      <c r="G61" s="5"/>
    </row>
    <row r="62" spans="1:7" ht="18">
      <c r="A62" s="4"/>
      <c r="B62" s="4"/>
      <c r="C62" s="5"/>
      <c r="D62" s="5"/>
      <c r="E62" s="5"/>
      <c r="F62" s="5"/>
      <c r="G62" s="5"/>
    </row>
  </sheetData>
  <mergeCells count="1">
    <mergeCell ref="A57:F57"/>
  </mergeCells>
  <printOptions/>
  <pageMargins left="1.1" right="0.5" top="0.48" bottom="0.13" header="0" footer="0"/>
  <pageSetup horizontalDpi="1200" verticalDpi="12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U49"/>
  <sheetViews>
    <sheetView showGridLines="0" workbookViewId="0" topLeftCell="A1">
      <selection activeCell="A1" sqref="A1"/>
    </sheetView>
  </sheetViews>
  <sheetFormatPr defaultColWidth="8.88671875" defaultRowHeight="15"/>
  <cols>
    <col min="1" max="2" width="7.10546875" style="40" customWidth="1"/>
    <col min="3" max="3" width="16.5546875" style="40" customWidth="1"/>
    <col min="4" max="4" width="6.77734375" style="40" customWidth="1"/>
    <col min="5" max="5" width="6.99609375" style="40" customWidth="1"/>
    <col min="6" max="6" width="9.10546875" style="40" customWidth="1"/>
    <col min="7" max="7" width="9.5546875" style="40" customWidth="1"/>
    <col min="8" max="8" width="10.77734375" style="40" customWidth="1"/>
    <col min="9" max="9" width="9.88671875" style="40" customWidth="1"/>
    <col min="10" max="10" width="3.6640625" style="40" customWidth="1"/>
    <col min="11" max="16384" width="7.10546875" style="40" customWidth="1"/>
  </cols>
  <sheetData>
    <row r="1" spans="2:10" s="18" customFormat="1" ht="15" customHeight="1">
      <c r="B1" s="98" t="s">
        <v>151</v>
      </c>
      <c r="G1" s="55"/>
      <c r="H1" s="55"/>
      <c r="I1" s="55"/>
      <c r="J1" s="56"/>
    </row>
    <row r="2" spans="2:255" s="23" customFormat="1" ht="15" customHeight="1">
      <c r="B2" s="99" t="s">
        <v>152</v>
      </c>
      <c r="G2" s="55"/>
      <c r="H2" s="55"/>
      <c r="I2" s="55"/>
      <c r="J2" s="5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2:255" s="23" customFormat="1" ht="15.75" customHeight="1">
      <c r="B3" s="99" t="s">
        <v>153</v>
      </c>
      <c r="G3" s="55"/>
      <c r="H3" s="55"/>
      <c r="I3" s="55"/>
      <c r="J3" s="5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10" s="23" customFormat="1" ht="9.75" customHeight="1">
      <c r="A4" s="55"/>
      <c r="B4" s="55"/>
      <c r="C4" s="55"/>
      <c r="D4" s="55"/>
      <c r="E4" s="56"/>
      <c r="F4" s="56"/>
      <c r="G4" s="55"/>
      <c r="H4" s="55"/>
      <c r="I4" s="55"/>
      <c r="J4" s="56"/>
    </row>
    <row r="5" s="41" customFormat="1" ht="12.75">
      <c r="A5" s="41" t="s">
        <v>130</v>
      </c>
    </row>
    <row r="6" s="41" customFormat="1" ht="12.75">
      <c r="A6" s="41" t="s">
        <v>235</v>
      </c>
    </row>
    <row r="8" spans="4:9" ht="12.75">
      <c r="D8" s="172" t="s">
        <v>191</v>
      </c>
      <c r="E8" s="172"/>
      <c r="F8" s="172"/>
      <c r="G8" s="172"/>
      <c r="H8" s="172"/>
      <c r="I8" s="172"/>
    </row>
    <row r="9" spans="6:8" ht="15" customHeight="1">
      <c r="F9" s="172" t="s">
        <v>190</v>
      </c>
      <c r="G9" s="172"/>
      <c r="H9" s="42" t="s">
        <v>131</v>
      </c>
    </row>
    <row r="10" spans="4:9" ht="12.75">
      <c r="D10" s="42" t="s">
        <v>134</v>
      </c>
      <c r="E10" s="47" t="s">
        <v>196</v>
      </c>
      <c r="F10" s="42" t="s">
        <v>134</v>
      </c>
      <c r="G10" s="47" t="s">
        <v>181</v>
      </c>
      <c r="H10" s="47" t="s">
        <v>186</v>
      </c>
      <c r="I10" s="42" t="s">
        <v>133</v>
      </c>
    </row>
    <row r="11" spans="4:9" ht="12.75">
      <c r="D11" s="42" t="s">
        <v>135</v>
      </c>
      <c r="E11" s="47" t="s">
        <v>195</v>
      </c>
      <c r="F11" s="42" t="s">
        <v>136</v>
      </c>
      <c r="G11" s="47" t="s">
        <v>132</v>
      </c>
      <c r="H11" s="47" t="s">
        <v>138</v>
      </c>
      <c r="I11" s="42" t="s">
        <v>137</v>
      </c>
    </row>
    <row r="12" spans="4:11" ht="12.75">
      <c r="D12" s="42" t="s">
        <v>43</v>
      </c>
      <c r="E12" s="47" t="s">
        <v>43</v>
      </c>
      <c r="F12" s="42" t="s">
        <v>43</v>
      </c>
      <c r="G12" s="47" t="s">
        <v>43</v>
      </c>
      <c r="H12" s="42" t="s">
        <v>43</v>
      </c>
      <c r="I12" s="42" t="s">
        <v>43</v>
      </c>
      <c r="K12" s="103"/>
    </row>
    <row r="14" spans="1:9" ht="12.75">
      <c r="A14" s="116" t="s">
        <v>236</v>
      </c>
      <c r="D14" s="32">
        <v>49000</v>
      </c>
      <c r="E14" s="32">
        <v>-14</v>
      </c>
      <c r="F14" s="32">
        <v>32985</v>
      </c>
      <c r="G14" s="32">
        <v>5732</v>
      </c>
      <c r="H14" s="32">
        <v>33530</v>
      </c>
      <c r="I14" s="32">
        <f>SUM(D14:H14)</f>
        <v>121233</v>
      </c>
    </row>
    <row r="15" spans="1:9" ht="12.75">
      <c r="A15" s="116"/>
      <c r="D15" s="32"/>
      <c r="E15" s="32"/>
      <c r="F15" s="32"/>
      <c r="G15" s="32"/>
      <c r="H15" s="32"/>
      <c r="I15" s="32"/>
    </row>
    <row r="16" spans="1:9" ht="12.75">
      <c r="A16" s="116" t="s">
        <v>237</v>
      </c>
      <c r="D16" s="32">
        <v>16329</v>
      </c>
      <c r="E16" s="32">
        <v>0</v>
      </c>
      <c r="F16" s="32">
        <v>-16329</v>
      </c>
      <c r="G16" s="32">
        <v>0</v>
      </c>
      <c r="H16" s="32">
        <v>0</v>
      </c>
      <c r="I16" s="32">
        <v>0</v>
      </c>
    </row>
    <row r="17" spans="1:9" ht="12.75">
      <c r="A17" s="116"/>
      <c r="D17" s="32"/>
      <c r="E17" s="32"/>
      <c r="F17" s="32"/>
      <c r="G17" s="32"/>
      <c r="H17" s="32"/>
      <c r="I17" s="32"/>
    </row>
    <row r="18" spans="1:9" ht="12.75">
      <c r="A18" s="116" t="s">
        <v>238</v>
      </c>
      <c r="D18" s="32">
        <v>0</v>
      </c>
      <c r="E18" s="32">
        <v>0</v>
      </c>
      <c r="F18" s="32">
        <v>-107</v>
      </c>
      <c r="G18" s="32">
        <v>0</v>
      </c>
      <c r="H18" s="32">
        <v>0</v>
      </c>
      <c r="I18" s="32">
        <f>SUM(D18:H18)</f>
        <v>-107</v>
      </c>
    </row>
    <row r="19" spans="1:9" ht="12.75">
      <c r="A19" s="116" t="s">
        <v>239</v>
      </c>
      <c r="D19" s="32"/>
      <c r="E19" s="32"/>
      <c r="F19" s="32"/>
      <c r="G19" s="32"/>
      <c r="H19" s="32"/>
      <c r="I19" s="32"/>
    </row>
    <row r="20" spans="4:9" ht="12.75">
      <c r="D20" s="32"/>
      <c r="E20" s="32"/>
      <c r="F20" s="32"/>
      <c r="G20" s="32"/>
      <c r="H20" s="32"/>
      <c r="I20" s="32"/>
    </row>
    <row r="21" spans="1:9" ht="12.75">
      <c r="A21" s="116" t="s">
        <v>221</v>
      </c>
      <c r="D21" s="32">
        <v>0</v>
      </c>
      <c r="E21" s="32">
        <v>0</v>
      </c>
      <c r="F21" s="32">
        <v>0</v>
      </c>
      <c r="G21" s="32">
        <v>0</v>
      </c>
      <c r="H21" s="32">
        <f>PL!G29</f>
        <v>8124</v>
      </c>
      <c r="I21" s="32">
        <f>SUM(D21:H21)</f>
        <v>8124</v>
      </c>
    </row>
    <row r="22" spans="1:9" ht="12.75">
      <c r="A22" s="116"/>
      <c r="D22" s="32"/>
      <c r="E22" s="32"/>
      <c r="F22" s="32"/>
      <c r="G22" s="32"/>
      <c r="H22" s="32"/>
      <c r="I22" s="32"/>
    </row>
    <row r="23" spans="1:9" ht="12.75">
      <c r="A23" s="116" t="s">
        <v>218</v>
      </c>
      <c r="D23" s="32">
        <v>0</v>
      </c>
      <c r="E23" s="32">
        <v>0</v>
      </c>
      <c r="F23" s="32">
        <v>0</v>
      </c>
      <c r="G23" s="32">
        <v>0</v>
      </c>
      <c r="H23" s="32">
        <v>-1960</v>
      </c>
      <c r="I23" s="32">
        <f>SUM(H23)</f>
        <v>-1960</v>
      </c>
    </row>
    <row r="24" spans="4:9" ht="12.75">
      <c r="D24" s="32"/>
      <c r="E24" s="32"/>
      <c r="F24" s="32"/>
      <c r="G24" s="32"/>
      <c r="H24" s="32"/>
      <c r="I24" s="32"/>
    </row>
    <row r="25" spans="1:9" ht="13.5" thickBot="1">
      <c r="A25" s="116" t="s">
        <v>273</v>
      </c>
      <c r="D25" s="110">
        <f aca="true" t="shared" si="0" ref="D25:I25">SUM(D14:D24)</f>
        <v>65329</v>
      </c>
      <c r="E25" s="110">
        <f t="shared" si="0"/>
        <v>-14</v>
      </c>
      <c r="F25" s="110">
        <f t="shared" si="0"/>
        <v>16549</v>
      </c>
      <c r="G25" s="110">
        <f t="shared" si="0"/>
        <v>5732</v>
      </c>
      <c r="H25" s="110">
        <f t="shared" si="0"/>
        <v>39694</v>
      </c>
      <c r="I25" s="110">
        <f t="shared" si="0"/>
        <v>127290</v>
      </c>
    </row>
    <row r="26" ht="13.5" thickTop="1"/>
    <row r="27" spans="1:9" ht="13.5" thickBot="1">
      <c r="A27" s="158"/>
      <c r="B27" s="158"/>
      <c r="C27" s="158"/>
      <c r="D27" s="158"/>
      <c r="E27" s="158"/>
      <c r="F27" s="158"/>
      <c r="G27" s="158"/>
      <c r="H27" s="158"/>
      <c r="I27" s="158"/>
    </row>
    <row r="30" spans="1:9" ht="12.75">
      <c r="A30" s="116" t="s">
        <v>205</v>
      </c>
      <c r="D30" s="32">
        <v>49000</v>
      </c>
      <c r="E30" s="32">
        <v>-14</v>
      </c>
      <c r="F30" s="32">
        <v>32985</v>
      </c>
      <c r="G30" s="32">
        <v>5189</v>
      </c>
      <c r="H30" s="32">
        <v>27166</v>
      </c>
      <c r="I30" s="32">
        <v>114326</v>
      </c>
    </row>
    <row r="31" spans="1:9" ht="12.75">
      <c r="A31" s="116"/>
      <c r="D31" s="32"/>
      <c r="E31" s="32"/>
      <c r="F31" s="32"/>
      <c r="G31" s="32"/>
      <c r="H31" s="32"/>
      <c r="I31" s="32"/>
    </row>
    <row r="32" spans="1:9" ht="12.75">
      <c r="A32" s="116" t="s">
        <v>222</v>
      </c>
      <c r="D32" s="32"/>
      <c r="E32" s="32"/>
      <c r="F32" s="32"/>
      <c r="G32" s="32"/>
      <c r="H32" s="32"/>
      <c r="I32" s="32"/>
    </row>
    <row r="33" spans="1:9" ht="12.75">
      <c r="A33" s="116" t="s">
        <v>223</v>
      </c>
      <c r="D33" s="32"/>
      <c r="E33" s="32"/>
      <c r="F33" s="32"/>
      <c r="G33" s="32"/>
      <c r="H33" s="32"/>
      <c r="I33" s="32"/>
    </row>
    <row r="34" spans="1:9" ht="12.75">
      <c r="A34" s="116" t="s">
        <v>224</v>
      </c>
      <c r="D34" s="32">
        <v>0</v>
      </c>
      <c r="E34" s="32">
        <v>0</v>
      </c>
      <c r="F34" s="32">
        <v>0</v>
      </c>
      <c r="G34" s="32">
        <v>543</v>
      </c>
      <c r="H34" s="32">
        <v>0</v>
      </c>
      <c r="I34" s="32">
        <v>543</v>
      </c>
    </row>
    <row r="35" spans="4:9" ht="12.75">
      <c r="D35" s="32"/>
      <c r="E35" s="32"/>
      <c r="F35" s="32"/>
      <c r="G35" s="32"/>
      <c r="H35" s="32"/>
      <c r="I35" s="32"/>
    </row>
    <row r="36" spans="1:9" ht="12.75">
      <c r="A36" s="116" t="s">
        <v>221</v>
      </c>
      <c r="D36" s="32">
        <v>0</v>
      </c>
      <c r="E36" s="32">
        <v>0</v>
      </c>
      <c r="F36" s="32">
        <v>0</v>
      </c>
      <c r="G36" s="32">
        <v>0</v>
      </c>
      <c r="H36" s="32">
        <v>7834</v>
      </c>
      <c r="I36" s="32">
        <v>7834</v>
      </c>
    </row>
    <row r="37" spans="1:9" ht="12.75">
      <c r="A37" s="116"/>
      <c r="D37" s="32"/>
      <c r="E37" s="32"/>
      <c r="F37" s="32"/>
      <c r="G37" s="32"/>
      <c r="H37" s="32"/>
      <c r="I37" s="32"/>
    </row>
    <row r="38" spans="1:9" ht="12.75">
      <c r="A38" s="116" t="s">
        <v>218</v>
      </c>
      <c r="D38" s="32">
        <v>0</v>
      </c>
      <c r="E38" s="32">
        <v>0</v>
      </c>
      <c r="F38" s="32">
        <v>0</v>
      </c>
      <c r="G38" s="32">
        <v>0</v>
      </c>
      <c r="H38" s="32">
        <v>-1470</v>
      </c>
      <c r="I38" s="32">
        <v>-1470</v>
      </c>
    </row>
    <row r="39" spans="4:9" ht="12.75">
      <c r="D39" s="32"/>
      <c r="E39" s="32"/>
      <c r="F39" s="32"/>
      <c r="G39" s="32"/>
      <c r="H39" s="32"/>
      <c r="I39" s="32"/>
    </row>
    <row r="40" spans="1:9" ht="13.5" thickBot="1">
      <c r="A40" s="116" t="s">
        <v>220</v>
      </c>
      <c r="D40" s="110">
        <v>49000</v>
      </c>
      <c r="E40" s="110">
        <v>-14</v>
      </c>
      <c r="F40" s="110">
        <v>32985</v>
      </c>
      <c r="G40" s="110">
        <v>5732</v>
      </c>
      <c r="H40" s="110">
        <v>33530</v>
      </c>
      <c r="I40" s="110">
        <v>121233</v>
      </c>
    </row>
    <row r="41" spans="1:9" ht="13.5" thickTop="1">
      <c r="A41" s="116"/>
      <c r="D41" s="32"/>
      <c r="E41" s="32"/>
      <c r="F41" s="32"/>
      <c r="G41" s="32"/>
      <c r="H41" s="32"/>
      <c r="I41" s="32"/>
    </row>
    <row r="48" ht="12.75">
      <c r="A48" s="43" t="s">
        <v>289</v>
      </c>
    </row>
    <row r="49" ht="12.75">
      <c r="A49" s="43" t="s">
        <v>244</v>
      </c>
    </row>
  </sheetData>
  <mergeCells count="2">
    <mergeCell ref="D8:I8"/>
    <mergeCell ref="F9:G9"/>
  </mergeCells>
  <printOptions/>
  <pageMargins left="0.35" right="0.21" top="1" bottom="1" header="0.5" footer="0.5"/>
  <pageSetup fitToHeight="1" fitToWidth="1" horizontalDpi="360" verticalDpi="36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showGridLines="0" workbookViewId="0" topLeftCell="A1">
      <selection activeCell="A1" sqref="A1"/>
    </sheetView>
  </sheetViews>
  <sheetFormatPr defaultColWidth="8.88671875" defaultRowHeight="15"/>
  <cols>
    <col min="1" max="6" width="7.10546875" style="29" customWidth="1"/>
    <col min="7" max="7" width="5.5546875" style="29" customWidth="1"/>
    <col min="8" max="8" width="11.10546875" style="29" customWidth="1"/>
    <col min="9" max="9" width="13.77734375" style="30" customWidth="1"/>
    <col min="10" max="10" width="8.4453125" style="29" bestFit="1" customWidth="1"/>
    <col min="11" max="16384" width="7.10546875" style="29" customWidth="1"/>
  </cols>
  <sheetData>
    <row r="1" spans="1:10" ht="15.75" customHeight="1">
      <c r="A1" s="21" t="s">
        <v>161</v>
      </c>
      <c r="B1" s="18"/>
      <c r="C1" s="28"/>
      <c r="D1" s="28"/>
      <c r="E1" s="28"/>
      <c r="F1" s="28"/>
      <c r="J1" s="28"/>
    </row>
    <row r="2" spans="1:10" ht="14.25" customHeight="1">
      <c r="A2" s="99" t="s">
        <v>154</v>
      </c>
      <c r="B2" s="44"/>
      <c r="C2" s="45"/>
      <c r="D2" s="28"/>
      <c r="E2" s="28"/>
      <c r="F2" s="28"/>
      <c r="J2" s="28"/>
    </row>
    <row r="3" spans="1:10" ht="13.5" customHeight="1">
      <c r="A3" s="99" t="s">
        <v>159</v>
      </c>
      <c r="B3" s="44"/>
      <c r="C3" s="45"/>
      <c r="D3" s="28"/>
      <c r="E3" s="28"/>
      <c r="F3" s="28"/>
      <c r="J3" s="28"/>
    </row>
    <row r="4" spans="1:10" ht="15.75" customHeight="1">
      <c r="A4" s="28" t="s">
        <v>155</v>
      </c>
      <c r="B4" s="28"/>
      <c r="C4" s="28"/>
      <c r="D4" s="28"/>
      <c r="E4" s="28"/>
      <c r="F4" s="28"/>
      <c r="J4" s="28"/>
    </row>
    <row r="5" spans="1:10" ht="12.75">
      <c r="A5" s="28" t="s">
        <v>225</v>
      </c>
      <c r="B5" s="28"/>
      <c r="C5" s="28"/>
      <c r="D5" s="28"/>
      <c r="E5" s="28"/>
      <c r="F5" s="28"/>
      <c r="J5" s="28"/>
    </row>
    <row r="6" ht="12.75">
      <c r="A6" s="28" t="s">
        <v>242</v>
      </c>
    </row>
    <row r="7" spans="1:11" ht="12.75">
      <c r="A7" s="28"/>
      <c r="H7" s="50" t="s">
        <v>40</v>
      </c>
      <c r="I7" s="147" t="s">
        <v>44</v>
      </c>
      <c r="K7" s="52"/>
    </row>
    <row r="8" spans="1:11" ht="12.75">
      <c r="A8" s="28"/>
      <c r="H8" s="50" t="s">
        <v>41</v>
      </c>
      <c r="I8" s="147" t="s">
        <v>45</v>
      </c>
      <c r="K8" s="52"/>
    </row>
    <row r="9" spans="1:11" ht="12.75">
      <c r="A9" s="28"/>
      <c r="H9" s="50" t="s">
        <v>47</v>
      </c>
      <c r="I9" s="147" t="s">
        <v>48</v>
      </c>
      <c r="K9" s="52"/>
    </row>
    <row r="10" spans="8:11" ht="12.75">
      <c r="H10" s="51" t="s">
        <v>232</v>
      </c>
      <c r="I10" s="51" t="s">
        <v>219</v>
      </c>
      <c r="K10" s="52"/>
    </row>
    <row r="11" spans="8:9" ht="12.75">
      <c r="H11" s="109" t="s">
        <v>43</v>
      </c>
      <c r="I11" s="148" t="s">
        <v>43</v>
      </c>
    </row>
    <row r="12" spans="1:8" ht="12.75">
      <c r="A12" s="28" t="s">
        <v>2</v>
      </c>
      <c r="B12" s="28"/>
      <c r="C12" s="28"/>
      <c r="D12" s="28"/>
      <c r="E12" s="28"/>
      <c r="F12" s="28"/>
      <c r="H12" s="28"/>
    </row>
    <row r="14" spans="1:9" ht="12.75">
      <c r="A14" s="53" t="s">
        <v>169</v>
      </c>
      <c r="H14" s="30">
        <f>PL!G25</f>
        <v>8666</v>
      </c>
      <c r="I14" s="30">
        <v>8371</v>
      </c>
    </row>
    <row r="15" spans="1:9" ht="12.75">
      <c r="A15" s="46" t="s">
        <v>170</v>
      </c>
      <c r="H15" s="31">
        <v>11035</v>
      </c>
      <c r="I15" s="31">
        <v>8817</v>
      </c>
    </row>
    <row r="16" spans="1:9" ht="12.75">
      <c r="A16" s="46" t="s">
        <v>171</v>
      </c>
      <c r="H16" s="30">
        <f>SUM(H14:H15)</f>
        <v>19701</v>
      </c>
      <c r="I16" s="30">
        <v>17188</v>
      </c>
    </row>
    <row r="17" spans="1:9" ht="12.75">
      <c r="A17" s="46" t="s">
        <v>281</v>
      </c>
      <c r="H17" s="31">
        <v>-452</v>
      </c>
      <c r="I17" s="31">
        <v>-3676</v>
      </c>
    </row>
    <row r="18" spans="1:9" ht="12.75">
      <c r="A18" s="46" t="s">
        <v>35</v>
      </c>
      <c r="H18" s="32">
        <f>SUM(H16:H17)</f>
        <v>19249</v>
      </c>
      <c r="I18" s="30">
        <v>13512</v>
      </c>
    </row>
    <row r="19" spans="1:9" ht="12.75">
      <c r="A19" s="46" t="s">
        <v>185</v>
      </c>
      <c r="H19" s="32">
        <v>0</v>
      </c>
      <c r="I19" s="30">
        <v>216</v>
      </c>
    </row>
    <row r="20" spans="1:9" ht="12.75">
      <c r="A20" s="46" t="s">
        <v>172</v>
      </c>
      <c r="H20" s="33">
        <v>-1227</v>
      </c>
      <c r="I20" s="31">
        <v>-1050</v>
      </c>
    </row>
    <row r="21" spans="1:9" ht="12.75">
      <c r="A21" s="28" t="s">
        <v>36</v>
      </c>
      <c r="B21" s="28"/>
      <c r="C21" s="28"/>
      <c r="D21" s="28"/>
      <c r="E21" s="28"/>
      <c r="F21" s="28"/>
      <c r="H21" s="34">
        <f>SUM(H18:H20)</f>
        <v>18022</v>
      </c>
      <c r="I21" s="149">
        <v>12678</v>
      </c>
    </row>
    <row r="22" ht="12.75">
      <c r="H22" s="32"/>
    </row>
    <row r="23" spans="1:8" ht="12.75">
      <c r="A23" s="28" t="s">
        <v>127</v>
      </c>
      <c r="B23" s="28"/>
      <c r="C23" s="28"/>
      <c r="D23" s="28"/>
      <c r="E23" s="28"/>
      <c r="F23" s="28"/>
      <c r="H23" s="34"/>
    </row>
    <row r="24" ht="12.75">
      <c r="H24" s="32"/>
    </row>
    <row r="25" spans="1:9" ht="12.75">
      <c r="A25" s="46" t="s">
        <v>173</v>
      </c>
      <c r="H25" s="35">
        <v>218</v>
      </c>
      <c r="I25" s="150">
        <v>257</v>
      </c>
    </row>
    <row r="26" spans="1:9" ht="12.75">
      <c r="A26" s="46" t="s">
        <v>243</v>
      </c>
      <c r="H26" s="49">
        <v>192</v>
      </c>
      <c r="I26" s="151">
        <v>57</v>
      </c>
    </row>
    <row r="27" spans="1:9" ht="12.75">
      <c r="A27" s="46" t="s">
        <v>174</v>
      </c>
      <c r="H27" s="166">
        <v>-18708</v>
      </c>
      <c r="I27" s="152">
        <v>-8969</v>
      </c>
    </row>
    <row r="28" spans="1:9" ht="12.75" hidden="1">
      <c r="A28" s="46" t="s">
        <v>201</v>
      </c>
      <c r="E28" s="28"/>
      <c r="F28" s="28"/>
      <c r="H28" s="36">
        <v>0</v>
      </c>
      <c r="I28" s="152">
        <v>0</v>
      </c>
    </row>
    <row r="29" spans="1:9" ht="12.75">
      <c r="A29" s="28" t="s">
        <v>128</v>
      </c>
      <c r="B29" s="28"/>
      <c r="C29" s="28"/>
      <c r="D29" s="28"/>
      <c r="E29" s="28"/>
      <c r="F29" s="28"/>
      <c r="H29" s="34">
        <f>SUM(H25:H28)</f>
        <v>-18298</v>
      </c>
      <c r="I29" s="149">
        <v>-8655</v>
      </c>
    </row>
    <row r="30" spans="1:8" ht="12.75">
      <c r="A30" s="28"/>
      <c r="B30" s="28"/>
      <c r="C30" s="28"/>
      <c r="D30" s="28"/>
      <c r="E30" s="28"/>
      <c r="F30" s="28"/>
      <c r="H30" s="34"/>
    </row>
    <row r="31" spans="1:8" ht="12.75">
      <c r="A31" s="28" t="s">
        <v>129</v>
      </c>
      <c r="H31" s="32"/>
    </row>
    <row r="32" ht="12.75">
      <c r="H32" s="32"/>
    </row>
    <row r="33" spans="1:9" ht="12.75">
      <c r="A33" s="46" t="s">
        <v>175</v>
      </c>
      <c r="H33" s="35">
        <v>-11152</v>
      </c>
      <c r="I33" s="150">
        <v>-5171</v>
      </c>
    </row>
    <row r="34" spans="1:9" ht="12.75">
      <c r="A34" s="46" t="s">
        <v>176</v>
      </c>
      <c r="B34" s="28"/>
      <c r="C34" s="28"/>
      <c r="D34" s="28"/>
      <c r="E34" s="28"/>
      <c r="F34" s="28"/>
      <c r="H34" s="71">
        <v>17548</v>
      </c>
      <c r="I34" s="151">
        <v>4061</v>
      </c>
    </row>
    <row r="35" spans="1:9" ht="12.75" hidden="1">
      <c r="A35" s="46" t="s">
        <v>193</v>
      </c>
      <c r="H35" s="49">
        <v>0</v>
      </c>
      <c r="I35" s="151">
        <v>0</v>
      </c>
    </row>
    <row r="36" spans="1:9" ht="12.75">
      <c r="A36" s="46" t="s">
        <v>183</v>
      </c>
      <c r="B36" s="28"/>
      <c r="C36" s="28"/>
      <c r="D36" s="28"/>
      <c r="E36" s="28"/>
      <c r="F36" s="28"/>
      <c r="H36" s="71">
        <v>-1959</v>
      </c>
      <c r="I36" s="151">
        <v>-1470</v>
      </c>
    </row>
    <row r="37" spans="1:9" ht="12.75">
      <c r="A37" s="46" t="s">
        <v>177</v>
      </c>
      <c r="B37" s="28"/>
      <c r="C37" s="28"/>
      <c r="D37" s="28"/>
      <c r="E37" s="28"/>
      <c r="F37" s="28"/>
      <c r="H37" s="36">
        <v>-1387</v>
      </c>
      <c r="I37" s="152">
        <v>-1433</v>
      </c>
    </row>
    <row r="38" spans="1:9" ht="12.75">
      <c r="A38" s="28" t="s">
        <v>270</v>
      </c>
      <c r="H38" s="34">
        <f>SUM(H33:H37)</f>
        <v>3050</v>
      </c>
      <c r="I38" s="149">
        <v>-4013</v>
      </c>
    </row>
    <row r="39" spans="2:9" ht="12.75">
      <c r="B39" s="28"/>
      <c r="C39" s="28"/>
      <c r="D39" s="28"/>
      <c r="E39" s="28"/>
      <c r="F39" s="28"/>
      <c r="H39" s="33"/>
      <c r="I39" s="31"/>
    </row>
    <row r="40" spans="1:9" ht="12.75">
      <c r="A40" s="28" t="s">
        <v>271</v>
      </c>
      <c r="B40" s="28"/>
      <c r="C40" s="28"/>
      <c r="D40" s="28"/>
      <c r="E40" s="28"/>
      <c r="F40" s="28"/>
      <c r="H40" s="34">
        <f>H21+H29+H38</f>
        <v>2774</v>
      </c>
      <c r="I40" s="149">
        <v>10</v>
      </c>
    </row>
    <row r="41" spans="1:8" ht="12.75">
      <c r="A41" s="28"/>
      <c r="B41" s="28"/>
      <c r="C41" s="28"/>
      <c r="D41" s="28"/>
      <c r="E41" s="28"/>
      <c r="F41" s="28"/>
      <c r="H41" s="34"/>
    </row>
    <row r="42" spans="1:9" ht="12.75">
      <c r="A42" s="28" t="s">
        <v>226</v>
      </c>
      <c r="B42" s="28"/>
      <c r="C42" s="28"/>
      <c r="D42" s="28"/>
      <c r="E42" s="28"/>
      <c r="F42" s="28"/>
      <c r="H42" s="34">
        <v>6778</v>
      </c>
      <c r="I42" s="149">
        <v>6768</v>
      </c>
    </row>
    <row r="43" spans="1:8" ht="12.75">
      <c r="A43" s="28"/>
      <c r="B43" s="28"/>
      <c r="C43" s="28"/>
      <c r="D43" s="28"/>
      <c r="E43" s="28"/>
      <c r="F43" s="28"/>
      <c r="H43" s="34"/>
    </row>
    <row r="44" spans="1:9" ht="13.5" thickBot="1">
      <c r="A44" s="28" t="s">
        <v>227</v>
      </c>
      <c r="B44" s="28"/>
      <c r="C44" s="28"/>
      <c r="D44" s="28"/>
      <c r="E44" s="28"/>
      <c r="F44" s="28"/>
      <c r="H44" s="37">
        <f>SUM(H40:H42)</f>
        <v>9552</v>
      </c>
      <c r="I44" s="153">
        <v>6778</v>
      </c>
    </row>
    <row r="45" spans="1:10" ht="13.5" thickTop="1">
      <c r="A45" s="28"/>
      <c r="J45" s="32"/>
    </row>
    <row r="46" spans="1:10" ht="12.75">
      <c r="A46" s="28"/>
      <c r="J46" s="32"/>
    </row>
    <row r="47" spans="1:10" ht="12.75">
      <c r="A47" s="53" t="s">
        <v>166</v>
      </c>
      <c r="J47" s="32"/>
    </row>
    <row r="48" spans="1:10" ht="12.75">
      <c r="A48" s="53"/>
      <c r="J48" s="32"/>
    </row>
    <row r="49" spans="1:10" ht="12.75">
      <c r="A49" s="53" t="s">
        <v>184</v>
      </c>
      <c r="H49" s="32">
        <v>1285</v>
      </c>
      <c r="I49" s="30">
        <v>1077</v>
      </c>
      <c r="J49" s="32"/>
    </row>
    <row r="50" spans="1:10" ht="12.75">
      <c r="A50" s="53" t="s">
        <v>167</v>
      </c>
      <c r="H50" s="32">
        <v>8267</v>
      </c>
      <c r="I50" s="30">
        <v>5701</v>
      </c>
      <c r="J50" s="32"/>
    </row>
    <row r="51" spans="1:10" ht="12.75" hidden="1">
      <c r="A51" s="46" t="s">
        <v>168</v>
      </c>
      <c r="H51" s="115">
        <v>0</v>
      </c>
      <c r="I51" s="30">
        <v>0</v>
      </c>
      <c r="J51" s="32"/>
    </row>
    <row r="52" spans="1:10" ht="13.5" thickBot="1">
      <c r="A52" s="46"/>
      <c r="H52" s="110">
        <f>SUM(H49:H51)</f>
        <v>9552</v>
      </c>
      <c r="I52" s="154">
        <v>6778</v>
      </c>
      <c r="J52" s="32"/>
    </row>
    <row r="53" ht="13.5" thickTop="1"/>
    <row r="54" spans="2:10" s="38" customFormat="1" ht="12.75">
      <c r="B54" s="39"/>
      <c r="D54" s="39"/>
      <c r="G54" s="39"/>
      <c r="H54" s="39"/>
      <c r="I54" s="155"/>
      <c r="J54" s="39"/>
    </row>
    <row r="55" spans="1:10" s="38" customFormat="1" ht="12.75">
      <c r="A55" s="38" t="s">
        <v>210</v>
      </c>
      <c r="C55" s="39"/>
      <c r="E55" s="39"/>
      <c r="F55" s="39"/>
      <c r="H55" s="39"/>
      <c r="I55" s="155"/>
      <c r="J55" s="39"/>
    </row>
    <row r="56" ht="12.75">
      <c r="A56" s="38" t="s">
        <v>244</v>
      </c>
    </row>
    <row r="58" ht="12.75">
      <c r="A58" s="46" t="s">
        <v>145</v>
      </c>
    </row>
  </sheetData>
  <printOptions/>
  <pageMargins left="0.86" right="0.49" top="1" bottom="1" header="0.5" footer="0.5"/>
  <pageSetup fitToHeight="1" fitToWidth="1" horizontalDpi="360" verticalDpi="36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200"/>
  <sheetViews>
    <sheetView showGridLines="0" showOutlineSymbols="0" zoomScale="75" zoomScaleNormal="75" workbookViewId="0" topLeftCell="A1">
      <selection activeCell="A1" sqref="A1"/>
    </sheetView>
  </sheetViews>
  <sheetFormatPr defaultColWidth="8.88671875" defaultRowHeight="15"/>
  <cols>
    <col min="1" max="1" width="5.88671875" style="23" customWidth="1"/>
    <col min="2" max="4" width="3.6640625" style="23" customWidth="1"/>
    <col min="5" max="5" width="46.4453125" style="23" customWidth="1"/>
    <col min="6" max="6" width="13.77734375" style="23" customWidth="1"/>
    <col min="7" max="7" width="13.6640625" style="23" customWidth="1"/>
    <col min="8" max="8" width="13.3359375" style="23" customWidth="1"/>
    <col min="9" max="9" width="6.6640625" style="23" customWidth="1"/>
    <col min="10" max="10" width="19.5546875" style="23" customWidth="1"/>
    <col min="11" max="11" width="16.10546875" style="23" customWidth="1"/>
    <col min="12" max="12" width="13.4453125" style="23" customWidth="1"/>
    <col min="13" max="13" width="11.3359375" style="23" customWidth="1"/>
    <col min="14" max="16384" width="10.6640625" style="23" customWidth="1"/>
  </cols>
  <sheetData>
    <row r="1" spans="1:12" ht="23.25">
      <c r="A1" s="10" t="s">
        <v>162</v>
      </c>
      <c r="B1" s="11"/>
      <c r="C1" s="11"/>
      <c r="D1" s="11"/>
      <c r="E1" s="11"/>
      <c r="F1" s="11"/>
      <c r="G1" s="11"/>
      <c r="H1" s="22"/>
      <c r="I1" s="11"/>
      <c r="J1" s="11"/>
      <c r="K1" s="11"/>
      <c r="L1" s="11"/>
    </row>
    <row r="2" spans="1:12" ht="18">
      <c r="A2" s="97" t="s">
        <v>156</v>
      </c>
      <c r="B2" s="73"/>
      <c r="C2" s="73"/>
      <c r="D2" s="73"/>
      <c r="E2" s="73"/>
      <c r="F2" s="74"/>
      <c r="G2" s="75"/>
      <c r="H2" s="74"/>
      <c r="I2" s="75"/>
      <c r="L2" s="11"/>
    </row>
    <row r="3" spans="1:12" ht="18">
      <c r="A3" s="100" t="s">
        <v>157</v>
      </c>
      <c r="B3" s="73"/>
      <c r="C3" s="73"/>
      <c r="D3" s="73"/>
      <c r="E3" s="73"/>
      <c r="F3" s="75"/>
      <c r="G3" s="75"/>
      <c r="H3" s="75"/>
      <c r="I3" s="75"/>
      <c r="L3" s="11"/>
    </row>
    <row r="4" spans="1:12" ht="16.5">
      <c r="A4" s="76"/>
      <c r="B4" s="75"/>
      <c r="C4" s="75"/>
      <c r="D4" s="75"/>
      <c r="E4" s="75"/>
      <c r="F4" s="75"/>
      <c r="G4" s="75"/>
      <c r="H4" s="75"/>
      <c r="I4" s="75"/>
      <c r="L4" s="11"/>
    </row>
    <row r="5" spans="1:12" s="18" customFormat="1" ht="18">
      <c r="A5" s="73" t="s">
        <v>81</v>
      </c>
      <c r="B5" s="75"/>
      <c r="C5" s="75"/>
      <c r="D5" s="75"/>
      <c r="E5" s="75"/>
      <c r="F5" s="75"/>
      <c r="G5" s="75"/>
      <c r="H5" s="75"/>
      <c r="I5" s="75"/>
      <c r="L5" s="19"/>
    </row>
    <row r="6" spans="1:12" s="18" customFormat="1" ht="18">
      <c r="A6" s="73"/>
      <c r="B6" s="75"/>
      <c r="C6" s="75"/>
      <c r="D6" s="75"/>
      <c r="E6" s="75"/>
      <c r="F6" s="75"/>
      <c r="G6" s="75"/>
      <c r="H6" s="75"/>
      <c r="I6" s="75"/>
      <c r="L6" s="19"/>
    </row>
    <row r="7" spans="1:12" ht="16.5">
      <c r="A7" s="73"/>
      <c r="B7" s="75"/>
      <c r="C7" s="75"/>
      <c r="D7" s="75"/>
      <c r="E7" s="75"/>
      <c r="F7" s="75"/>
      <c r="G7" s="75"/>
      <c r="H7" s="75"/>
      <c r="I7" s="75"/>
      <c r="L7" s="11"/>
    </row>
    <row r="8" spans="1:12" ht="16.5">
      <c r="A8" s="72" t="s">
        <v>82</v>
      </c>
      <c r="B8" s="73" t="s">
        <v>83</v>
      </c>
      <c r="C8" s="73"/>
      <c r="D8" s="73"/>
      <c r="E8" s="73"/>
      <c r="F8" s="75"/>
      <c r="G8" s="75"/>
      <c r="H8" s="75"/>
      <c r="I8" s="75"/>
      <c r="L8" s="11"/>
    </row>
    <row r="9" spans="1:12" ht="16.5">
      <c r="A9" s="72"/>
      <c r="B9" s="73"/>
      <c r="C9" s="73"/>
      <c r="D9" s="73"/>
      <c r="E9" s="73"/>
      <c r="F9" s="75"/>
      <c r="G9" s="75"/>
      <c r="H9" s="75"/>
      <c r="I9" s="75"/>
      <c r="L9" s="11"/>
    </row>
    <row r="10" spans="1:12" s="12" customFormat="1" ht="16.5">
      <c r="A10" s="77"/>
      <c r="B10" s="75" t="s">
        <v>32</v>
      </c>
      <c r="C10" s="75"/>
      <c r="D10" s="75"/>
      <c r="E10" s="75"/>
      <c r="F10" s="75"/>
      <c r="G10" s="75"/>
      <c r="H10" s="75"/>
      <c r="I10" s="75"/>
      <c r="L10" s="13"/>
    </row>
    <row r="11" spans="1:12" s="12" customFormat="1" ht="16.5">
      <c r="A11" s="77"/>
      <c r="B11" s="75" t="s">
        <v>33</v>
      </c>
      <c r="C11" s="75"/>
      <c r="D11" s="75"/>
      <c r="E11" s="75"/>
      <c r="F11" s="75"/>
      <c r="G11" s="75"/>
      <c r="H11" s="75"/>
      <c r="I11" s="75"/>
      <c r="L11" s="13"/>
    </row>
    <row r="12" spans="1:12" s="12" customFormat="1" ht="16.5">
      <c r="A12" s="77"/>
      <c r="B12" s="75" t="s">
        <v>34</v>
      </c>
      <c r="C12" s="75"/>
      <c r="D12" s="75"/>
      <c r="E12" s="75"/>
      <c r="F12" s="75"/>
      <c r="G12" s="75"/>
      <c r="H12" s="75"/>
      <c r="I12" s="75"/>
      <c r="L12" s="13"/>
    </row>
    <row r="13" spans="1:12" s="12" customFormat="1" ht="16.5">
      <c r="A13" s="77"/>
      <c r="B13" s="75" t="s">
        <v>245</v>
      </c>
      <c r="C13" s="75"/>
      <c r="D13" s="75"/>
      <c r="E13" s="75"/>
      <c r="F13" s="75"/>
      <c r="G13" s="75"/>
      <c r="H13" s="75"/>
      <c r="I13" s="75"/>
      <c r="L13" s="13"/>
    </row>
    <row r="14" spans="1:12" s="12" customFormat="1" ht="16.5">
      <c r="A14" s="77"/>
      <c r="B14" s="75"/>
      <c r="C14" s="75"/>
      <c r="D14" s="75"/>
      <c r="E14" s="75"/>
      <c r="F14" s="75"/>
      <c r="G14" s="75"/>
      <c r="H14" s="75"/>
      <c r="I14" s="75"/>
      <c r="L14" s="13"/>
    </row>
    <row r="15" spans="1:12" ht="16.5">
      <c r="A15" s="72"/>
      <c r="B15" s="75" t="s">
        <v>187</v>
      </c>
      <c r="C15" s="75"/>
      <c r="D15" s="75"/>
      <c r="E15" s="75"/>
      <c r="F15" s="75"/>
      <c r="G15" s="75"/>
      <c r="H15" s="75"/>
      <c r="I15" s="75"/>
      <c r="L15" s="11"/>
    </row>
    <row r="16" spans="1:12" ht="16.5">
      <c r="A16" s="72"/>
      <c r="B16" s="75" t="s">
        <v>246</v>
      </c>
      <c r="C16" s="75"/>
      <c r="D16" s="75"/>
      <c r="E16" s="75"/>
      <c r="F16" s="75"/>
      <c r="G16" s="75"/>
      <c r="H16" s="75"/>
      <c r="I16" s="75"/>
      <c r="L16" s="11"/>
    </row>
    <row r="17" spans="1:12" ht="16.5">
      <c r="A17" s="72"/>
      <c r="B17" s="75" t="s">
        <v>247</v>
      </c>
      <c r="C17" s="75"/>
      <c r="D17" s="75"/>
      <c r="E17" s="75"/>
      <c r="F17" s="75"/>
      <c r="G17" s="75"/>
      <c r="H17" s="75"/>
      <c r="I17" s="75"/>
      <c r="L17" s="11"/>
    </row>
    <row r="18" spans="1:12" ht="16.5">
      <c r="A18" s="72"/>
      <c r="B18" s="75"/>
      <c r="C18" s="75"/>
      <c r="D18" s="75"/>
      <c r="E18" s="75"/>
      <c r="F18" s="75"/>
      <c r="G18" s="75"/>
      <c r="H18" s="75"/>
      <c r="I18" s="75"/>
      <c r="L18" s="11"/>
    </row>
    <row r="19" spans="1:12" ht="16.5">
      <c r="A19" s="72"/>
      <c r="B19" s="75" t="s">
        <v>248</v>
      </c>
      <c r="C19" s="75"/>
      <c r="D19" s="75"/>
      <c r="E19" s="75"/>
      <c r="F19" s="75"/>
      <c r="G19" s="75"/>
      <c r="H19" s="75"/>
      <c r="I19" s="75"/>
      <c r="L19" s="11"/>
    </row>
    <row r="20" spans="1:12" ht="16.5">
      <c r="A20" s="72"/>
      <c r="B20" s="75" t="s">
        <v>249</v>
      </c>
      <c r="C20" s="75"/>
      <c r="D20" s="75"/>
      <c r="E20" s="75"/>
      <c r="F20" s="75"/>
      <c r="G20" s="75"/>
      <c r="H20" s="75"/>
      <c r="I20" s="75"/>
      <c r="L20" s="11"/>
    </row>
    <row r="21" spans="1:12" ht="16.5">
      <c r="A21" s="72"/>
      <c r="B21" s="75" t="s">
        <v>250</v>
      </c>
      <c r="C21" s="75"/>
      <c r="D21" s="75"/>
      <c r="E21" s="75"/>
      <c r="F21" s="75"/>
      <c r="G21" s="75"/>
      <c r="H21" s="75"/>
      <c r="I21" s="75"/>
      <c r="L21" s="11"/>
    </row>
    <row r="22" spans="1:12" ht="16.5">
      <c r="A22" s="72"/>
      <c r="B22" s="75" t="s">
        <v>251</v>
      </c>
      <c r="C22" s="75"/>
      <c r="D22" s="75"/>
      <c r="E22" s="75"/>
      <c r="F22" s="75"/>
      <c r="G22" s="75"/>
      <c r="H22" s="75"/>
      <c r="I22" s="75"/>
      <c r="L22" s="11"/>
    </row>
    <row r="23" spans="1:12" ht="16.5">
      <c r="A23" s="72"/>
      <c r="B23" s="75"/>
      <c r="C23" s="75"/>
      <c r="D23" s="75"/>
      <c r="E23" s="75"/>
      <c r="F23" s="75"/>
      <c r="G23" s="75"/>
      <c r="H23" s="75"/>
      <c r="I23" s="75"/>
      <c r="L23" s="11"/>
    </row>
    <row r="24" spans="1:12" ht="16.5">
      <c r="A24" s="72"/>
      <c r="B24" s="75" t="s">
        <v>252</v>
      </c>
      <c r="C24" s="75"/>
      <c r="D24" s="75"/>
      <c r="E24" s="75"/>
      <c r="F24" s="75"/>
      <c r="G24" s="75"/>
      <c r="H24" s="75"/>
      <c r="I24" s="75"/>
      <c r="L24" s="11"/>
    </row>
    <row r="25" spans="1:14" ht="16.5">
      <c r="A25" s="72"/>
      <c r="B25" s="161"/>
      <c r="C25" s="161"/>
      <c r="D25" s="161"/>
      <c r="E25" s="162"/>
      <c r="F25" s="163"/>
      <c r="G25" s="163"/>
      <c r="H25" s="163"/>
      <c r="I25" s="163"/>
      <c r="J25" s="128"/>
      <c r="K25" s="1"/>
      <c r="L25" s="1"/>
      <c r="M25" s="1"/>
      <c r="N25" s="1"/>
    </row>
    <row r="26" spans="1:12" ht="16.5">
      <c r="A26" s="72" t="s">
        <v>84</v>
      </c>
      <c r="B26" s="73" t="s">
        <v>85</v>
      </c>
      <c r="C26" s="73"/>
      <c r="D26" s="73"/>
      <c r="E26" s="73"/>
      <c r="F26" s="75"/>
      <c r="G26" s="75"/>
      <c r="H26" s="75"/>
      <c r="I26" s="75"/>
      <c r="L26" s="11"/>
    </row>
    <row r="27" spans="1:12" ht="16.5">
      <c r="A27" s="72"/>
      <c r="B27" s="75"/>
      <c r="C27" s="75"/>
      <c r="D27" s="75"/>
      <c r="E27" s="75"/>
      <c r="F27" s="75"/>
      <c r="G27" s="75"/>
      <c r="H27" s="75"/>
      <c r="I27" s="75"/>
      <c r="L27" s="11"/>
    </row>
    <row r="28" spans="1:12" ht="16.5">
      <c r="A28" s="72"/>
      <c r="B28" s="75" t="s">
        <v>124</v>
      </c>
      <c r="C28" s="75"/>
      <c r="D28" s="75"/>
      <c r="E28" s="75"/>
      <c r="F28" s="75"/>
      <c r="G28" s="75"/>
      <c r="H28" s="75"/>
      <c r="I28" s="75"/>
      <c r="L28" s="11"/>
    </row>
    <row r="29" spans="1:12" ht="16.5">
      <c r="A29" s="72"/>
      <c r="B29" s="75"/>
      <c r="C29" s="75"/>
      <c r="D29" s="75"/>
      <c r="E29" s="75"/>
      <c r="F29" s="75"/>
      <c r="G29" s="75"/>
      <c r="H29" s="75"/>
      <c r="I29" s="75"/>
      <c r="L29" s="11"/>
    </row>
    <row r="30" spans="1:12" ht="16.5">
      <c r="A30" s="72" t="s">
        <v>86</v>
      </c>
      <c r="B30" s="73" t="s">
        <v>54</v>
      </c>
      <c r="C30" s="73"/>
      <c r="D30" s="73"/>
      <c r="E30" s="75"/>
      <c r="F30" s="75"/>
      <c r="G30" s="75"/>
      <c r="H30" s="75"/>
      <c r="I30" s="75"/>
      <c r="L30" s="11"/>
    </row>
    <row r="31" spans="1:12" ht="16.5">
      <c r="A31" s="72"/>
      <c r="B31" s="73"/>
      <c r="C31" s="73"/>
      <c r="D31" s="73"/>
      <c r="E31" s="75"/>
      <c r="F31" s="75"/>
      <c r="G31" s="75"/>
      <c r="H31" s="75"/>
      <c r="I31" s="75"/>
      <c r="L31" s="11"/>
    </row>
    <row r="32" spans="1:12" s="12" customFormat="1" ht="16.5">
      <c r="A32" s="77"/>
      <c r="B32" s="75" t="s">
        <v>188</v>
      </c>
      <c r="C32" s="75"/>
      <c r="D32" s="75"/>
      <c r="E32" s="75"/>
      <c r="F32" s="75"/>
      <c r="G32" s="75"/>
      <c r="H32" s="75"/>
      <c r="I32" s="75"/>
      <c r="L32" s="13"/>
    </row>
    <row r="33" spans="1:12" ht="16.5">
      <c r="A33" s="72"/>
      <c r="B33" s="75" t="s">
        <v>189</v>
      </c>
      <c r="C33" s="75"/>
      <c r="D33" s="75"/>
      <c r="E33" s="73"/>
      <c r="F33" s="75"/>
      <c r="G33" s="75"/>
      <c r="H33" s="75"/>
      <c r="I33" s="75"/>
      <c r="L33" s="11"/>
    </row>
    <row r="34" spans="1:12" ht="16.5">
      <c r="A34" s="72"/>
      <c r="B34" s="75"/>
      <c r="C34" s="75"/>
      <c r="D34" s="75"/>
      <c r="E34" s="75"/>
      <c r="F34" s="75"/>
      <c r="G34" s="75"/>
      <c r="H34" s="75"/>
      <c r="I34" s="75"/>
      <c r="L34" s="11"/>
    </row>
    <row r="35" spans="1:12" ht="16.5">
      <c r="A35" s="72" t="s">
        <v>87</v>
      </c>
      <c r="B35" s="73" t="s">
        <v>180</v>
      </c>
      <c r="C35" s="73"/>
      <c r="D35" s="73"/>
      <c r="E35" s="73"/>
      <c r="F35" s="73"/>
      <c r="G35" s="73"/>
      <c r="H35" s="73"/>
      <c r="I35" s="73"/>
      <c r="L35" s="11"/>
    </row>
    <row r="36" spans="1:12" ht="16.5">
      <c r="A36" s="72"/>
      <c r="B36" s="75"/>
      <c r="C36" s="75"/>
      <c r="D36" s="75"/>
      <c r="E36" s="75"/>
      <c r="F36" s="75"/>
      <c r="G36" s="75"/>
      <c r="H36" s="75"/>
      <c r="I36" s="75"/>
      <c r="L36" s="11"/>
    </row>
    <row r="37" spans="1:12" ht="16.5">
      <c r="A37" s="72"/>
      <c r="B37" s="75" t="s">
        <v>253</v>
      </c>
      <c r="C37" s="75"/>
      <c r="D37" s="75"/>
      <c r="E37" s="75"/>
      <c r="F37" s="75"/>
      <c r="G37" s="75"/>
      <c r="H37" s="75"/>
      <c r="I37" s="75"/>
      <c r="L37" s="11"/>
    </row>
    <row r="38" spans="1:12" ht="16.5">
      <c r="A38" s="72"/>
      <c r="B38" s="75"/>
      <c r="C38" s="75"/>
      <c r="D38" s="75"/>
      <c r="E38" s="75"/>
      <c r="F38" s="75"/>
      <c r="G38" s="75"/>
      <c r="H38" s="75"/>
      <c r="I38" s="75"/>
      <c r="L38" s="11"/>
    </row>
    <row r="39" spans="1:12" ht="16.5">
      <c r="A39" s="72" t="s">
        <v>88</v>
      </c>
      <c r="B39" s="73" t="s">
        <v>89</v>
      </c>
      <c r="C39" s="73"/>
      <c r="D39" s="73"/>
      <c r="E39" s="73"/>
      <c r="F39" s="73"/>
      <c r="G39" s="75"/>
      <c r="H39" s="75"/>
      <c r="I39" s="75"/>
      <c r="L39" s="11"/>
    </row>
    <row r="40" spans="1:12" ht="16.5">
      <c r="A40" s="72"/>
      <c r="B40" s="75"/>
      <c r="C40" s="75"/>
      <c r="D40" s="75"/>
      <c r="E40" s="75"/>
      <c r="F40" s="75"/>
      <c r="G40" s="75"/>
      <c r="H40" s="75"/>
      <c r="I40" s="75"/>
      <c r="L40" s="11"/>
    </row>
    <row r="41" spans="1:12" ht="16.5">
      <c r="A41" s="72"/>
      <c r="B41" s="75" t="s">
        <v>206</v>
      </c>
      <c r="C41" s="75"/>
      <c r="D41" s="75"/>
      <c r="E41" s="75"/>
      <c r="F41" s="75"/>
      <c r="G41" s="75"/>
      <c r="H41" s="75"/>
      <c r="I41" s="75"/>
      <c r="L41" s="11"/>
    </row>
    <row r="42" spans="1:12" ht="16.5">
      <c r="A42" s="72"/>
      <c r="B42" s="75" t="s">
        <v>207</v>
      </c>
      <c r="C42" s="75"/>
      <c r="D42" s="75"/>
      <c r="E42" s="75"/>
      <c r="F42" s="75"/>
      <c r="G42" s="75"/>
      <c r="H42" s="75"/>
      <c r="I42" s="75"/>
      <c r="L42" s="11"/>
    </row>
    <row r="43" spans="1:12" ht="16.5">
      <c r="A43" s="72"/>
      <c r="B43" s="75"/>
      <c r="C43" s="75"/>
      <c r="D43" s="75"/>
      <c r="E43" s="75"/>
      <c r="F43" s="75"/>
      <c r="G43" s="75"/>
      <c r="H43" s="75"/>
      <c r="I43" s="75"/>
      <c r="L43" s="11"/>
    </row>
    <row r="44" spans="1:12" s="105" customFormat="1" ht="16.5">
      <c r="A44" s="104" t="s">
        <v>90</v>
      </c>
      <c r="B44" s="107" t="s">
        <v>164</v>
      </c>
      <c r="C44" s="107"/>
      <c r="D44" s="107"/>
      <c r="E44" s="89"/>
      <c r="F44" s="89"/>
      <c r="G44" s="89"/>
      <c r="H44" s="89"/>
      <c r="I44" s="89"/>
      <c r="L44" s="106"/>
    </row>
    <row r="45" spans="1:12" ht="16.5">
      <c r="A45" s="104"/>
      <c r="B45" s="73" t="s">
        <v>163</v>
      </c>
      <c r="C45" s="73"/>
      <c r="D45" s="73"/>
      <c r="E45" s="75"/>
      <c r="F45" s="75"/>
      <c r="G45" s="75"/>
      <c r="H45" s="75"/>
      <c r="I45" s="75"/>
      <c r="L45" s="11"/>
    </row>
    <row r="46" spans="1:12" ht="16.5">
      <c r="A46" s="104"/>
      <c r="B46" s="73"/>
      <c r="C46" s="73"/>
      <c r="D46" s="73"/>
      <c r="E46" s="75"/>
      <c r="F46" s="75"/>
      <c r="G46" s="75"/>
      <c r="H46" s="75"/>
      <c r="I46" s="75"/>
      <c r="L46" s="11"/>
    </row>
    <row r="47" spans="1:12" ht="16.5">
      <c r="A47" s="104"/>
      <c r="B47" s="75" t="s">
        <v>212</v>
      </c>
      <c r="C47" s="75"/>
      <c r="D47" s="75"/>
      <c r="E47" s="75"/>
      <c r="F47" s="75"/>
      <c r="G47" s="75"/>
      <c r="H47" s="75"/>
      <c r="I47" s="75"/>
      <c r="L47" s="11"/>
    </row>
    <row r="48" spans="1:12" ht="16.5">
      <c r="A48" s="104"/>
      <c r="B48" s="75" t="s">
        <v>254</v>
      </c>
      <c r="C48" s="75"/>
      <c r="D48" s="75"/>
      <c r="E48" s="73"/>
      <c r="F48" s="75"/>
      <c r="G48" s="75"/>
      <c r="H48" s="75"/>
      <c r="I48" s="75"/>
      <c r="L48" s="11"/>
    </row>
    <row r="49" spans="1:12" ht="16.5">
      <c r="A49" s="104"/>
      <c r="B49" s="75"/>
      <c r="C49" s="75"/>
      <c r="D49" s="75"/>
      <c r="E49" s="73"/>
      <c r="F49" s="75"/>
      <c r="G49" s="75"/>
      <c r="H49" s="75"/>
      <c r="I49" s="75"/>
      <c r="L49" s="11"/>
    </row>
    <row r="50" spans="1:12" ht="16.5">
      <c r="A50" s="104"/>
      <c r="B50" s="75" t="s">
        <v>255</v>
      </c>
      <c r="C50" s="75"/>
      <c r="D50" s="75"/>
      <c r="E50" s="73"/>
      <c r="F50" s="75"/>
      <c r="G50" s="75"/>
      <c r="H50" s="75"/>
      <c r="I50" s="75"/>
      <c r="L50" s="11"/>
    </row>
    <row r="51" spans="1:12" ht="16.5">
      <c r="A51" s="104"/>
      <c r="B51" s="75" t="s">
        <v>213</v>
      </c>
      <c r="C51" s="75"/>
      <c r="D51" s="75"/>
      <c r="E51" s="73"/>
      <c r="F51" s="75"/>
      <c r="G51" s="75"/>
      <c r="H51" s="75"/>
      <c r="I51" s="75"/>
      <c r="L51" s="11"/>
    </row>
    <row r="52" spans="1:12" ht="16.5">
      <c r="A52" s="72"/>
      <c r="B52" s="75"/>
      <c r="C52" s="75"/>
      <c r="D52" s="75"/>
      <c r="E52" s="73"/>
      <c r="F52" s="75"/>
      <c r="G52" s="75"/>
      <c r="H52" s="75"/>
      <c r="I52" s="75"/>
      <c r="L52" s="11"/>
    </row>
    <row r="53" spans="1:12" ht="16.5">
      <c r="A53" s="72" t="s">
        <v>91</v>
      </c>
      <c r="B53" s="73" t="s">
        <v>92</v>
      </c>
      <c r="C53" s="73"/>
      <c r="D53" s="73"/>
      <c r="E53" s="75"/>
      <c r="F53" s="75"/>
      <c r="G53" s="75"/>
      <c r="H53" s="75"/>
      <c r="I53" s="75"/>
      <c r="L53" s="11"/>
    </row>
    <row r="54" spans="1:12" ht="16.5">
      <c r="A54" s="72"/>
      <c r="B54" s="73"/>
      <c r="C54" s="73"/>
      <c r="D54" s="73"/>
      <c r="E54" s="75"/>
      <c r="F54" s="75"/>
      <c r="G54" s="75"/>
      <c r="H54" s="75"/>
      <c r="I54" s="75"/>
      <c r="L54" s="11"/>
    </row>
    <row r="55" spans="1:12" ht="16.5">
      <c r="A55" s="72"/>
      <c r="B55" s="75" t="s">
        <v>256</v>
      </c>
      <c r="C55" s="75"/>
      <c r="D55" s="75"/>
      <c r="E55" s="75"/>
      <c r="F55" s="75"/>
      <c r="G55" s="75"/>
      <c r="H55" s="75"/>
      <c r="I55" s="75"/>
      <c r="L55" s="11"/>
    </row>
    <row r="56" spans="1:12" ht="16.5">
      <c r="A56" s="72"/>
      <c r="B56" s="75" t="s">
        <v>257</v>
      </c>
      <c r="C56" s="75"/>
      <c r="D56" s="75"/>
      <c r="E56" s="75"/>
      <c r="F56" s="75"/>
      <c r="G56" s="75"/>
      <c r="H56" s="75"/>
      <c r="I56" s="75"/>
      <c r="L56" s="11"/>
    </row>
    <row r="57" spans="1:12" ht="16.5">
      <c r="A57" s="72"/>
      <c r="B57" s="75"/>
      <c r="C57" s="75"/>
      <c r="D57" s="75"/>
      <c r="E57" s="75"/>
      <c r="F57" s="75"/>
      <c r="G57" s="75"/>
      <c r="H57" s="75"/>
      <c r="I57" s="75"/>
      <c r="L57" s="11"/>
    </row>
    <row r="58" spans="1:12" ht="16.5">
      <c r="A58" s="72" t="s">
        <v>93</v>
      </c>
      <c r="B58" s="73" t="s">
        <v>58</v>
      </c>
      <c r="C58" s="73"/>
      <c r="D58" s="73"/>
      <c r="E58" s="75"/>
      <c r="F58" s="75"/>
      <c r="G58" s="75"/>
      <c r="H58" s="75"/>
      <c r="I58" s="75"/>
      <c r="L58" s="11"/>
    </row>
    <row r="59" spans="1:12" ht="16.5">
      <c r="A59" s="72"/>
      <c r="B59" s="73"/>
      <c r="C59" s="73"/>
      <c r="D59" s="73"/>
      <c r="E59" s="75"/>
      <c r="F59" s="75"/>
      <c r="G59" s="75"/>
      <c r="H59" s="75"/>
      <c r="I59" s="75"/>
      <c r="L59" s="11"/>
    </row>
    <row r="60" spans="1:12" s="12" customFormat="1" ht="16.5">
      <c r="A60" s="77"/>
      <c r="B60" s="75" t="s">
        <v>228</v>
      </c>
      <c r="C60" s="75"/>
      <c r="D60" s="75"/>
      <c r="E60" s="75"/>
      <c r="F60" s="75"/>
      <c r="G60" s="75"/>
      <c r="H60" s="75"/>
      <c r="I60" s="75"/>
      <c r="L60" s="13"/>
    </row>
    <row r="61" spans="1:12" s="12" customFormat="1" ht="16.5">
      <c r="A61" s="77"/>
      <c r="B61" s="75"/>
      <c r="C61" s="75"/>
      <c r="D61" s="75"/>
      <c r="E61" s="75"/>
      <c r="F61" s="75"/>
      <c r="G61" s="75"/>
      <c r="H61" s="75"/>
      <c r="I61" s="75"/>
      <c r="L61" s="13"/>
    </row>
    <row r="62" spans="1:12" ht="16.5">
      <c r="A62" s="72"/>
      <c r="B62" s="75"/>
      <c r="C62" s="75"/>
      <c r="D62" s="75"/>
      <c r="E62" s="75"/>
      <c r="F62" s="75"/>
      <c r="G62" s="78" t="s">
        <v>77</v>
      </c>
      <c r="H62" s="79"/>
      <c r="I62" s="75"/>
      <c r="L62" s="11"/>
    </row>
    <row r="63" spans="1:12" ht="16.5">
      <c r="A63" s="72"/>
      <c r="B63" s="75"/>
      <c r="C63" s="75"/>
      <c r="D63" s="75"/>
      <c r="E63" s="75"/>
      <c r="F63" s="73"/>
      <c r="G63" s="78" t="s">
        <v>79</v>
      </c>
      <c r="H63" s="79"/>
      <c r="I63" s="78"/>
      <c r="L63" s="11"/>
    </row>
    <row r="64" spans="1:12" ht="16.5">
      <c r="A64" s="72"/>
      <c r="B64" s="75"/>
      <c r="C64" s="75"/>
      <c r="D64" s="75"/>
      <c r="E64" s="75"/>
      <c r="F64" s="78" t="s">
        <v>66</v>
      </c>
      <c r="G64" s="78" t="s">
        <v>78</v>
      </c>
      <c r="H64" s="79"/>
      <c r="I64" s="78"/>
      <c r="L64" s="11"/>
    </row>
    <row r="65" spans="1:12" ht="16.5">
      <c r="A65" s="72"/>
      <c r="B65" s="75"/>
      <c r="C65" s="75"/>
      <c r="D65" s="75"/>
      <c r="E65" s="75"/>
      <c r="F65" s="78" t="s">
        <v>43</v>
      </c>
      <c r="G65" s="78" t="s">
        <v>43</v>
      </c>
      <c r="H65" s="79"/>
      <c r="I65" s="78"/>
      <c r="L65" s="11"/>
    </row>
    <row r="66" spans="1:12" ht="16.5">
      <c r="A66" s="72"/>
      <c r="B66" s="75"/>
      <c r="C66" s="75"/>
      <c r="D66" s="75"/>
      <c r="E66" s="75"/>
      <c r="F66" s="75"/>
      <c r="G66" s="75"/>
      <c r="H66" s="80"/>
      <c r="I66" s="75"/>
      <c r="L66" s="11"/>
    </row>
    <row r="67" spans="1:12" ht="16.5">
      <c r="A67" s="72"/>
      <c r="B67" s="75" t="s">
        <v>59</v>
      </c>
      <c r="C67" s="75"/>
      <c r="D67" s="75"/>
      <c r="E67" s="75"/>
      <c r="F67" s="81">
        <v>92482</v>
      </c>
      <c r="G67" s="81">
        <v>8130</v>
      </c>
      <c r="H67" s="82"/>
      <c r="I67" s="83"/>
      <c r="L67" s="11"/>
    </row>
    <row r="68" spans="1:12" ht="16.5">
      <c r="A68" s="72"/>
      <c r="B68" s="75" t="s">
        <v>60</v>
      </c>
      <c r="C68" s="75"/>
      <c r="D68" s="75"/>
      <c r="E68" s="75"/>
      <c r="F68" s="81">
        <v>15771</v>
      </c>
      <c r="G68" s="81">
        <v>829</v>
      </c>
      <c r="H68" s="82"/>
      <c r="I68" s="83"/>
      <c r="L68" s="11"/>
    </row>
    <row r="69" spans="1:12" ht="16.5">
      <c r="A69" s="72"/>
      <c r="B69" s="75" t="s">
        <v>61</v>
      </c>
      <c r="C69" s="75"/>
      <c r="D69" s="75"/>
      <c r="E69" s="75"/>
      <c r="F69" s="84">
        <v>0</v>
      </c>
      <c r="G69" s="81">
        <v>-293</v>
      </c>
      <c r="H69" s="82"/>
      <c r="I69" s="83"/>
      <c r="L69" s="11"/>
    </row>
    <row r="70" spans="1:12" ht="17.25" thickBot="1">
      <c r="A70" s="72"/>
      <c r="B70" s="75"/>
      <c r="C70" s="75"/>
      <c r="D70" s="75"/>
      <c r="E70" s="73"/>
      <c r="F70" s="85">
        <f>SUM(F67:F69)</f>
        <v>108253</v>
      </c>
      <c r="G70" s="85">
        <f>SUM(G67:G69)</f>
        <v>8666</v>
      </c>
      <c r="H70" s="82"/>
      <c r="I70" s="82"/>
      <c r="L70" s="11"/>
    </row>
    <row r="71" spans="1:12" ht="12" customHeight="1" thickTop="1">
      <c r="A71" s="72"/>
      <c r="B71" s="75"/>
      <c r="C71" s="75"/>
      <c r="D71" s="75"/>
      <c r="E71" s="73"/>
      <c r="F71" s="82"/>
      <c r="G71" s="82"/>
      <c r="H71" s="82"/>
      <c r="I71" s="82"/>
      <c r="L71" s="11"/>
    </row>
    <row r="72" spans="1:12" ht="16.5">
      <c r="A72" s="72" t="s">
        <v>94</v>
      </c>
      <c r="B72" s="73" t="s">
        <v>95</v>
      </c>
      <c r="C72" s="73"/>
      <c r="D72" s="73"/>
      <c r="E72" s="73"/>
      <c r="F72" s="86"/>
      <c r="G72" s="86"/>
      <c r="H72" s="82"/>
      <c r="I72" s="82"/>
      <c r="L72" s="11"/>
    </row>
    <row r="73" spans="1:12" ht="16.5">
      <c r="A73" s="72"/>
      <c r="B73" s="73"/>
      <c r="C73" s="73"/>
      <c r="D73" s="73"/>
      <c r="E73" s="73"/>
      <c r="F73" s="86"/>
      <c r="G73" s="86"/>
      <c r="H73" s="82"/>
      <c r="I73" s="82"/>
      <c r="L73" s="11"/>
    </row>
    <row r="74" spans="1:12" ht="16.5">
      <c r="A74" s="72"/>
      <c r="B74" s="173" t="s">
        <v>258</v>
      </c>
      <c r="C74" s="174"/>
      <c r="D74" s="174"/>
      <c r="E74" s="174"/>
      <c r="F74" s="174"/>
      <c r="G74" s="174"/>
      <c r="H74" s="174"/>
      <c r="I74" s="82"/>
      <c r="L74" s="11"/>
    </row>
    <row r="75" spans="1:12" ht="16.5">
      <c r="A75" s="72"/>
      <c r="B75" s="174"/>
      <c r="C75" s="174"/>
      <c r="D75" s="174"/>
      <c r="E75" s="174"/>
      <c r="F75" s="174"/>
      <c r="G75" s="174"/>
      <c r="H75" s="174"/>
      <c r="I75" s="82"/>
      <c r="L75" s="11"/>
    </row>
    <row r="76" spans="1:12" ht="16.5">
      <c r="A76" s="72"/>
      <c r="B76" s="174"/>
      <c r="C76" s="174"/>
      <c r="D76" s="174"/>
      <c r="E76" s="174"/>
      <c r="F76" s="174"/>
      <c r="G76" s="174"/>
      <c r="H76" s="174"/>
      <c r="I76" s="82"/>
      <c r="L76" s="11"/>
    </row>
    <row r="77" spans="1:12" ht="16.5">
      <c r="A77" s="72"/>
      <c r="B77" s="174"/>
      <c r="C77" s="174"/>
      <c r="D77" s="174"/>
      <c r="E77" s="174"/>
      <c r="F77" s="174"/>
      <c r="G77" s="174"/>
      <c r="H77" s="174"/>
      <c r="I77" s="82"/>
      <c r="L77" s="11"/>
    </row>
    <row r="78" spans="1:12" ht="16.5">
      <c r="A78" s="72"/>
      <c r="B78" s="174"/>
      <c r="C78" s="174"/>
      <c r="D78" s="174"/>
      <c r="E78" s="174"/>
      <c r="F78" s="174"/>
      <c r="G78" s="174"/>
      <c r="H78" s="174"/>
      <c r="I78" s="82"/>
      <c r="L78" s="11"/>
    </row>
    <row r="79" spans="1:12" s="105" customFormat="1" ht="16.5">
      <c r="A79" s="104"/>
      <c r="B79" s="89"/>
      <c r="C79" s="89"/>
      <c r="D79" s="89"/>
      <c r="E79" s="107"/>
      <c r="F79" s="108"/>
      <c r="G79" s="108"/>
      <c r="H79" s="108"/>
      <c r="I79" s="108"/>
      <c r="L79" s="106"/>
    </row>
    <row r="80" spans="1:12" ht="16.5">
      <c r="A80" s="72" t="s">
        <v>96</v>
      </c>
      <c r="B80" s="73" t="s">
        <v>75</v>
      </c>
      <c r="C80" s="73"/>
      <c r="D80" s="73"/>
      <c r="E80" s="73"/>
      <c r="F80" s="75"/>
      <c r="G80" s="75"/>
      <c r="H80" s="75"/>
      <c r="I80" s="75"/>
      <c r="J80" s="12"/>
      <c r="L80" s="11"/>
    </row>
    <row r="81" spans="1:12" ht="16.5">
      <c r="A81" s="72"/>
      <c r="B81" s="75"/>
      <c r="C81" s="75"/>
      <c r="D81" s="75"/>
      <c r="E81" s="75"/>
      <c r="F81" s="75"/>
      <c r="G81" s="75"/>
      <c r="H81" s="75"/>
      <c r="I81" s="75"/>
      <c r="J81" s="12"/>
      <c r="L81" s="11"/>
    </row>
    <row r="82" spans="1:12" ht="16.5">
      <c r="A82" s="72"/>
      <c r="B82" s="75" t="s">
        <v>274</v>
      </c>
      <c r="C82" s="75"/>
      <c r="D82" s="75"/>
      <c r="E82" s="75"/>
      <c r="F82" s="75"/>
      <c r="G82" s="75"/>
      <c r="H82" s="75"/>
      <c r="I82" s="75"/>
      <c r="J82" s="12"/>
      <c r="L82" s="11"/>
    </row>
    <row r="83" spans="1:12" ht="16.5">
      <c r="A83" s="72"/>
      <c r="B83" s="75" t="s">
        <v>0</v>
      </c>
      <c r="C83" s="75"/>
      <c r="D83" s="75"/>
      <c r="E83" s="75"/>
      <c r="F83" s="75"/>
      <c r="G83" s="75"/>
      <c r="H83" s="75"/>
      <c r="I83" s="75"/>
      <c r="J83" s="12"/>
      <c r="L83" s="11"/>
    </row>
    <row r="84" spans="1:12" ht="16.5">
      <c r="A84" s="72"/>
      <c r="B84" s="75"/>
      <c r="C84" s="75"/>
      <c r="D84" s="75"/>
      <c r="E84" s="73"/>
      <c r="F84" s="82"/>
      <c r="G84" s="82"/>
      <c r="H84" s="82"/>
      <c r="I84" s="82"/>
      <c r="L84" s="11"/>
    </row>
    <row r="85" spans="1:12" ht="16.5">
      <c r="A85" s="72" t="s">
        <v>97</v>
      </c>
      <c r="B85" s="73" t="s">
        <v>52</v>
      </c>
      <c r="C85" s="73"/>
      <c r="D85" s="73"/>
      <c r="E85" s="73"/>
      <c r="F85" s="75"/>
      <c r="G85" s="75"/>
      <c r="H85" s="75"/>
      <c r="I85" s="75"/>
      <c r="L85" s="11"/>
    </row>
    <row r="86" spans="1:12" ht="16.5">
      <c r="A86" s="72"/>
      <c r="B86" s="73"/>
      <c r="C86" s="73"/>
      <c r="D86" s="73"/>
      <c r="E86" s="73"/>
      <c r="F86" s="75"/>
      <c r="G86" s="75"/>
      <c r="H86" s="75"/>
      <c r="I86" s="75"/>
      <c r="L86" s="11"/>
    </row>
    <row r="87" spans="1:12" ht="16.5">
      <c r="A87" s="72"/>
      <c r="B87" s="75" t="s">
        <v>259</v>
      </c>
      <c r="C87" s="75"/>
      <c r="D87" s="75"/>
      <c r="E87" s="75"/>
      <c r="F87" s="75"/>
      <c r="G87" s="75"/>
      <c r="H87" s="75"/>
      <c r="I87" s="75"/>
      <c r="L87" s="11"/>
    </row>
    <row r="88" spans="1:12" ht="16.5">
      <c r="A88" s="72"/>
      <c r="B88" s="75"/>
      <c r="C88" s="75"/>
      <c r="D88" s="75"/>
      <c r="E88" s="73"/>
      <c r="F88" s="82"/>
      <c r="G88" s="82"/>
      <c r="H88" s="82"/>
      <c r="I88" s="82"/>
      <c r="L88" s="11"/>
    </row>
    <row r="89" spans="1:12" ht="16.5">
      <c r="A89" s="72" t="s">
        <v>98</v>
      </c>
      <c r="B89" s="73" t="s">
        <v>99</v>
      </c>
      <c r="C89" s="73"/>
      <c r="D89" s="73"/>
      <c r="E89" s="75"/>
      <c r="F89" s="75"/>
      <c r="G89" s="75"/>
      <c r="H89" s="75"/>
      <c r="I89" s="82"/>
      <c r="L89" s="11"/>
    </row>
    <row r="90" spans="1:12" ht="16.5">
      <c r="A90" s="72"/>
      <c r="B90" s="73"/>
      <c r="C90" s="73"/>
      <c r="D90" s="73"/>
      <c r="E90" s="75"/>
      <c r="F90" s="75"/>
      <c r="G90" s="75"/>
      <c r="H90" s="75"/>
      <c r="I90" s="82"/>
      <c r="L90" s="11"/>
    </row>
    <row r="91" spans="1:12" ht="16.5">
      <c r="A91" s="72"/>
      <c r="B91" s="75" t="s">
        <v>100</v>
      </c>
      <c r="C91" s="75"/>
      <c r="D91" s="75"/>
      <c r="E91" s="73"/>
      <c r="F91" s="75"/>
      <c r="G91" s="75"/>
      <c r="H91" s="75"/>
      <c r="I91" s="82"/>
      <c r="L91" s="11"/>
    </row>
    <row r="92" spans="1:12" ht="16.5">
      <c r="A92" s="72"/>
      <c r="B92" s="75"/>
      <c r="C92" s="75"/>
      <c r="D92" s="75"/>
      <c r="E92" s="73"/>
      <c r="F92" s="82"/>
      <c r="G92" s="82"/>
      <c r="H92" s="82"/>
      <c r="I92" s="82"/>
      <c r="L92" s="11"/>
    </row>
    <row r="93" spans="1:12" ht="16.5">
      <c r="A93" s="72" t="s">
        <v>198</v>
      </c>
      <c r="B93" s="75"/>
      <c r="C93" s="75"/>
      <c r="D93" s="75"/>
      <c r="E93" s="73"/>
      <c r="F93" s="82"/>
      <c r="G93" s="82"/>
      <c r="H93" s="82"/>
      <c r="I93" s="82"/>
      <c r="L93" s="11"/>
    </row>
    <row r="94" spans="1:9" ht="16.5">
      <c r="A94" s="72" t="s">
        <v>199</v>
      </c>
      <c r="B94" s="75"/>
      <c r="C94" s="75"/>
      <c r="D94" s="75"/>
      <c r="E94" s="73"/>
      <c r="F94" s="75"/>
      <c r="G94" s="75"/>
      <c r="H94" s="75"/>
      <c r="I94" s="75"/>
    </row>
    <row r="95" spans="1:9" ht="16.5">
      <c r="A95" s="72"/>
      <c r="B95" s="75"/>
      <c r="C95" s="75"/>
      <c r="D95" s="75"/>
      <c r="E95" s="73"/>
      <c r="F95" s="75"/>
      <c r="G95" s="75"/>
      <c r="H95" s="75"/>
      <c r="I95" s="75"/>
    </row>
    <row r="96" spans="1:9" ht="16.5">
      <c r="A96" s="104" t="s">
        <v>101</v>
      </c>
      <c r="B96" s="73" t="s">
        <v>102</v>
      </c>
      <c r="C96" s="73"/>
      <c r="D96" s="73"/>
      <c r="E96" s="75"/>
      <c r="F96" s="75"/>
      <c r="G96" s="75"/>
      <c r="H96" s="75"/>
      <c r="I96" s="75"/>
    </row>
    <row r="97" spans="1:9" ht="16.5">
      <c r="A97" s="72"/>
      <c r="B97" s="75"/>
      <c r="C97" s="75"/>
      <c r="D97" s="75"/>
      <c r="E97" s="73"/>
      <c r="F97" s="75"/>
      <c r="G97" s="75"/>
      <c r="H97" s="75"/>
      <c r="I97" s="75"/>
    </row>
    <row r="98" spans="1:10" ht="16.5">
      <c r="A98" s="72"/>
      <c r="B98" s="75" t="s">
        <v>260</v>
      </c>
      <c r="C98" s="75"/>
      <c r="D98" s="75"/>
      <c r="E98" s="75"/>
      <c r="F98" s="75"/>
      <c r="G98" s="75"/>
      <c r="H98" s="75"/>
      <c r="I98" s="75"/>
      <c r="J98" s="12"/>
    </row>
    <row r="99" spans="1:10" ht="16.5">
      <c r="A99" s="72"/>
      <c r="B99" s="75" t="s">
        <v>261</v>
      </c>
      <c r="C99" s="75"/>
      <c r="D99" s="75"/>
      <c r="E99" s="75"/>
      <c r="F99" s="75"/>
      <c r="G99" s="75"/>
      <c r="H99" s="75"/>
      <c r="I99" s="75"/>
      <c r="J99" s="12"/>
    </row>
    <row r="100" spans="1:10" ht="16.5">
      <c r="A100" s="72"/>
      <c r="B100" s="89" t="s">
        <v>275</v>
      </c>
      <c r="C100" s="75"/>
      <c r="D100" s="75"/>
      <c r="E100" s="75"/>
      <c r="F100" s="75"/>
      <c r="G100" s="75"/>
      <c r="H100" s="75"/>
      <c r="I100" s="75"/>
      <c r="J100" s="12"/>
    </row>
    <row r="101" spans="1:10" ht="16.5">
      <c r="A101" s="72"/>
      <c r="B101" s="89" t="s">
        <v>262</v>
      </c>
      <c r="C101" s="75"/>
      <c r="D101" s="75"/>
      <c r="E101" s="75"/>
      <c r="F101" s="75"/>
      <c r="G101" s="75"/>
      <c r="H101" s="75"/>
      <c r="I101" s="75"/>
      <c r="J101" s="12"/>
    </row>
    <row r="102" spans="1:10" ht="16.5">
      <c r="A102" s="72"/>
      <c r="B102" s="89" t="s">
        <v>276</v>
      </c>
      <c r="C102" s="75"/>
      <c r="D102" s="75"/>
      <c r="E102" s="75"/>
      <c r="F102" s="75"/>
      <c r="G102" s="75"/>
      <c r="H102" s="75"/>
      <c r="I102" s="75"/>
      <c r="J102" s="12"/>
    </row>
    <row r="103" spans="1:10" ht="16.5">
      <c r="A103" s="72"/>
      <c r="B103" s="89" t="s">
        <v>277</v>
      </c>
      <c r="C103" s="75"/>
      <c r="D103" s="75"/>
      <c r="E103" s="75"/>
      <c r="F103" s="75"/>
      <c r="G103" s="75"/>
      <c r="H103" s="75"/>
      <c r="I103" s="75"/>
      <c r="J103" s="12"/>
    </row>
    <row r="104" spans="1:10" ht="16.5">
      <c r="A104" s="72"/>
      <c r="B104" s="75"/>
      <c r="C104" s="75"/>
      <c r="D104" s="75"/>
      <c r="E104" s="75"/>
      <c r="F104" s="75"/>
      <c r="G104" s="75"/>
      <c r="H104" s="75"/>
      <c r="I104" s="75"/>
      <c r="J104" s="12"/>
    </row>
    <row r="105" spans="1:9" ht="16.5">
      <c r="A105" s="104" t="s">
        <v>103</v>
      </c>
      <c r="B105" s="107" t="s">
        <v>165</v>
      </c>
      <c r="C105" s="73"/>
      <c r="D105" s="73"/>
      <c r="E105" s="75"/>
      <c r="F105" s="75"/>
      <c r="G105" s="75"/>
      <c r="H105" s="75"/>
      <c r="I105" s="75"/>
    </row>
    <row r="106" spans="1:9" ht="16.5">
      <c r="A106" s="104"/>
      <c r="B106" s="107" t="s">
        <v>42</v>
      </c>
      <c r="C106" s="73"/>
      <c r="D106" s="73"/>
      <c r="E106" s="75"/>
      <c r="F106" s="75"/>
      <c r="G106" s="75"/>
      <c r="H106" s="75"/>
      <c r="I106" s="75"/>
    </row>
    <row r="107" spans="1:9" ht="16.5">
      <c r="A107" s="104"/>
      <c r="B107" s="107"/>
      <c r="C107" s="73"/>
      <c r="D107" s="73"/>
      <c r="E107" s="75"/>
      <c r="F107" s="75"/>
      <c r="G107" s="75"/>
      <c r="H107" s="75"/>
      <c r="I107" s="75"/>
    </row>
    <row r="108" spans="1:9" ht="16.5">
      <c r="A108" s="104"/>
      <c r="B108" s="89" t="s">
        <v>263</v>
      </c>
      <c r="C108" s="75"/>
      <c r="D108" s="75"/>
      <c r="E108" s="75"/>
      <c r="F108" s="75"/>
      <c r="G108" s="75"/>
      <c r="H108" s="75"/>
      <c r="I108" s="75"/>
    </row>
    <row r="109" spans="1:9" ht="16.5">
      <c r="A109" s="104"/>
      <c r="B109" s="89" t="s">
        <v>264</v>
      </c>
      <c r="C109" s="75"/>
      <c r="D109" s="75"/>
      <c r="E109" s="75"/>
      <c r="F109" s="75"/>
      <c r="G109" s="75"/>
      <c r="H109" s="75"/>
      <c r="I109" s="75"/>
    </row>
    <row r="110" spans="1:9" ht="16.5">
      <c r="A110" s="104"/>
      <c r="B110" s="89" t="s">
        <v>265</v>
      </c>
      <c r="C110" s="75"/>
      <c r="D110" s="75"/>
      <c r="E110" s="75"/>
      <c r="F110" s="75"/>
      <c r="G110" s="75"/>
      <c r="H110" s="75"/>
      <c r="I110" s="75"/>
    </row>
    <row r="111" spans="1:9" ht="16.5">
      <c r="A111" s="104"/>
      <c r="B111" s="89" t="s">
        <v>282</v>
      </c>
      <c r="C111" s="75"/>
      <c r="D111" s="75"/>
      <c r="E111" s="75"/>
      <c r="F111" s="75"/>
      <c r="G111" s="75"/>
      <c r="H111" s="75"/>
      <c r="I111" s="75"/>
    </row>
    <row r="112" spans="1:9" s="105" customFormat="1" ht="16.5">
      <c r="A112" s="89"/>
      <c r="B112" s="89"/>
      <c r="C112" s="89"/>
      <c r="D112" s="89"/>
      <c r="E112" s="89"/>
      <c r="F112" s="89"/>
      <c r="G112" s="89"/>
      <c r="H112" s="89"/>
      <c r="I112" s="89"/>
    </row>
    <row r="113" spans="1:9" s="105" customFormat="1" ht="16.5">
      <c r="A113" s="107" t="s">
        <v>211</v>
      </c>
      <c r="B113" s="107" t="s">
        <v>229</v>
      </c>
      <c r="C113" s="107"/>
      <c r="D113" s="107"/>
      <c r="E113" s="89"/>
      <c r="F113" s="89"/>
      <c r="G113" s="89"/>
      <c r="H113" s="89"/>
      <c r="I113" s="89"/>
    </row>
    <row r="114" spans="1:9" ht="16.5">
      <c r="A114" s="89"/>
      <c r="B114" s="175" t="s">
        <v>283</v>
      </c>
      <c r="C114" s="170"/>
      <c r="D114" s="170"/>
      <c r="E114" s="170"/>
      <c r="F114" s="170"/>
      <c r="G114" s="170"/>
      <c r="H114" s="171"/>
      <c r="I114" s="75"/>
    </row>
    <row r="115" spans="1:9" ht="90" customHeight="1">
      <c r="A115" s="89"/>
      <c r="B115" s="176"/>
      <c r="C115" s="176"/>
      <c r="D115" s="176"/>
      <c r="E115" s="176"/>
      <c r="F115" s="176"/>
      <c r="G115" s="176"/>
      <c r="H115" s="177"/>
      <c r="I115" s="75"/>
    </row>
    <row r="116" spans="1:9" ht="16.5">
      <c r="A116" s="89"/>
      <c r="B116" s="75" t="s">
        <v>266</v>
      </c>
      <c r="C116" s="75"/>
      <c r="D116" s="75"/>
      <c r="E116" s="75"/>
      <c r="F116" s="75"/>
      <c r="G116" s="75"/>
      <c r="H116" s="75"/>
      <c r="I116" s="75"/>
    </row>
    <row r="117" spans="1:9" ht="16.5">
      <c r="A117" s="104"/>
      <c r="B117" s="73"/>
      <c r="C117" s="73"/>
      <c r="D117" s="73"/>
      <c r="E117" s="73"/>
      <c r="F117" s="75"/>
      <c r="G117" s="73"/>
      <c r="H117" s="75"/>
      <c r="I117" s="75"/>
    </row>
    <row r="118" spans="1:9" ht="16.5">
      <c r="A118" s="104" t="s">
        <v>104</v>
      </c>
      <c r="B118" s="73" t="s">
        <v>105</v>
      </c>
      <c r="C118" s="73"/>
      <c r="D118" s="73"/>
      <c r="E118" s="73"/>
      <c r="F118" s="73"/>
      <c r="G118" s="73"/>
      <c r="H118" s="73"/>
      <c r="I118" s="75"/>
    </row>
    <row r="119" spans="1:9" ht="16.5">
      <c r="A119" s="104"/>
      <c r="B119" s="75"/>
      <c r="C119" s="75"/>
      <c r="D119" s="75"/>
      <c r="E119" s="75"/>
      <c r="F119" s="75"/>
      <c r="G119" s="75"/>
      <c r="H119" s="75"/>
      <c r="I119" s="75"/>
    </row>
    <row r="120" spans="1:9" ht="16.5">
      <c r="A120" s="104"/>
      <c r="B120" s="75" t="s">
        <v>76</v>
      </c>
      <c r="C120" s="75"/>
      <c r="D120" s="75"/>
      <c r="E120" s="75"/>
      <c r="F120" s="75"/>
      <c r="G120" s="75"/>
      <c r="H120" s="75"/>
      <c r="I120" s="75"/>
    </row>
    <row r="121" spans="1:9" ht="16.5">
      <c r="A121" s="104"/>
      <c r="B121" s="73"/>
      <c r="C121" s="73"/>
      <c r="D121" s="73"/>
      <c r="E121" s="73"/>
      <c r="F121" s="75"/>
      <c r="G121" s="73"/>
      <c r="H121" s="75"/>
      <c r="I121" s="75"/>
    </row>
    <row r="122" spans="1:12" ht="16.5">
      <c r="A122" s="104" t="s">
        <v>106</v>
      </c>
      <c r="B122" s="107" t="s">
        <v>278</v>
      </c>
      <c r="C122" s="73"/>
      <c r="D122" s="73"/>
      <c r="E122" s="73"/>
      <c r="F122" s="75"/>
      <c r="G122" s="78" t="s">
        <v>64</v>
      </c>
      <c r="H122" s="75"/>
      <c r="I122" s="75"/>
      <c r="L122" s="11"/>
    </row>
    <row r="123" spans="1:12" ht="16.5">
      <c r="A123" s="104"/>
      <c r="B123" s="89"/>
      <c r="C123" s="75"/>
      <c r="D123" s="75"/>
      <c r="E123" s="75"/>
      <c r="F123" s="78" t="s">
        <v>62</v>
      </c>
      <c r="G123" s="78" t="s">
        <v>62</v>
      </c>
      <c r="H123" s="75"/>
      <c r="I123" s="75"/>
      <c r="L123" s="11"/>
    </row>
    <row r="124" spans="1:12" ht="16.5">
      <c r="A124" s="104"/>
      <c r="B124" s="89"/>
      <c r="C124" s="75"/>
      <c r="D124" s="75"/>
      <c r="E124" s="75"/>
      <c r="F124" s="78" t="s">
        <v>63</v>
      </c>
      <c r="G124" s="78" t="s">
        <v>65</v>
      </c>
      <c r="H124" s="75"/>
      <c r="I124" s="75"/>
      <c r="L124" s="11"/>
    </row>
    <row r="125" spans="1:12" ht="16.5">
      <c r="A125" s="104"/>
      <c r="B125" s="89"/>
      <c r="C125" s="75"/>
      <c r="D125" s="75"/>
      <c r="E125" s="75"/>
      <c r="F125" s="87" t="s">
        <v>232</v>
      </c>
      <c r="G125" s="87" t="s">
        <v>232</v>
      </c>
      <c r="H125" s="75"/>
      <c r="I125" s="75"/>
      <c r="L125" s="11"/>
    </row>
    <row r="126" spans="1:12" ht="16.5">
      <c r="A126" s="104"/>
      <c r="B126" s="89"/>
      <c r="C126" s="75"/>
      <c r="D126" s="75"/>
      <c r="E126" s="75"/>
      <c r="F126" s="78" t="s">
        <v>43</v>
      </c>
      <c r="G126" s="78" t="s">
        <v>43</v>
      </c>
      <c r="H126" s="75"/>
      <c r="I126" s="75"/>
      <c r="L126" s="11"/>
    </row>
    <row r="127" spans="1:12" ht="16.5">
      <c r="A127" s="104"/>
      <c r="B127" s="89" t="s">
        <v>140</v>
      </c>
      <c r="C127" s="75"/>
      <c r="D127" s="75"/>
      <c r="E127" s="75"/>
      <c r="F127" s="111"/>
      <c r="G127" s="111"/>
      <c r="H127" s="75"/>
      <c r="I127" s="75"/>
      <c r="L127" s="11"/>
    </row>
    <row r="128" spans="1:12" ht="16.5">
      <c r="A128" s="104"/>
      <c r="B128" s="159" t="s">
        <v>182</v>
      </c>
      <c r="C128" s="114"/>
      <c r="D128" s="114"/>
      <c r="E128" s="75"/>
      <c r="F128" s="111">
        <v>-497</v>
      </c>
      <c r="G128" s="111">
        <v>-1081</v>
      </c>
      <c r="H128" s="75"/>
      <c r="I128" s="75"/>
      <c r="L128" s="11"/>
    </row>
    <row r="129" spans="1:12" ht="16.5">
      <c r="A129" s="104"/>
      <c r="B129" s="159" t="s">
        <v>267</v>
      </c>
      <c r="C129" s="114"/>
      <c r="D129" s="114"/>
      <c r="E129" s="75"/>
      <c r="F129" s="111">
        <v>-66</v>
      </c>
      <c r="G129" s="111">
        <v>-66</v>
      </c>
      <c r="H129" s="75"/>
      <c r="I129" s="75"/>
      <c r="L129" s="11"/>
    </row>
    <row r="130" spans="1:12" ht="16.5">
      <c r="A130" s="104"/>
      <c r="B130" s="89" t="s">
        <v>73</v>
      </c>
      <c r="C130" s="75"/>
      <c r="D130" s="75"/>
      <c r="E130" s="75"/>
      <c r="F130" s="112">
        <v>661</v>
      </c>
      <c r="G130" s="112">
        <v>605</v>
      </c>
      <c r="H130" s="75"/>
      <c r="I130" s="75"/>
      <c r="L130" s="11"/>
    </row>
    <row r="131" spans="1:12" ht="18.75" customHeight="1" thickBot="1">
      <c r="A131" s="104"/>
      <c r="B131" s="89"/>
      <c r="C131" s="75"/>
      <c r="D131" s="75"/>
      <c r="E131" s="75"/>
      <c r="F131" s="113">
        <f>SUM(F128:F130)</f>
        <v>98</v>
      </c>
      <c r="G131" s="113">
        <f>SUM(G128:G130)</f>
        <v>-542</v>
      </c>
      <c r="H131" s="80"/>
      <c r="I131" s="75"/>
      <c r="L131" s="11"/>
    </row>
    <row r="132" spans="1:12" ht="18.75" customHeight="1" thickTop="1">
      <c r="A132" s="104"/>
      <c r="B132" s="89"/>
      <c r="C132" s="75"/>
      <c r="D132" s="75"/>
      <c r="E132" s="75"/>
      <c r="F132" s="88"/>
      <c r="G132" s="83"/>
      <c r="H132" s="88"/>
      <c r="I132" s="75"/>
      <c r="L132" s="11"/>
    </row>
    <row r="133" spans="1:12" ht="18.75" customHeight="1">
      <c r="A133" s="104"/>
      <c r="B133" s="89" t="s">
        <v>215</v>
      </c>
      <c r="C133" s="89"/>
      <c r="D133" s="89"/>
      <c r="E133" s="75"/>
      <c r="F133" s="88"/>
      <c r="G133" s="82"/>
      <c r="H133" s="88"/>
      <c r="I133" s="75"/>
      <c r="L133" s="11"/>
    </row>
    <row r="134" spans="1:12" ht="18.75" customHeight="1">
      <c r="A134" s="104"/>
      <c r="B134" s="89" t="s">
        <v>216</v>
      </c>
      <c r="C134" s="89"/>
      <c r="D134" s="89"/>
      <c r="E134" s="75"/>
      <c r="F134" s="88"/>
      <c r="G134" s="82"/>
      <c r="H134" s="88"/>
      <c r="I134" s="75"/>
      <c r="L134" s="11"/>
    </row>
    <row r="135" spans="1:12" ht="18.75" customHeight="1">
      <c r="A135" s="104"/>
      <c r="B135" s="89"/>
      <c r="C135" s="89"/>
      <c r="D135" s="89"/>
      <c r="E135" s="89"/>
      <c r="F135" s="90"/>
      <c r="G135" s="82"/>
      <c r="H135" s="88"/>
      <c r="I135" s="75"/>
      <c r="L135" s="11"/>
    </row>
    <row r="136" spans="1:12" ht="16.5">
      <c r="A136" s="104" t="s">
        <v>107</v>
      </c>
      <c r="B136" s="107" t="s">
        <v>148</v>
      </c>
      <c r="C136" s="73"/>
      <c r="D136" s="73"/>
      <c r="E136" s="73"/>
      <c r="F136" s="75"/>
      <c r="G136" s="75"/>
      <c r="H136" s="75"/>
      <c r="I136" s="75"/>
      <c r="L136" s="11"/>
    </row>
    <row r="137" spans="1:12" ht="16.5">
      <c r="A137" s="104"/>
      <c r="B137" s="107"/>
      <c r="C137" s="73"/>
      <c r="D137" s="73"/>
      <c r="E137" s="73"/>
      <c r="F137" s="75"/>
      <c r="G137" s="75"/>
      <c r="H137" s="75"/>
      <c r="I137" s="75"/>
      <c r="L137" s="11"/>
    </row>
    <row r="138" spans="1:12" ht="16.5">
      <c r="A138" s="104"/>
      <c r="B138" s="89" t="s">
        <v>279</v>
      </c>
      <c r="C138" s="75"/>
      <c r="D138" s="75"/>
      <c r="E138" s="75"/>
      <c r="F138" s="75"/>
      <c r="G138" s="75"/>
      <c r="H138" s="75"/>
      <c r="I138" s="75"/>
      <c r="L138" s="11"/>
    </row>
    <row r="139" spans="1:12" s="12" customFormat="1" ht="16.5">
      <c r="A139" s="160"/>
      <c r="B139" s="89"/>
      <c r="C139" s="75"/>
      <c r="D139" s="75"/>
      <c r="E139" s="75"/>
      <c r="F139" s="75"/>
      <c r="G139" s="75"/>
      <c r="H139" s="75"/>
      <c r="I139" s="75"/>
      <c r="L139" s="13"/>
    </row>
    <row r="140" spans="1:12" ht="16.5">
      <c r="A140" s="104" t="s">
        <v>108</v>
      </c>
      <c r="B140" s="107" t="s">
        <v>51</v>
      </c>
      <c r="C140" s="73"/>
      <c r="D140" s="73"/>
      <c r="E140" s="73"/>
      <c r="F140" s="75"/>
      <c r="G140" s="75"/>
      <c r="H140" s="75"/>
      <c r="I140" s="75"/>
      <c r="L140" s="11"/>
    </row>
    <row r="141" spans="1:12" ht="16.5">
      <c r="A141" s="104"/>
      <c r="B141" s="107"/>
      <c r="C141" s="73"/>
      <c r="D141" s="73"/>
      <c r="E141" s="73"/>
      <c r="F141" s="75"/>
      <c r="G141" s="75"/>
      <c r="H141" s="75"/>
      <c r="I141" s="75"/>
      <c r="L141" s="11"/>
    </row>
    <row r="142" spans="1:12" ht="16.5">
      <c r="A142" s="104"/>
      <c r="B142" s="89" t="s">
        <v>280</v>
      </c>
      <c r="C142" s="75"/>
      <c r="D142" s="75"/>
      <c r="E142" s="75"/>
      <c r="F142" s="75"/>
      <c r="G142" s="75"/>
      <c r="H142" s="75"/>
      <c r="I142" s="75"/>
      <c r="L142" s="11"/>
    </row>
    <row r="143" spans="1:12" ht="16.5">
      <c r="A143" s="104"/>
      <c r="B143" s="89"/>
      <c r="C143" s="75"/>
      <c r="D143" s="75"/>
      <c r="E143" s="75"/>
      <c r="F143" s="75"/>
      <c r="G143" s="75"/>
      <c r="H143" s="75"/>
      <c r="I143" s="75"/>
      <c r="L143" s="11"/>
    </row>
    <row r="144" spans="1:12" ht="16.5">
      <c r="A144" s="104" t="s">
        <v>109</v>
      </c>
      <c r="B144" s="107" t="s">
        <v>53</v>
      </c>
      <c r="C144" s="73"/>
      <c r="D144" s="73"/>
      <c r="E144" s="73"/>
      <c r="F144" s="75"/>
      <c r="G144" s="75"/>
      <c r="H144" s="75"/>
      <c r="I144" s="75"/>
      <c r="L144" s="11"/>
    </row>
    <row r="145" spans="1:12" ht="16.5">
      <c r="A145" s="104"/>
      <c r="B145" s="89"/>
      <c r="C145" s="75"/>
      <c r="D145" s="75"/>
      <c r="E145" s="75"/>
      <c r="F145" s="75"/>
      <c r="G145" s="75"/>
      <c r="H145" s="75"/>
      <c r="I145" s="75"/>
      <c r="L145" s="11"/>
    </row>
    <row r="146" spans="1:12" ht="16.5">
      <c r="A146" s="104"/>
      <c r="B146" s="89" t="s">
        <v>209</v>
      </c>
      <c r="C146" s="75"/>
      <c r="D146" s="75"/>
      <c r="E146" s="75"/>
      <c r="F146" s="75"/>
      <c r="G146" s="75"/>
      <c r="H146" s="75"/>
      <c r="I146" s="75"/>
      <c r="L146" s="11"/>
    </row>
    <row r="147" spans="1:12" ht="16.5">
      <c r="A147" s="104"/>
      <c r="B147" s="89"/>
      <c r="C147" s="75"/>
      <c r="D147" s="75"/>
      <c r="E147" s="75"/>
      <c r="F147" s="75"/>
      <c r="G147" s="75"/>
      <c r="H147" s="75"/>
      <c r="I147" s="75"/>
      <c r="L147" s="11"/>
    </row>
    <row r="148" spans="1:12" ht="16.5">
      <c r="A148" s="104" t="s">
        <v>110</v>
      </c>
      <c r="B148" s="107" t="s">
        <v>111</v>
      </c>
      <c r="C148" s="73"/>
      <c r="D148" s="73"/>
      <c r="E148" s="73"/>
      <c r="F148" s="73"/>
      <c r="G148" s="73"/>
      <c r="H148" s="73"/>
      <c r="I148" s="73"/>
      <c r="L148" s="11"/>
    </row>
    <row r="149" spans="1:12" ht="16.5">
      <c r="A149" s="104"/>
      <c r="B149" s="89"/>
      <c r="C149" s="75"/>
      <c r="D149" s="75"/>
      <c r="E149" s="75"/>
      <c r="F149" s="75"/>
      <c r="G149" s="75"/>
      <c r="H149" s="75"/>
      <c r="I149" s="75"/>
      <c r="L149" s="11"/>
    </row>
    <row r="150" spans="1:12" ht="16.5">
      <c r="A150" s="104"/>
      <c r="B150" s="89" t="s">
        <v>76</v>
      </c>
      <c r="C150" s="75"/>
      <c r="D150" s="75"/>
      <c r="E150" s="75"/>
      <c r="F150" s="75"/>
      <c r="G150" s="75"/>
      <c r="H150" s="75"/>
      <c r="I150" s="75"/>
      <c r="L150" s="11"/>
    </row>
    <row r="151" spans="1:12" ht="16.5">
      <c r="A151" s="104"/>
      <c r="B151" s="89"/>
      <c r="C151" s="75"/>
      <c r="D151" s="75"/>
      <c r="E151" s="75"/>
      <c r="F151" s="75"/>
      <c r="G151" s="75"/>
      <c r="H151" s="75"/>
      <c r="I151" s="75"/>
      <c r="L151" s="11"/>
    </row>
    <row r="152" spans="1:12" ht="16.5">
      <c r="A152" s="104" t="s">
        <v>112</v>
      </c>
      <c r="B152" s="107" t="s">
        <v>55</v>
      </c>
      <c r="C152" s="73"/>
      <c r="D152" s="73"/>
      <c r="E152" s="75"/>
      <c r="F152" s="75"/>
      <c r="G152" s="75"/>
      <c r="H152" s="75"/>
      <c r="I152" s="75"/>
      <c r="L152" s="11"/>
    </row>
    <row r="153" spans="1:12" ht="16.5">
      <c r="A153" s="104"/>
      <c r="B153" s="107"/>
      <c r="C153" s="73"/>
      <c r="D153" s="73"/>
      <c r="E153" s="75"/>
      <c r="F153" s="75"/>
      <c r="G153" s="75"/>
      <c r="H153" s="75"/>
      <c r="I153" s="75"/>
      <c r="L153" s="11"/>
    </row>
    <row r="154" spans="1:12" ht="16.5">
      <c r="A154" s="72"/>
      <c r="B154" s="75" t="s">
        <v>268</v>
      </c>
      <c r="C154" s="75"/>
      <c r="D154" s="75"/>
      <c r="E154" s="75"/>
      <c r="F154" s="75"/>
      <c r="G154" s="75"/>
      <c r="H154" s="75"/>
      <c r="I154" s="91"/>
      <c r="L154" s="11"/>
    </row>
    <row r="155" spans="1:12" ht="16.5">
      <c r="A155" s="75"/>
      <c r="B155" s="75"/>
      <c r="C155" s="75"/>
      <c r="D155" s="75"/>
      <c r="E155" s="75"/>
      <c r="F155" s="75"/>
      <c r="G155" s="78" t="s">
        <v>43</v>
      </c>
      <c r="H155" s="75"/>
      <c r="I155" s="75"/>
      <c r="L155" s="11"/>
    </row>
    <row r="156" spans="1:12" ht="16.5">
      <c r="A156" s="72"/>
      <c r="B156" s="75" t="s">
        <v>144</v>
      </c>
      <c r="C156" s="75"/>
      <c r="D156" s="75"/>
      <c r="E156" s="75"/>
      <c r="F156" s="75"/>
      <c r="G156" s="92"/>
      <c r="H156" s="75"/>
      <c r="I156" s="75"/>
      <c r="L156" s="11"/>
    </row>
    <row r="157" spans="1:12" ht="16.5">
      <c r="A157" s="72"/>
      <c r="B157" s="75" t="s">
        <v>141</v>
      </c>
      <c r="C157" s="75"/>
      <c r="D157" s="75"/>
      <c r="E157" s="75"/>
      <c r="F157" s="75"/>
      <c r="G157" s="117">
        <f>G159-G158</f>
        <v>14268</v>
      </c>
      <c r="H157" s="75"/>
      <c r="I157" s="75"/>
      <c r="L157" s="11"/>
    </row>
    <row r="158" spans="1:12" ht="16.5">
      <c r="A158" s="72"/>
      <c r="B158" s="75" t="s">
        <v>142</v>
      </c>
      <c r="C158" s="75"/>
      <c r="D158" s="75"/>
      <c r="E158" s="75"/>
      <c r="F158" s="75"/>
      <c r="G158" s="118">
        <v>540</v>
      </c>
      <c r="H158" s="75"/>
      <c r="I158" s="75"/>
      <c r="L158" s="11"/>
    </row>
    <row r="159" spans="1:12" ht="16.5">
      <c r="A159" s="72"/>
      <c r="B159" s="75"/>
      <c r="C159" s="75"/>
      <c r="D159" s="75"/>
      <c r="E159" s="75"/>
      <c r="F159" s="75"/>
      <c r="G159" s="119">
        <f>BSHEET!C46</f>
        <v>14808</v>
      </c>
      <c r="H159" s="75"/>
      <c r="I159" s="75"/>
      <c r="L159" s="11"/>
    </row>
    <row r="160" spans="1:12" ht="16.5">
      <c r="A160" s="72"/>
      <c r="B160" s="75" t="s">
        <v>143</v>
      </c>
      <c r="C160" s="75"/>
      <c r="D160" s="75"/>
      <c r="E160" s="75"/>
      <c r="F160" s="75"/>
      <c r="G160" s="81"/>
      <c r="H160" s="75"/>
      <c r="I160" s="75"/>
      <c r="L160" s="11"/>
    </row>
    <row r="161" spans="1:12" ht="16.5">
      <c r="A161" s="72"/>
      <c r="B161" s="75" t="s">
        <v>141</v>
      </c>
      <c r="C161" s="75"/>
      <c r="D161" s="75"/>
      <c r="E161" s="75"/>
      <c r="F161" s="75"/>
      <c r="G161" s="117">
        <f>G163-G162</f>
        <v>15276</v>
      </c>
      <c r="H161" s="75"/>
      <c r="I161" s="75"/>
      <c r="L161" s="11"/>
    </row>
    <row r="162" spans="1:12" ht="16.5">
      <c r="A162" s="72"/>
      <c r="B162" s="75" t="s">
        <v>142</v>
      </c>
      <c r="C162" s="75"/>
      <c r="D162" s="75"/>
      <c r="E162" s="75"/>
      <c r="F162" s="75"/>
      <c r="G162" s="156">
        <v>1280</v>
      </c>
      <c r="H162" s="75"/>
      <c r="I162" s="75"/>
      <c r="L162" s="11"/>
    </row>
    <row r="163" spans="1:12" ht="16.5">
      <c r="A163" s="72"/>
      <c r="B163" s="75"/>
      <c r="C163" s="75"/>
      <c r="D163" s="75"/>
      <c r="E163" s="75"/>
      <c r="F163" s="75"/>
      <c r="G163" s="81">
        <f>BSHEET!C39</f>
        <v>16556</v>
      </c>
      <c r="H163" s="75"/>
      <c r="I163" s="75"/>
      <c r="L163" s="11"/>
    </row>
    <row r="164" spans="1:12" ht="16.5">
      <c r="A164" s="72"/>
      <c r="B164" s="75"/>
      <c r="C164" s="75"/>
      <c r="D164" s="75"/>
      <c r="E164" s="75"/>
      <c r="F164" s="75"/>
      <c r="G164" s="81"/>
      <c r="H164" s="75"/>
      <c r="I164" s="75"/>
      <c r="L164" s="11"/>
    </row>
    <row r="165" spans="1:12" ht="17.25" thickBot="1">
      <c r="A165" s="72"/>
      <c r="B165" s="75"/>
      <c r="C165" s="75"/>
      <c r="D165" s="75"/>
      <c r="E165" s="73"/>
      <c r="F165" s="75"/>
      <c r="G165" s="85">
        <f>+G159+G163</f>
        <v>31364</v>
      </c>
      <c r="H165" s="75"/>
      <c r="I165" s="75"/>
      <c r="L165" s="11"/>
    </row>
    <row r="166" spans="1:12" ht="17.25" thickTop="1">
      <c r="A166" s="72"/>
      <c r="B166" s="75"/>
      <c r="C166" s="75"/>
      <c r="D166" s="75"/>
      <c r="E166" s="73"/>
      <c r="F166" s="75"/>
      <c r="G166" s="81"/>
      <c r="H166" s="75"/>
      <c r="I166" s="75"/>
      <c r="L166" s="11"/>
    </row>
    <row r="167" spans="1:12" ht="16.5">
      <c r="A167" s="72" t="s">
        <v>113</v>
      </c>
      <c r="B167" s="73" t="s">
        <v>56</v>
      </c>
      <c r="C167" s="73"/>
      <c r="D167" s="73"/>
      <c r="E167" s="75"/>
      <c r="F167" s="75"/>
      <c r="G167" s="75"/>
      <c r="H167" s="75"/>
      <c r="I167" s="75"/>
      <c r="L167" s="11"/>
    </row>
    <row r="168" spans="1:12" ht="16.5">
      <c r="A168" s="72"/>
      <c r="B168" s="75"/>
      <c r="C168" s="75"/>
      <c r="D168" s="75"/>
      <c r="E168" s="75"/>
      <c r="F168" s="75"/>
      <c r="G168" s="75"/>
      <c r="H168" s="75"/>
      <c r="I168" s="75"/>
      <c r="L168" s="11"/>
    </row>
    <row r="169" spans="1:12" ht="16.5">
      <c r="A169" s="72"/>
      <c r="B169" s="75" t="s">
        <v>126</v>
      </c>
      <c r="C169" s="75"/>
      <c r="D169" s="75"/>
      <c r="E169" s="73"/>
      <c r="F169" s="75"/>
      <c r="G169" s="75"/>
      <c r="H169" s="75"/>
      <c r="I169" s="75"/>
      <c r="L169" s="11"/>
    </row>
    <row r="170" spans="1:12" ht="15.75" customHeight="1">
      <c r="A170" s="72"/>
      <c r="B170" s="75"/>
      <c r="C170" s="75"/>
      <c r="D170" s="75"/>
      <c r="E170" s="75"/>
      <c r="F170" s="75"/>
      <c r="G170" s="75"/>
      <c r="H170" s="75"/>
      <c r="I170" s="75"/>
      <c r="L170" s="11"/>
    </row>
    <row r="171" spans="1:12" ht="16.5">
      <c r="A171" s="72" t="s">
        <v>114</v>
      </c>
      <c r="B171" s="73" t="s">
        <v>57</v>
      </c>
      <c r="C171" s="73"/>
      <c r="D171" s="73"/>
      <c r="E171" s="75"/>
      <c r="F171" s="75"/>
      <c r="G171" s="75"/>
      <c r="H171" s="75"/>
      <c r="I171" s="75"/>
      <c r="L171" s="11"/>
    </row>
    <row r="172" spans="1:12" ht="16.5">
      <c r="A172" s="72"/>
      <c r="B172" s="75"/>
      <c r="C172" s="75"/>
      <c r="D172" s="75"/>
      <c r="E172" s="75"/>
      <c r="F172" s="75"/>
      <c r="G172" s="75"/>
      <c r="H172" s="75"/>
      <c r="I172" s="75"/>
      <c r="L172" s="11"/>
    </row>
    <row r="173" spans="1:12" ht="16.5">
      <c r="A173" s="72"/>
      <c r="B173" s="75" t="s">
        <v>125</v>
      </c>
      <c r="C173" s="75"/>
      <c r="D173" s="75"/>
      <c r="E173" s="73"/>
      <c r="F173" s="75"/>
      <c r="G173" s="75"/>
      <c r="H173" s="75"/>
      <c r="I173" s="75"/>
      <c r="L173" s="11"/>
    </row>
    <row r="174" spans="1:12" ht="16.5">
      <c r="A174" s="72"/>
      <c r="B174" s="75"/>
      <c r="C174" s="75"/>
      <c r="D174" s="75"/>
      <c r="E174" s="73"/>
      <c r="F174" s="75"/>
      <c r="G174" s="75"/>
      <c r="H174" s="75"/>
      <c r="I174" s="75"/>
      <c r="L174" s="11"/>
    </row>
    <row r="175" spans="1:12" ht="16.5">
      <c r="A175" s="104" t="s">
        <v>115</v>
      </c>
      <c r="B175" s="73" t="s">
        <v>230</v>
      </c>
      <c r="C175" s="75"/>
      <c r="D175" s="75"/>
      <c r="E175" s="73"/>
      <c r="F175" s="75"/>
      <c r="G175" s="75"/>
      <c r="H175" s="75"/>
      <c r="I175" s="75"/>
      <c r="L175" s="11"/>
    </row>
    <row r="176" spans="1:12" ht="16.5">
      <c r="A176" s="104"/>
      <c r="B176" s="75"/>
      <c r="C176" s="75"/>
      <c r="D176" s="75"/>
      <c r="E176" s="73"/>
      <c r="F176" s="75"/>
      <c r="G176" s="75"/>
      <c r="H176" s="75"/>
      <c r="I176" s="75"/>
      <c r="L176" s="11"/>
    </row>
    <row r="177" spans="2:12" ht="16.5" customHeight="1">
      <c r="B177" s="75" t="s">
        <v>284</v>
      </c>
      <c r="C177" s="75"/>
      <c r="D177" s="75"/>
      <c r="E177" s="75"/>
      <c r="F177" s="75"/>
      <c r="G177" s="75"/>
      <c r="H177" s="75"/>
      <c r="I177" s="75"/>
      <c r="L177" s="11"/>
    </row>
    <row r="178" spans="1:12" ht="16.5" customHeight="1">
      <c r="A178" s="72"/>
      <c r="B178" s="75" t="s">
        <v>285</v>
      </c>
      <c r="C178" s="75"/>
      <c r="D178" s="75"/>
      <c r="E178" s="75"/>
      <c r="F178" s="75"/>
      <c r="G178" s="75"/>
      <c r="H178" s="75"/>
      <c r="I178" s="75"/>
      <c r="L178" s="11"/>
    </row>
    <row r="179" spans="1:12" ht="16.5" customHeight="1">
      <c r="A179" s="72"/>
      <c r="B179" s="75" t="s">
        <v>288</v>
      </c>
      <c r="C179" s="75"/>
      <c r="D179" s="75"/>
      <c r="E179" s="75"/>
      <c r="F179" s="75"/>
      <c r="G179" s="75"/>
      <c r="H179" s="75"/>
      <c r="I179" s="75"/>
      <c r="L179" s="11"/>
    </row>
    <row r="180" spans="1:12" ht="16.5" customHeight="1">
      <c r="A180" s="72"/>
      <c r="B180" s="75" t="s">
        <v>286</v>
      </c>
      <c r="C180" s="75"/>
      <c r="D180" s="75"/>
      <c r="E180" s="75"/>
      <c r="F180" s="75"/>
      <c r="G180" s="75"/>
      <c r="H180" s="75"/>
      <c r="I180" s="75"/>
      <c r="L180" s="11"/>
    </row>
    <row r="181" spans="2:12" ht="16.5" customHeight="1">
      <c r="B181" s="164" t="s">
        <v>287</v>
      </c>
      <c r="F181" s="75"/>
      <c r="G181" s="75"/>
      <c r="H181" s="75"/>
      <c r="I181" s="75"/>
      <c r="L181" s="11"/>
    </row>
    <row r="182" spans="1:12" ht="16.5">
      <c r="A182" s="72"/>
      <c r="B182" s="75"/>
      <c r="C182" s="75"/>
      <c r="D182" s="75"/>
      <c r="E182" s="75"/>
      <c r="F182" s="75"/>
      <c r="G182" s="75"/>
      <c r="H182" s="75"/>
      <c r="I182" s="75"/>
      <c r="L182" s="11"/>
    </row>
    <row r="183" spans="1:12" ht="16.5">
      <c r="A183" s="72" t="s">
        <v>116</v>
      </c>
      <c r="B183" s="73" t="s">
        <v>117</v>
      </c>
      <c r="C183" s="73"/>
      <c r="D183" s="73"/>
      <c r="E183" s="73"/>
      <c r="F183" s="75"/>
      <c r="G183" s="75"/>
      <c r="H183" s="75"/>
      <c r="I183" s="75"/>
      <c r="L183" s="11"/>
    </row>
    <row r="184" spans="1:12" s="12" customFormat="1" ht="16.5">
      <c r="A184" s="77"/>
      <c r="B184" s="75"/>
      <c r="C184" s="75"/>
      <c r="D184" s="75"/>
      <c r="E184" s="75"/>
      <c r="F184" s="75"/>
      <c r="G184" s="78" t="s">
        <v>64</v>
      </c>
      <c r="I184" s="75"/>
      <c r="L184" s="13"/>
    </row>
    <row r="185" spans="1:12" ht="16.5">
      <c r="A185" s="72"/>
      <c r="B185" s="73"/>
      <c r="C185" s="73"/>
      <c r="D185" s="73"/>
      <c r="E185" s="75"/>
      <c r="F185" s="78" t="s">
        <v>62</v>
      </c>
      <c r="G185" s="78" t="s">
        <v>62</v>
      </c>
      <c r="I185" s="75"/>
      <c r="L185" s="11"/>
    </row>
    <row r="186" spans="1:12" ht="16.5">
      <c r="A186" s="72"/>
      <c r="B186" s="73"/>
      <c r="C186" s="73"/>
      <c r="D186" s="73"/>
      <c r="E186" s="73"/>
      <c r="F186" s="78" t="s">
        <v>63</v>
      </c>
      <c r="G186" s="78" t="s">
        <v>65</v>
      </c>
      <c r="I186" s="75"/>
      <c r="L186" s="11"/>
    </row>
    <row r="187" spans="1:12" ht="16.5">
      <c r="A187" s="72"/>
      <c r="B187" s="73" t="s">
        <v>118</v>
      </c>
      <c r="C187" s="73"/>
      <c r="D187" s="73"/>
      <c r="E187" s="75"/>
      <c r="F187" s="87" t="s">
        <v>232</v>
      </c>
      <c r="G187" s="87" t="s">
        <v>232</v>
      </c>
      <c r="I187" s="75"/>
      <c r="L187" s="11"/>
    </row>
    <row r="188" spans="1:12" ht="16.5">
      <c r="A188" s="72"/>
      <c r="B188" s="75"/>
      <c r="C188" s="75"/>
      <c r="D188" s="75"/>
      <c r="E188" s="75"/>
      <c r="F188" s="75"/>
      <c r="G188" s="75"/>
      <c r="I188" s="75"/>
      <c r="L188" s="11"/>
    </row>
    <row r="189" spans="1:12" ht="16.5">
      <c r="A189" s="72"/>
      <c r="B189" s="75"/>
      <c r="C189" s="75"/>
      <c r="D189" s="75"/>
      <c r="E189" s="75"/>
      <c r="F189" s="75"/>
      <c r="G189" s="75"/>
      <c r="I189" s="75"/>
      <c r="L189" s="11"/>
    </row>
    <row r="190" spans="1:12" s="12" customFormat="1" ht="17.25" thickBot="1">
      <c r="A190" s="77"/>
      <c r="B190" s="75" t="s">
        <v>1</v>
      </c>
      <c r="C190" s="75"/>
      <c r="D190" s="75"/>
      <c r="E190" s="75"/>
      <c r="F190" s="95">
        <f>+PL!C29</f>
        <v>1994</v>
      </c>
      <c r="G190" s="94">
        <f>+PL!G29</f>
        <v>8124</v>
      </c>
      <c r="I190" s="75"/>
      <c r="L190" s="13"/>
    </row>
    <row r="191" spans="1:12" s="12" customFormat="1" ht="17.25" thickTop="1">
      <c r="A191" s="77"/>
      <c r="B191" s="75"/>
      <c r="C191" s="75"/>
      <c r="D191" s="75"/>
      <c r="E191" s="75"/>
      <c r="F191" s="88"/>
      <c r="G191" s="157"/>
      <c r="I191" s="75"/>
      <c r="L191" s="13"/>
    </row>
    <row r="192" spans="1:12" s="12" customFormat="1" ht="17.25" thickBot="1">
      <c r="A192" s="77"/>
      <c r="B192" s="75" t="s">
        <v>208</v>
      </c>
      <c r="C192" s="75"/>
      <c r="D192" s="75"/>
      <c r="E192" s="75"/>
      <c r="F192" s="95">
        <v>130635</v>
      </c>
      <c r="G192" s="95">
        <v>130635</v>
      </c>
      <c r="I192" s="75"/>
      <c r="L192" s="13"/>
    </row>
    <row r="193" spans="1:12" s="12" customFormat="1" ht="15" customHeight="1" thickTop="1">
      <c r="A193" s="75"/>
      <c r="B193" s="75"/>
      <c r="C193" s="75"/>
      <c r="D193" s="75"/>
      <c r="E193" s="75"/>
      <c r="F193" s="75"/>
      <c r="G193" s="75"/>
      <c r="I193" s="75"/>
      <c r="L193" s="13"/>
    </row>
    <row r="194" spans="1:12" s="12" customFormat="1" ht="17.25" thickBot="1">
      <c r="A194" s="75"/>
      <c r="B194" s="75" t="s">
        <v>119</v>
      </c>
      <c r="C194" s="75"/>
      <c r="D194" s="75"/>
      <c r="E194" s="75"/>
      <c r="F194" s="96">
        <f>F190/F192*100</f>
        <v>1.5263903241857084</v>
      </c>
      <c r="G194" s="96">
        <f>G190/G192*100</f>
        <v>6.218854059019406</v>
      </c>
      <c r="I194" s="75"/>
      <c r="L194" s="13"/>
    </row>
    <row r="195" spans="1:12" s="12" customFormat="1" ht="17.25" thickTop="1">
      <c r="A195" s="75"/>
      <c r="B195" s="75"/>
      <c r="C195" s="75"/>
      <c r="D195" s="75"/>
      <c r="E195" s="75"/>
      <c r="H195" s="75"/>
      <c r="I195" s="75"/>
      <c r="L195" s="13"/>
    </row>
    <row r="196" spans="1:12" ht="17.25" thickBot="1">
      <c r="A196" s="73"/>
      <c r="B196" s="73" t="s">
        <v>178</v>
      </c>
      <c r="C196" s="73"/>
      <c r="D196" s="73"/>
      <c r="E196" s="93"/>
      <c r="F196" s="96">
        <f>F190/F192*100</f>
        <v>1.5263903241857084</v>
      </c>
      <c r="G196" s="96">
        <f>G190/G192*100</f>
        <v>6.218854059019406</v>
      </c>
      <c r="H196" s="75"/>
      <c r="I196" s="75"/>
      <c r="L196" s="11"/>
    </row>
    <row r="197" spans="1:12" ht="17.25" thickTop="1">
      <c r="A197" s="73"/>
      <c r="B197" s="75"/>
      <c r="C197" s="75"/>
      <c r="D197" s="75"/>
      <c r="E197" s="75"/>
      <c r="F197" s="75"/>
      <c r="G197" s="75"/>
      <c r="H197" s="75"/>
      <c r="I197" s="75"/>
      <c r="L197" s="11"/>
    </row>
    <row r="198" spans="2:12" s="12" customFormat="1" ht="14.25" customHeight="1">
      <c r="B198" s="75" t="s">
        <v>214</v>
      </c>
      <c r="C198" s="75"/>
      <c r="D198" s="75"/>
      <c r="E198" s="75"/>
      <c r="F198" s="75"/>
      <c r="G198" s="75"/>
      <c r="H198" s="75"/>
      <c r="I198" s="75"/>
      <c r="L198" s="13"/>
    </row>
    <row r="199" spans="2:12" ht="16.5">
      <c r="B199" s="75" t="s">
        <v>269</v>
      </c>
      <c r="L199" s="11"/>
    </row>
    <row r="200" ht="16.5">
      <c r="B200" s="164" t="s">
        <v>197</v>
      </c>
    </row>
  </sheetData>
  <mergeCells count="2">
    <mergeCell ref="B74:H78"/>
    <mergeCell ref="B114:H115"/>
  </mergeCells>
  <printOptions/>
  <pageMargins left="0.39" right="0.24" top="0.51" bottom="0.5" header="0" footer="0"/>
  <pageSetup fitToHeight="0" horizontalDpi="1200" verticalDpi="1200" orientation="portrait" paperSize="9" scale="70" r:id="rId2"/>
  <rowBreaks count="3" manualBreakCount="3">
    <brk id="57" max="255" man="1"/>
    <brk id="117" max="255" man="1"/>
    <brk id="18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pclee</cp:lastModifiedBy>
  <cp:lastPrinted>2009-07-28T06:55:28Z</cp:lastPrinted>
  <dcterms:created xsi:type="dcterms:W3CDTF">2001-02-05T15:55:12Z</dcterms:created>
  <dcterms:modified xsi:type="dcterms:W3CDTF">2009-07-28T07:00:04Z</dcterms:modified>
  <cp:category/>
  <cp:version/>
  <cp:contentType/>
  <cp:contentStatus/>
</cp:coreProperties>
</file>