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30" tabRatio="604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 localSheetId="1">'BSHEET'!$A$1:$F$63</definedName>
    <definedName name="_xlnm.Print_Area" localSheetId="2">'Equity '!$A$1:$J$47</definedName>
  </definedNames>
  <calcPr fullCalcOnLoad="1"/>
</workbook>
</file>

<file path=xl/sharedStrings.xml><?xml version="1.0" encoding="utf-8"?>
<sst xmlns="http://schemas.openxmlformats.org/spreadsheetml/2006/main" count="373" uniqueCount="313">
  <si>
    <t>The Group did not carry out any revaluation of its property, plant and equipment in the current financial</t>
  </si>
  <si>
    <t>from the previous annual financial statements.</t>
  </si>
  <si>
    <t>to the date of this report, which have not been reflected in this financial statements.</t>
  </si>
  <si>
    <t>Net profit attributable to ordinary shareholders (RM'000)</t>
  </si>
  <si>
    <t>CASH FLOWS FROM/(USED IN) OPERATING ACTIVITIES</t>
  </si>
  <si>
    <t>Net assets per share attributable to ordinary</t>
  </si>
  <si>
    <t xml:space="preserve">equity holders of the parent (RM) </t>
  </si>
  <si>
    <t>Operating expenses</t>
  </si>
  <si>
    <t>Profit for the period</t>
  </si>
  <si>
    <t>(Restated)</t>
  </si>
  <si>
    <t>ASSETS</t>
  </si>
  <si>
    <t>Non-current assets</t>
  </si>
  <si>
    <t>Other investments</t>
  </si>
  <si>
    <t>Inventories</t>
  </si>
  <si>
    <t>Trade receivables</t>
  </si>
  <si>
    <t xml:space="preserve">Short-term deposits </t>
  </si>
  <si>
    <t>Tax recoverable</t>
  </si>
  <si>
    <t>Trade payables</t>
  </si>
  <si>
    <t>Short term borrowings</t>
  </si>
  <si>
    <t>Other receivables, deposits and prepayments</t>
  </si>
  <si>
    <t>Cash on hand and at banks</t>
  </si>
  <si>
    <t>TOTAL ASSETS</t>
  </si>
  <si>
    <t>EQUITY AND LIABILITIES</t>
  </si>
  <si>
    <t>Equity attributable to equity holders of the parent</t>
  </si>
  <si>
    <t>Share premium</t>
  </si>
  <si>
    <t>Revaluation reserve</t>
  </si>
  <si>
    <t>Retained profit</t>
  </si>
  <si>
    <t>TOTAL EQUITY</t>
  </si>
  <si>
    <t>Non-current liabilities</t>
  </si>
  <si>
    <t>TOTAL LIABILITIES</t>
  </si>
  <si>
    <t>TOTAL EQUITY AND LIABILITIES</t>
  </si>
  <si>
    <t>Other payables and accruals</t>
  </si>
  <si>
    <t>Attributable to:</t>
  </si>
  <si>
    <t>Equity holders of the parent</t>
  </si>
  <si>
    <t>Investment properties</t>
  </si>
  <si>
    <t xml:space="preserve">  - derecognition of reserve on consolidation</t>
  </si>
  <si>
    <t xml:space="preserve">  - reclassification of revaluation reserve for </t>
  </si>
  <si>
    <t xml:space="preserve">The interim financial report is unaudited and has been prepared in accordance with Financial Reporting </t>
  </si>
  <si>
    <t>There were no sale of unquoted investments and properties for the current financial period.</t>
  </si>
  <si>
    <t>There were no purchases or disposals of quoted securities for the current financial period under review.</t>
  </si>
  <si>
    <t xml:space="preserve">Standard (FRS) 134 "Interim Financial Reporting" and Paragraph 9.22 of the Listing Requirements of Bursa </t>
  </si>
  <si>
    <t xml:space="preserve">Malaysia Securities Berhad and should be read in conjunction with the audited financial statements of the Group </t>
  </si>
  <si>
    <t xml:space="preserve">The analysis of the Group business segments for the current financial period to date are as follows:- </t>
  </si>
  <si>
    <t xml:space="preserve">  (Increase)/Decrease in working capital</t>
  </si>
  <si>
    <t xml:space="preserve">  Cash from operations</t>
  </si>
  <si>
    <t>Net cash from operating activities</t>
  </si>
  <si>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</si>
  <si>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</si>
  <si>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</si>
  <si>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</si>
  <si>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</si>
  <si>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</si>
  <si>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</si>
  <si>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</si>
  <si>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</si>
  <si>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</si>
  <si>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</si>
  <si>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</si>
  <si>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 xml:space="preserve">AS AT </t>
  </si>
  <si>
    <t>AS AT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</si>
  <si>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</si>
  <si>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</si>
  <si>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</si>
  <si>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</si>
  <si>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</si>
  <si>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</si>
  <si>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</si>
  <si>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</si>
  <si>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</si>
  <si>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</si>
  <si>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</si>
  <si>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</si>
  <si>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DIVIDEND</t>
  </si>
  <si>
    <t>Current Year</t>
  </si>
  <si>
    <t>Quarter</t>
  </si>
  <si>
    <t>Cumulative</t>
  </si>
  <si>
    <t>To Date</t>
  </si>
  <si>
    <t>Revenue</t>
  </si>
  <si>
    <t>Income tax</t>
  </si>
  <si>
    <t>Property, plant and equipment</t>
  </si>
  <si>
    <t>Current assets</t>
  </si>
  <si>
    <t>Current liabilities</t>
  </si>
  <si>
    <t>Share capital</t>
  </si>
  <si>
    <t>Long term borrowings</t>
  </si>
  <si>
    <t>Deferred taxation</t>
  </si>
  <si>
    <t xml:space="preserve">Deferred tax </t>
  </si>
  <si>
    <t>Goodwill on consolidation</t>
  </si>
  <si>
    <t>MATERIAL SUBSEQUENT EVENTS</t>
  </si>
  <si>
    <t>Not applicable.</t>
  </si>
  <si>
    <t xml:space="preserve">Profit/(loss) </t>
  </si>
  <si>
    <t xml:space="preserve"> taxation</t>
  </si>
  <si>
    <t>before</t>
  </si>
  <si>
    <t>CONDENSED CONSOLIDATED INCOME STATEMENT</t>
  </si>
  <si>
    <t>NOTES TO THE INTERIM FINANCIAL REPORT</t>
  </si>
  <si>
    <t>A1.</t>
  </si>
  <si>
    <t>BASIS OF PREPARATION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</si>
  <si>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</si>
  <si>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</si>
  <si>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</si>
  <si>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</si>
  <si>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</si>
  <si>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</si>
  <si>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</si>
  <si>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</si>
  <si>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</si>
  <si>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</si>
  <si>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</si>
  <si>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</si>
  <si>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</si>
  <si>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</si>
  <si>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</si>
  <si>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</si>
  <si>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</si>
  <si>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</si>
  <si>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</si>
  <si>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</si>
  <si>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</si>
  <si>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</si>
  <si>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</si>
  <si>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</si>
  <si>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</si>
  <si>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</si>
  <si>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</si>
  <si>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</si>
  <si>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</si>
  <si>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</si>
  <si>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</si>
  <si>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</si>
  <si>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</si>
  <si>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</si>
  <si>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</si>
  <si>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Basic EPS (sen)</t>
  </si>
  <si>
    <t>Profit before tax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</si>
  <si>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</si>
  <si>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</si>
  <si>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</si>
  <si>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</si>
  <si>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There were no material litigation involving the Group as at the date of this report.</t>
  </si>
  <si>
    <t xml:space="preserve"> There were no financial instruments with off balance sheet risk as at the date of this report.</t>
  </si>
  <si>
    <t>CASH FLOWS FROM/(USED IN) INVESTING ACTIVITIES</t>
  </si>
  <si>
    <t>Net cash used in investing activities</t>
  </si>
  <si>
    <t>CASH FLOWS FROM/(USED IN) FINANCING ACTIVITIES</t>
  </si>
  <si>
    <t xml:space="preserve">CONDENSED CONSOLIDATED STATEMENT OF CHANGES IN EQUITY </t>
  </si>
  <si>
    <t xml:space="preserve">Distributable </t>
  </si>
  <si>
    <t>Reserve</t>
  </si>
  <si>
    <t>Total</t>
  </si>
  <si>
    <t xml:space="preserve">Share </t>
  </si>
  <si>
    <t>Reserve on</t>
  </si>
  <si>
    <t>Capital</t>
  </si>
  <si>
    <t>Premium</t>
  </si>
  <si>
    <t>Consolidation</t>
  </si>
  <si>
    <t>Equity</t>
  </si>
  <si>
    <t>Profit</t>
  </si>
  <si>
    <t>Finance cost</t>
  </si>
  <si>
    <t>Income Tax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</si>
  <si>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</si>
  <si>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</si>
  <si>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</si>
  <si>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</si>
  <si>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</si>
  <si>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 xml:space="preserve">         INDIVIDUAL QUARTER</t>
  </si>
  <si>
    <t xml:space="preserve">CONDENSED CONSOLIDATED BALANCE SHEET </t>
  </si>
  <si>
    <t>PROFIT/(LOSS) ON SALE OF UNQUOTED INVESTMENTS AND/OR PROPERTIES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</si>
  <si>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</si>
  <si>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</si>
  <si>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</si>
  <si>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</si>
  <si>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</si>
  <si>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</si>
  <si>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</si>
  <si>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</si>
  <si>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</si>
  <si>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                                 SPRITZER BHD.</t>
  </si>
  <si>
    <t xml:space="preserve">                                 (Incorporated in Malaysia)</t>
  </si>
  <si>
    <t xml:space="preserve">    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</si>
  <si>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</si>
  <si>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</si>
  <si>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>SECURITIES</t>
  </si>
  <si>
    <t xml:space="preserve">ISSUANCES, CANCELLATIONS, REPURCHASES, RESALE AND REPAYMENTS OF DEBT AND EQUITY </t>
  </si>
  <si>
    <t xml:space="preserve">MATERIAL CHANGES IN THE QUARTERLY RESULTS COMPARED TO THE RESULTS OF THE PRECEDING </t>
  </si>
  <si>
    <t>Cash and cash equivalents comprise the following:</t>
  </si>
  <si>
    <t xml:space="preserve">  Cash and bank balances</t>
  </si>
  <si>
    <t xml:space="preserve">  Bank overdrafts</t>
  </si>
  <si>
    <t xml:space="preserve">  Profit before tax</t>
  </si>
  <si>
    <t xml:space="preserve">  Adjustments</t>
  </si>
  <si>
    <t xml:space="preserve">  Operating profit before changes in working capital</t>
  </si>
  <si>
    <t xml:space="preserve">  Income tax paid</t>
  </si>
  <si>
    <t xml:space="preserve">  Proceeds from disposal of property, plant and equipment</t>
  </si>
  <si>
    <t xml:space="preserve">  Interest received</t>
  </si>
  <si>
    <t xml:space="preserve">  Purchase of property, plant and equipment</t>
  </si>
  <si>
    <t xml:space="preserve">  Repayment of borrowings</t>
  </si>
  <si>
    <t xml:space="preserve">  Proceeds from borrowings</t>
  </si>
  <si>
    <t xml:space="preserve">  Finance costs paid</t>
  </si>
  <si>
    <t>Fully Diluted EPS (sen)</t>
  </si>
  <si>
    <t xml:space="preserve">                            SPRITZER BHD.</t>
  </si>
  <si>
    <t>UNUSUAL ITEMS AFFECTING ASSETS, LIABILITIES, EQUITY, NET INCOME OR CASH FLOWS</t>
  </si>
  <si>
    <t xml:space="preserve">Revaluation </t>
  </si>
  <si>
    <t>- current</t>
  </si>
  <si>
    <t>- overprovision in prior year</t>
  </si>
  <si>
    <t xml:space="preserve">  Dividend paid</t>
  </si>
  <si>
    <t xml:space="preserve">  Dividend received</t>
  </si>
  <si>
    <t xml:space="preserve">  Short term deposits </t>
  </si>
  <si>
    <t xml:space="preserve">  Tax refunded</t>
  </si>
  <si>
    <t>Balance as of 1st June 2006</t>
  </si>
  <si>
    <t xml:space="preserve">  As previously stated</t>
  </si>
  <si>
    <t xml:space="preserve">  Changes in accounting policies:</t>
  </si>
  <si>
    <t xml:space="preserve">     investment properties</t>
  </si>
  <si>
    <t>Restated balance as at 1st June 2006</t>
  </si>
  <si>
    <t>Retained</t>
  </si>
  <si>
    <t>a)</t>
  </si>
  <si>
    <t>b)</t>
  </si>
  <si>
    <t>c)</t>
  </si>
  <si>
    <t>Restatement of comparative amounts</t>
  </si>
  <si>
    <t>As previously</t>
  </si>
  <si>
    <t>Effects of</t>
  </si>
  <si>
    <t>reported</t>
  </si>
  <si>
    <t>restatement</t>
  </si>
  <si>
    <t>As restated</t>
  </si>
  <si>
    <t>i)</t>
  </si>
  <si>
    <t>-</t>
  </si>
  <si>
    <t>ii)</t>
  </si>
  <si>
    <t xml:space="preserve">The accounting policies and methods of computation used in the preparation of the interim financial report are </t>
  </si>
  <si>
    <t xml:space="preserve">period.  The values of property, plant and equipment have been brought forward, without amendment </t>
  </si>
  <si>
    <t xml:space="preserve">Apart from the traditional variations in the level of business activities, the operations of the Group were not </t>
  </si>
  <si>
    <t>materially affected by any seasonal nor cyclical factors.</t>
  </si>
  <si>
    <t xml:space="preserve">Non-distributable </t>
  </si>
  <si>
    <t>Attributable to Equity Holders of the Parent</t>
  </si>
  <si>
    <t xml:space="preserve">                                                                      </t>
  </si>
  <si>
    <t xml:space="preserve">  Share buy back</t>
  </si>
  <si>
    <t>Treasury shares</t>
  </si>
  <si>
    <t>Shares</t>
  </si>
  <si>
    <t>Treasury</t>
  </si>
  <si>
    <t>accordingly.</t>
  </si>
  <si>
    <t xml:space="preserve">ADDITIONAL INFORMATION REQUIRED BY THE LISTING REQUIREMENTS OF BURSA MALAYSIA SECURITIES </t>
  </si>
  <si>
    <t xml:space="preserve">BERHAD </t>
  </si>
  <si>
    <t>31/05/2007</t>
  </si>
  <si>
    <t>Other income</t>
  </si>
  <si>
    <t xml:space="preserve">  Additions to investment property</t>
  </si>
  <si>
    <t>Barring any unforeseen circumstances, the Board expects the Group to perform satisfactorily in year 2008.</t>
  </si>
  <si>
    <t>(The Condensed Consolidated Income Statement should be read in conjunction with the Audited Financial Statements</t>
  </si>
  <si>
    <t xml:space="preserve"> for the year ended 31st May 2007)</t>
  </si>
  <si>
    <t xml:space="preserve"> Audited Financial Statements for the year ended 31st May 2007)</t>
  </si>
  <si>
    <t xml:space="preserve">(The Condensed Consolidated Balance Sheet should be read in conjunction with the </t>
  </si>
  <si>
    <t>Prepaid lease payments</t>
  </si>
  <si>
    <t>Balance as of 1st June 2007</t>
  </si>
  <si>
    <t>Net profit for the period</t>
  </si>
  <si>
    <t xml:space="preserve">consistent with those adopted in the latest audited financial statements for the financial year ended 31st May 2007, </t>
  </si>
  <si>
    <t>for the financial year ended 31st May 2007.</t>
  </si>
  <si>
    <t>except for the adoption of two new/revised FRSs applicable to annual periods beginning on or after 1st October 2006.</t>
  </si>
  <si>
    <t>FRS 117: Leases</t>
  </si>
  <si>
    <t xml:space="preserve">FRS 124: Related Party Disclosures </t>
  </si>
  <si>
    <t xml:space="preserve">There were no material items of an unusual nature and amount for the current quarter and financial period todate </t>
  </si>
  <si>
    <t>except as disclosed in Note A1.</t>
  </si>
  <si>
    <t xml:space="preserve">There were no material changes in the estimates used in the current quarter compared to those used in the previous </t>
  </si>
  <si>
    <t>financial year which have a material effect in the current quarter.</t>
  </si>
  <si>
    <t>There was no dividend paid in the current quarter.</t>
  </si>
  <si>
    <t>No interim dividend has been declared for the current financial period to date.</t>
  </si>
  <si>
    <t>Number of ordinary shares in issue ('000)</t>
  </si>
  <si>
    <t>CONDENSED CONSOLIDATED CASH FLOW STATEMENT FOR THE FINANCIAL PERIOD</t>
  </si>
  <si>
    <t>CASH AND CASH EQUIVALENTS AT BEGINNING OF PERIOD</t>
  </si>
  <si>
    <t>CASH AND CASH EQUIVALENTS AT END OF PERIOD</t>
  </si>
  <si>
    <t>There were no corporate proposals announced but not completed as at the date of this report.</t>
  </si>
  <si>
    <t xml:space="preserve"> Statements for the year ended 31st May 2007)</t>
  </si>
  <si>
    <t xml:space="preserve">(The Condensed Consolidated Cash Flow Statement should be read in conjunction with the Audited Financial </t>
  </si>
  <si>
    <t xml:space="preserve">The changes in accounting policies and methods of computation resulting from the adoption of the new/revised FRSs </t>
  </si>
  <si>
    <t>are as follows:</t>
  </si>
  <si>
    <t xml:space="preserve">FRS 117 requires the unamortised carrying amounts of leasehold land to be accounted for as Prepaid Lease </t>
  </si>
  <si>
    <t xml:space="preserve">Payments and amortised over the period of its remaining lease term. The Group has reclassified such properties </t>
  </si>
  <si>
    <t xml:space="preserve">The adoption of the new/revised FRSs has resulted in the restatement of the comparative amounts as at 31st </t>
  </si>
  <si>
    <t>May 2007 as follows:</t>
  </si>
  <si>
    <t>effect on the result of the Group for the financial period.</t>
  </si>
  <si>
    <t xml:space="preserve">to be accounted for using the fair value model. Accordingly, the Group has changed the measurement basis of </t>
  </si>
  <si>
    <t xml:space="preserve">its investment properties from the previously used cost model to fair value model. This adoption has no material </t>
  </si>
  <si>
    <t>B3.</t>
  </si>
  <si>
    <t xml:space="preserve">(The Condensed Consolidated Statement Of Changes In Equity should be read in conjunction with the Audited Financial Statements </t>
  </si>
  <si>
    <t xml:space="preserve">There were no issuance and repayment of debt and equity securities, share buy-backs, share cancellations and   </t>
  </si>
  <si>
    <t>treasury shares were resold or cancelled during the current quarter.</t>
  </si>
  <si>
    <t xml:space="preserve">The number of ordinary shares in issue has been adjusted to take into consideration the treasury shares </t>
  </si>
  <si>
    <t>NET DECREASE IN CASH AND CASH EQUIVALENTS</t>
  </si>
  <si>
    <t xml:space="preserve">FRS 140 on Investment Property requires that an investment property held by a lessee under operating lease is </t>
  </si>
  <si>
    <t>The adoption of this FRS has no material effect on the result of the Group for the financial period.</t>
  </si>
  <si>
    <t>CURRENT YEAR PROSPECTS</t>
  </si>
  <si>
    <t>Quarterly report on consolidated results for the second quarter ended 30/11/2007.</t>
  </si>
  <si>
    <t>30/11/2007</t>
  </si>
  <si>
    <t>30/11/2006</t>
  </si>
  <si>
    <t>Balance as of 30th November 2007</t>
  </si>
  <si>
    <t>Balance as of 30th November 2006</t>
  </si>
  <si>
    <t>FOR THE FINANCIAL PERIOD ENDED 30TH NOVEMBER 2007</t>
  </si>
  <si>
    <t xml:space="preserve">from Property, Plant and Equipment to Prepaid Lease Payments. This reclassification of leasehold land has been </t>
  </si>
  <si>
    <t>accounted for retrospectively and the comparative amounts in the balance sheet have been restated.</t>
  </si>
  <si>
    <t xml:space="preserve">resale of treasury shares for the second quarter ended 30th November 2007. </t>
  </si>
  <si>
    <t xml:space="preserve">As at 30th November 2007, the total shares held as treasury shares remained at 12,000 shares as none of the </t>
  </si>
  <si>
    <t xml:space="preserve">There were no material events subsequent to the end of the financial period ended 30th November 2007 up  </t>
  </si>
  <si>
    <t>There were no changes in the composition of the Group during the second quarter ended 30th November 2007.</t>
  </si>
  <si>
    <t>The Group borrowings as at 30th November 2007 are as follows:-</t>
  </si>
  <si>
    <t xml:space="preserve">as at 30th November 2007. As such, the computation of the basic earnings per share has also been adjusted </t>
  </si>
  <si>
    <t xml:space="preserve">The Group recorded a turnover of RM20.8 million during the quarter ended 30th November 2007 which was </t>
  </si>
  <si>
    <t xml:space="preserve">higher as compared to RM17.4 million achieved in the corresponding quarter of the preceding year. </t>
  </si>
  <si>
    <t xml:space="preserve">Revenue of the Group has decreased from RM23.9 million in the preceding quarter to RM20.8 million this </t>
  </si>
  <si>
    <t xml:space="preserve">quarter.  Profit before tax therefore declined from RM2.1 million to RM1.7 million over the same period.  This </t>
  </si>
  <si>
    <t xml:space="preserve">Correspondingly, profit before tax has increased from RM0.9 million to RM1.7 million this quarter.  The </t>
  </si>
  <si>
    <t xml:space="preserve">The effective tax rates for the current quarter and current year to date are lower than the statutory income       </t>
  </si>
  <si>
    <t xml:space="preserve">tax rate mainly due to utilisation of available reinvestment allowances in certain subsidiary companies. </t>
  </si>
  <si>
    <t>ENDED 30TH NOVEMBER 2007</t>
  </si>
  <si>
    <t xml:space="preserve">to reduce its cost of production on the basis of economies of scale.  With the promising momentum </t>
  </si>
  <si>
    <t>country.</t>
  </si>
  <si>
    <t xml:space="preserve">Board believes that the Group will be able to stay as the leading bottled water manufacturer in the </t>
  </si>
  <si>
    <t xml:space="preserve">in consumer spending on bottled water and their loyalty towards our products and brands, the </t>
  </si>
  <si>
    <t>Net cash from/(used in) financing activities</t>
  </si>
  <si>
    <t>increase in revenue was mainly attributed to the increase in sales of bottled water.</t>
  </si>
  <si>
    <t>was due to the decrease in sales of both bottled water and PET products.</t>
  </si>
  <si>
    <t xml:space="preserve">The costs of raw materials continue to remain high in the short to medium term.  In order to sustain its </t>
  </si>
  <si>
    <t>profitability, the Group will be optimising the utilisation of its existing capacity so that it will be able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</si>
</sst>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0"/>
    <numFmt numFmtId="179" formatCode="00000"/>
    <numFmt numFmtId="180" formatCode="0.0%"/>
    <numFmt numFmtId="181" formatCode="_(* #,##0.0000_);_(* \(#,##0.0000\);_(* &quot;-&quot;????_);_(@_)"/>
    <numFmt numFmtId="182" formatCode="_(* #,##0.000_);_(* \(#,##0.000\);_(* &quot;-&quot;????_);_(@_)"/>
    <numFmt numFmtId="183" formatCode="_(* #,##0.00_);_(* \(#,##0.00\);_(* &quot;-&quot;????_);_(@_)"/>
    <numFmt numFmtId="184" formatCode="_(* #,##0.0_);_(* \(#,##0.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81" fontId="6" fillId="0" borderId="2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192" fontId="11" fillId="0" borderId="0" xfId="15" applyNumberFormat="1" applyFill="1" applyAlignment="1">
      <alignment/>
    </xf>
    <xf numFmtId="192" fontId="11" fillId="0" borderId="3" xfId="15" applyNumberFormat="1" applyFill="1" applyBorder="1" applyAlignment="1">
      <alignment/>
    </xf>
    <xf numFmtId="192" fontId="11" fillId="0" borderId="0" xfId="15" applyNumberFormat="1" applyAlignment="1">
      <alignment/>
    </xf>
    <xf numFmtId="192" fontId="11" fillId="0" borderId="3" xfId="15" applyNumberFormat="1" applyBorder="1" applyAlignment="1">
      <alignment/>
    </xf>
    <xf numFmtId="192" fontId="1" fillId="0" borderId="0" xfId="15" applyNumberFormat="1" applyFont="1" applyAlignment="1">
      <alignment/>
    </xf>
    <xf numFmtId="192" fontId="11" fillId="0" borderId="4" xfId="15" applyNumberFormat="1" applyBorder="1" applyAlignment="1">
      <alignment/>
    </xf>
    <xf numFmtId="192" fontId="11" fillId="0" borderId="5" xfId="15" applyNumberFormat="1" applyFont="1" applyBorder="1" applyAlignment="1">
      <alignment/>
    </xf>
    <xf numFmtId="192" fontId="1" fillId="0" borderId="6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181" fontId="6" fillId="0" borderId="0" xfId="0" applyNumberFormat="1" applyFont="1" applyBorder="1" applyAlignment="1">
      <alignment/>
    </xf>
    <xf numFmtId="192" fontId="11" fillId="0" borderId="7" xfId="15" applyNumberFormat="1" applyBorder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Border="1" applyAlignment="1">
      <alignment/>
    </xf>
    <xf numFmtId="41" fontId="14" fillId="0" borderId="8" xfId="0" applyNumberFormat="1" applyFont="1" applyAlignment="1">
      <alignment/>
    </xf>
    <xf numFmtId="41" fontId="14" fillId="0" borderId="6" xfId="0" applyNumberFormat="1" applyFont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1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41" fontId="14" fillId="0" borderId="1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92" fontId="11" fillId="0" borderId="7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92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92" fontId="18" fillId="0" borderId="0" xfId="15" applyNumberFormat="1" applyFont="1" applyAlignment="1">
      <alignment horizontal="right"/>
    </xf>
    <xf numFmtId="192" fontId="18" fillId="0" borderId="6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41" fontId="18" fillId="0" borderId="2" xfId="0" applyNumberFormat="1" applyFont="1" applyBorder="1" applyAlignment="1">
      <alignment/>
    </xf>
    <xf numFmtId="43" fontId="18" fillId="0" borderId="2" xfId="15" applyFont="1" applyBorder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9" fontId="11" fillId="0" borderId="0" xfId="23" applyAlignment="1">
      <alignment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/>
    </xf>
    <xf numFmtId="0" fontId="11" fillId="0" borderId="0" xfId="22" applyFont="1" applyAlignment="1">
      <alignment horizontal="center"/>
      <protection/>
    </xf>
    <xf numFmtId="192" fontId="11" fillId="0" borderId="6" xfId="15" applyNumberFormat="1" applyBorder="1" applyAlignment="1">
      <alignment/>
    </xf>
    <xf numFmtId="192" fontId="18" fillId="0" borderId="0" xfId="15" applyNumberFormat="1" applyFont="1" applyFill="1" applyAlignment="1">
      <alignment/>
    </xf>
    <xf numFmtId="192" fontId="18" fillId="0" borderId="0" xfId="15" applyNumberFormat="1" applyFont="1" applyFill="1" applyAlignment="1">
      <alignment horizontal="right"/>
    </xf>
    <xf numFmtId="192" fontId="18" fillId="0" borderId="6" xfId="15" applyNumberFormat="1" applyFont="1" applyFill="1" applyBorder="1" applyAlignment="1">
      <alignment/>
    </xf>
    <xf numFmtId="0" fontId="18" fillId="0" borderId="0" xfId="0" applyNumberFormat="1" applyFont="1" applyAlignment="1" quotePrefix="1">
      <alignment/>
    </xf>
    <xf numFmtId="192" fontId="11" fillId="0" borderId="0" xfId="21" applyNumberFormat="1">
      <alignment/>
      <protection/>
    </xf>
    <xf numFmtId="192" fontId="11" fillId="0" borderId="0" xfId="15" applyNumberFormat="1" applyFont="1" applyAlignment="1">
      <alignment horizontal="right"/>
    </xf>
    <xf numFmtId="192" fontId="1" fillId="0" borderId="0" xfId="15" applyNumberFormat="1" applyFont="1" applyBorder="1" applyAlignment="1">
      <alignment/>
    </xf>
    <xf numFmtId="0" fontId="11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192" fontId="18" fillId="0" borderId="4" xfId="15" applyNumberFormat="1" applyFont="1" applyBorder="1" applyAlignment="1">
      <alignment/>
    </xf>
    <xf numFmtId="192" fontId="18" fillId="0" borderId="5" xfId="15" applyNumberFormat="1" applyFont="1" applyBorder="1" applyAlignment="1">
      <alignment/>
    </xf>
    <xf numFmtId="192" fontId="18" fillId="0" borderId="0" xfId="15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41" fontId="14" fillId="0" borderId="2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Alignment="1">
      <alignment/>
    </xf>
    <xf numFmtId="41" fontId="14" fillId="0" borderId="8" xfId="0" applyNumberFormat="1" applyFont="1" applyFill="1" applyAlignment="1">
      <alignment/>
    </xf>
    <xf numFmtId="41" fontId="14" fillId="0" borderId="6" xfId="0" applyNumberFormat="1" applyFont="1" applyFill="1" applyBorder="1" applyAlignment="1">
      <alignment/>
    </xf>
    <xf numFmtId="41" fontId="14" fillId="0" borderId="2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1" xfId="0" applyNumberFormat="1" applyFont="1" applyFill="1" applyAlignment="1">
      <alignment/>
    </xf>
    <xf numFmtId="41" fontId="14" fillId="0" borderId="1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92" fontId="11" fillId="0" borderId="0" xfId="15" applyNumberFormat="1" applyFont="1" applyFill="1" applyAlignment="1">
      <alignment horizontal="center"/>
    </xf>
    <xf numFmtId="192" fontId="11" fillId="0" borderId="0" xfId="15" applyNumberFormat="1" applyFont="1" applyFill="1" applyAlignment="1">
      <alignment horizontal="center"/>
    </xf>
    <xf numFmtId="192" fontId="1" fillId="0" borderId="0" xfId="15" applyNumberFormat="1" applyFont="1" applyFill="1" applyAlignment="1">
      <alignment/>
    </xf>
    <xf numFmtId="192" fontId="11" fillId="0" borderId="4" xfId="15" applyNumberFormat="1" applyFill="1" applyBorder="1" applyAlignment="1">
      <alignment/>
    </xf>
    <xf numFmtId="192" fontId="11" fillId="0" borderId="7" xfId="15" applyNumberFormat="1" applyFill="1" applyBorder="1" applyAlignment="1">
      <alignment/>
    </xf>
    <xf numFmtId="192" fontId="11" fillId="0" borderId="5" xfId="15" applyNumberFormat="1" applyFill="1" applyBorder="1" applyAlignment="1">
      <alignment/>
    </xf>
    <xf numFmtId="192" fontId="1" fillId="0" borderId="6" xfId="15" applyNumberFormat="1" applyFont="1" applyFill="1" applyBorder="1" applyAlignment="1">
      <alignment/>
    </xf>
    <xf numFmtId="192" fontId="11" fillId="0" borderId="6" xfId="15" applyNumberFormat="1" applyFill="1" applyBorder="1" applyAlignment="1">
      <alignment/>
    </xf>
    <xf numFmtId="192" fontId="11" fillId="0" borderId="0" xfId="15" applyNumberFormat="1" applyFont="1" applyFill="1" applyAlignment="1">
      <alignment/>
    </xf>
    <xf numFmtId="192" fontId="18" fillId="0" borderId="5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11" fillId="0" borderId="10" xfId="21" applyBorder="1">
      <alignment/>
      <protection/>
    </xf>
    <xf numFmtId="0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192" fontId="11" fillId="0" borderId="5" xfId="15" applyNumberFormat="1" applyBorder="1" applyAlignment="1">
      <alignment/>
    </xf>
    <xf numFmtId="0" fontId="18" fillId="0" borderId="0" xfId="0" applyNumberFormat="1" applyFont="1" applyFill="1" applyAlignment="1" quotePrefix="1">
      <alignment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37" fontId="18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37" fontId="18" fillId="0" borderId="0" xfId="0" applyNumberFormat="1" applyFont="1" applyAlignment="1">
      <alignment horizontal="centerContinuous"/>
    </xf>
    <xf numFmtId="37" fontId="16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right"/>
    </xf>
    <xf numFmtId="0" fontId="11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1628775</xdr:colOff>
      <xdr:row>2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1076325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466725</xdr:colOff>
      <xdr:row>8</xdr:row>
      <xdr:rowOff>76200</xdr:rowOff>
    </xdr:from>
    <xdr:to>
      <xdr:col>0</xdr:col>
      <xdr:colOff>466725</xdr:colOff>
      <xdr:row>8</xdr:row>
      <xdr:rowOff>76200</xdr:rowOff>
    </xdr:to>
    <xdr:sp>
      <xdr:nvSpPr>
        <xdr:cNvPr id="2" name="Line 2"/>
        <xdr:cNvSpPr>
          <a:spLocks/>
        </xdr:cNvSpPr>
      </xdr:nvSpPr>
      <xdr:spPr>
        <a:xfrm>
          <a:off x="466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7</xdr:row>
      <xdr:rowOff>85725</xdr:rowOff>
    </xdr:from>
    <xdr:to>
      <xdr:col>9</xdr:col>
      <xdr:colOff>552450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>
          <a:off x="6981825" y="1304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104775</xdr:rowOff>
    </xdr:from>
    <xdr:to>
      <xdr:col>4</xdr:col>
      <xdr:colOff>438150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781300" y="1323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8</xdr:row>
      <xdr:rowOff>114300</xdr:rowOff>
    </xdr:from>
    <xdr:to>
      <xdr:col>7</xdr:col>
      <xdr:colOff>771525</xdr:colOff>
      <xdr:row>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610225" y="14954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114300</xdr:rowOff>
    </xdr:from>
    <xdr:to>
      <xdr:col>5</xdr:col>
      <xdr:colOff>609600</xdr:colOff>
      <xdr:row>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95725" y="1495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47625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85725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335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showGridLines="0" tabSelected="1" showOutlineSymbols="0" zoomScale="60" zoomScaleNormal="60" workbookViewId="0" topLeftCell="A1">
      <selection activeCell="A1" sqref="A1"/>
    </sheetView>
  </sheetViews>
  <sheetFormatPr defaultColWidth="8.88671875" defaultRowHeight="15"/>
  <cols>
    <col min="1" max="1" width="5.214843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140" customWidth="1"/>
    <col min="6" max="6" width="3.77734375" style="140" customWidth="1"/>
    <col min="7" max="7" width="14.88671875" style="140" customWidth="1"/>
    <col min="8" max="8" width="1.66796875" style="140" customWidth="1"/>
    <col min="9" max="9" width="23.6640625" style="140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19" customFormat="1" ht="21.75">
      <c r="B1" s="104" t="s">
        <v>172</v>
      </c>
      <c r="C1" s="55"/>
      <c r="D1" s="56"/>
      <c r="E1" s="57"/>
      <c r="F1" s="57"/>
      <c r="G1" s="57"/>
      <c r="H1" s="57"/>
      <c r="I1" s="57"/>
    </row>
    <row r="2" spans="2:254" ht="21.75">
      <c r="B2" s="105" t="s">
        <v>163</v>
      </c>
      <c r="D2" s="56"/>
      <c r="E2" s="57"/>
      <c r="F2" s="57"/>
      <c r="G2" s="57"/>
      <c r="H2" s="57"/>
      <c r="I2" s="5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05" t="s">
        <v>164</v>
      </c>
      <c r="D3" s="56"/>
      <c r="E3" s="57"/>
      <c r="F3" s="57"/>
      <c r="G3" s="57"/>
      <c r="H3" s="57"/>
      <c r="I3" s="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56"/>
      <c r="B4" s="56"/>
      <c r="C4" s="56"/>
      <c r="D4" s="56"/>
      <c r="E4" s="57"/>
      <c r="F4" s="57"/>
      <c r="G4" s="57"/>
      <c r="H4" s="57"/>
      <c r="I4" s="57"/>
    </row>
    <row r="5" spans="1:9" ht="20.25">
      <c r="A5" s="58" t="s">
        <v>282</v>
      </c>
      <c r="B5" s="58"/>
      <c r="C5" s="58"/>
      <c r="D5" s="58"/>
      <c r="E5" s="141"/>
      <c r="F5" s="141"/>
      <c r="G5" s="57"/>
      <c r="H5" s="57"/>
      <c r="I5" s="57"/>
    </row>
    <row r="6" spans="1:9" ht="20.25">
      <c r="A6" s="58" t="s">
        <v>46</v>
      </c>
      <c r="B6" s="58"/>
      <c r="C6" s="58"/>
      <c r="D6" s="58"/>
      <c r="E6" s="141"/>
      <c r="F6" s="141"/>
      <c r="G6" s="57"/>
      <c r="H6" s="57"/>
      <c r="I6" s="57"/>
    </row>
    <row r="7" spans="1:9" ht="14.25" customHeight="1">
      <c r="A7" s="56"/>
      <c r="B7" s="56"/>
      <c r="C7" s="56"/>
      <c r="D7" s="56"/>
      <c r="E7" s="57"/>
      <c r="F7" s="57"/>
      <c r="G7" s="57"/>
      <c r="H7" s="57"/>
      <c r="I7" s="57"/>
    </row>
    <row r="8" spans="1:9" s="15" customFormat="1" ht="20.25">
      <c r="A8" s="58" t="s">
        <v>92</v>
      </c>
      <c r="B8" s="58"/>
      <c r="C8" s="58"/>
      <c r="D8" s="58"/>
      <c r="E8" s="141"/>
      <c r="F8" s="141"/>
      <c r="G8" s="141"/>
      <c r="H8" s="141"/>
      <c r="I8" s="141"/>
    </row>
    <row r="9" spans="1:9" s="15" customFormat="1" ht="20.25">
      <c r="A9" s="58"/>
      <c r="B9" s="58"/>
      <c r="C9" s="58"/>
      <c r="D9" s="58"/>
      <c r="E9" s="141"/>
      <c r="F9" s="141"/>
      <c r="G9" s="141"/>
      <c r="H9" s="141"/>
      <c r="I9" s="141"/>
    </row>
    <row r="10" spans="1:9" ht="21.75" customHeight="1">
      <c r="A10" s="56"/>
      <c r="B10" s="56"/>
      <c r="C10" s="56" t="s">
        <v>160</v>
      </c>
      <c r="D10" s="56"/>
      <c r="E10" s="57"/>
      <c r="F10" s="57"/>
      <c r="G10" s="57" t="s">
        <v>55</v>
      </c>
      <c r="H10" s="57"/>
      <c r="I10" s="57"/>
    </row>
    <row r="11" spans="1:9" ht="20.25" customHeight="1">
      <c r="A11" s="56"/>
      <c r="B11" s="56"/>
      <c r="C11" s="59" t="s">
        <v>49</v>
      </c>
      <c r="D11" s="59"/>
      <c r="E11" s="142" t="s">
        <v>53</v>
      </c>
      <c r="F11" s="142"/>
      <c r="G11" s="142" t="s">
        <v>49</v>
      </c>
      <c r="H11" s="142"/>
      <c r="I11" s="142" t="s">
        <v>53</v>
      </c>
    </row>
    <row r="12" spans="1:9" ht="21" customHeight="1">
      <c r="A12" s="56"/>
      <c r="B12" s="56"/>
      <c r="C12" s="59" t="s">
        <v>50</v>
      </c>
      <c r="D12" s="59"/>
      <c r="E12" s="142" t="s">
        <v>54</v>
      </c>
      <c r="F12" s="142"/>
      <c r="G12" s="142" t="s">
        <v>50</v>
      </c>
      <c r="H12" s="142"/>
      <c r="I12" s="142" t="s">
        <v>54</v>
      </c>
    </row>
    <row r="13" spans="1:9" ht="20.25" customHeight="1">
      <c r="A13" s="56"/>
      <c r="B13" s="56"/>
      <c r="C13" s="59" t="s">
        <v>51</v>
      </c>
      <c r="D13" s="59"/>
      <c r="E13" s="142" t="s">
        <v>51</v>
      </c>
      <c r="F13" s="142"/>
      <c r="G13" s="142" t="s">
        <v>56</v>
      </c>
      <c r="H13" s="142"/>
      <c r="I13" s="142" t="s">
        <v>57</v>
      </c>
    </row>
    <row r="14" spans="1:12" ht="17.25" customHeight="1">
      <c r="A14" s="56"/>
      <c r="B14" s="56"/>
      <c r="C14" s="60" t="s">
        <v>283</v>
      </c>
      <c r="D14" s="60"/>
      <c r="E14" s="60" t="s">
        <v>284</v>
      </c>
      <c r="F14" s="143"/>
      <c r="G14" s="60" t="s">
        <v>283</v>
      </c>
      <c r="H14" s="60"/>
      <c r="I14" s="60" t="s">
        <v>284</v>
      </c>
      <c r="L14" s="1" t="s">
        <v>227</v>
      </c>
    </row>
    <row r="15" spans="1:9" ht="17.25" customHeight="1">
      <c r="A15" s="56"/>
      <c r="B15" s="56"/>
      <c r="C15" s="59" t="s">
        <v>52</v>
      </c>
      <c r="D15" s="59"/>
      <c r="E15" s="142" t="s">
        <v>52</v>
      </c>
      <c r="F15" s="57"/>
      <c r="G15" s="142" t="s">
        <v>52</v>
      </c>
      <c r="H15" s="57"/>
      <c r="I15" s="142" t="s">
        <v>52</v>
      </c>
    </row>
    <row r="16" spans="1:9" ht="16.5" customHeight="1">
      <c r="A16" s="56"/>
      <c r="B16" s="56"/>
      <c r="C16" s="126"/>
      <c r="D16" s="126"/>
      <c r="E16" s="144"/>
      <c r="F16" s="145"/>
      <c r="G16" s="146"/>
      <c r="H16" s="145"/>
      <c r="I16" s="144"/>
    </row>
    <row r="17" spans="1:11" ht="20.25">
      <c r="A17" s="56" t="s">
        <v>77</v>
      </c>
      <c r="B17" s="56"/>
      <c r="C17" s="65">
        <v>20787</v>
      </c>
      <c r="D17" s="62"/>
      <c r="E17" s="65">
        <v>17382</v>
      </c>
      <c r="F17" s="65"/>
      <c r="G17" s="65">
        <v>44712</v>
      </c>
      <c r="H17" s="65"/>
      <c r="I17" s="65">
        <v>36219</v>
      </c>
      <c r="J17" s="7"/>
      <c r="K17" s="7"/>
    </row>
    <row r="18" spans="1:11" ht="16.5" customHeight="1">
      <c r="A18" s="56"/>
      <c r="B18" s="56"/>
      <c r="C18" s="62"/>
      <c r="D18" s="61"/>
      <c r="E18" s="65"/>
      <c r="F18" s="147"/>
      <c r="G18" s="62"/>
      <c r="H18" s="147"/>
      <c r="I18" s="65"/>
      <c r="J18" s="7"/>
      <c r="K18" s="7"/>
    </row>
    <row r="19" spans="1:11" s="140" customFormat="1" ht="20.25">
      <c r="A19" s="57" t="s">
        <v>236</v>
      </c>
      <c r="B19" s="57"/>
      <c r="C19" s="147">
        <v>106</v>
      </c>
      <c r="D19" s="147"/>
      <c r="E19" s="147">
        <v>89</v>
      </c>
      <c r="F19" s="147"/>
      <c r="G19" s="147">
        <v>237</v>
      </c>
      <c r="H19" s="147"/>
      <c r="I19" s="147">
        <v>217</v>
      </c>
      <c r="J19" s="159"/>
      <c r="K19" s="159"/>
    </row>
    <row r="20" spans="1:11" ht="20.25">
      <c r="A20" s="56"/>
      <c r="B20" s="56"/>
      <c r="C20" s="61"/>
      <c r="D20" s="61"/>
      <c r="E20" s="147"/>
      <c r="F20" s="147"/>
      <c r="G20" s="61"/>
      <c r="H20" s="147"/>
      <c r="I20" s="147"/>
      <c r="J20" s="7"/>
      <c r="K20" s="7"/>
    </row>
    <row r="21" spans="1:11" ht="20.25">
      <c r="A21" s="56" t="s">
        <v>7</v>
      </c>
      <c r="B21" s="56"/>
      <c r="C21" s="61">
        <f>-(C17+C19+C23-C25)</f>
        <v>-18888</v>
      </c>
      <c r="D21" s="61"/>
      <c r="E21" s="147">
        <f>-(E17+E19+E23-E25)</f>
        <v>-16365</v>
      </c>
      <c r="F21" s="147"/>
      <c r="G21" s="61">
        <f>-(G17+G19+G23-G25)</f>
        <v>-40547</v>
      </c>
      <c r="H21" s="147"/>
      <c r="I21" s="147">
        <f>-(I17+I19+I23-I25)</f>
        <v>-33622</v>
      </c>
      <c r="J21" s="7"/>
      <c r="K21" s="7"/>
    </row>
    <row r="22" spans="1:11" ht="16.5" customHeight="1">
      <c r="A22" s="56"/>
      <c r="B22" s="56"/>
      <c r="C22" s="61"/>
      <c r="D22" s="61"/>
      <c r="E22" s="147"/>
      <c r="F22" s="147"/>
      <c r="G22" s="61"/>
      <c r="H22" s="147"/>
      <c r="I22" s="147"/>
      <c r="J22" s="7"/>
      <c r="K22" s="7"/>
    </row>
    <row r="23" spans="1:11" ht="20.25" customHeight="1">
      <c r="A23" s="56" t="s">
        <v>153</v>
      </c>
      <c r="B23" s="56"/>
      <c r="C23" s="61">
        <v>-350</v>
      </c>
      <c r="D23" s="61"/>
      <c r="E23" s="147">
        <v>-215</v>
      </c>
      <c r="F23" s="147"/>
      <c r="G23" s="61">
        <v>-686</v>
      </c>
      <c r="H23" s="147"/>
      <c r="I23" s="147">
        <v>-477</v>
      </c>
      <c r="J23" s="7"/>
      <c r="K23" s="7"/>
    </row>
    <row r="24" spans="1:11" ht="15.75" customHeight="1">
      <c r="A24" s="56"/>
      <c r="B24" s="56"/>
      <c r="C24" s="61"/>
      <c r="D24" s="62"/>
      <c r="E24" s="147"/>
      <c r="F24" s="147"/>
      <c r="G24" s="61"/>
      <c r="H24" s="147"/>
      <c r="I24" s="147"/>
      <c r="J24" s="7"/>
      <c r="K24" s="7"/>
    </row>
    <row r="25" spans="1:11" ht="20.25">
      <c r="A25" s="56" t="s">
        <v>132</v>
      </c>
      <c r="B25" s="56"/>
      <c r="C25" s="63">
        <v>1655</v>
      </c>
      <c r="D25" s="62"/>
      <c r="E25" s="148">
        <v>891</v>
      </c>
      <c r="F25" s="147"/>
      <c r="G25" s="63">
        <v>3716</v>
      </c>
      <c r="H25" s="147"/>
      <c r="I25" s="148">
        <v>2337</v>
      </c>
      <c r="J25" s="7"/>
      <c r="K25" s="7"/>
    </row>
    <row r="26" spans="1:11" ht="20.25">
      <c r="A26" s="56"/>
      <c r="B26" s="56"/>
      <c r="C26" s="61"/>
      <c r="D26" s="62"/>
      <c r="E26" s="147"/>
      <c r="F26" s="147"/>
      <c r="G26" s="61"/>
      <c r="H26" s="147"/>
      <c r="I26" s="147"/>
      <c r="J26" s="7"/>
      <c r="K26" s="7"/>
    </row>
    <row r="27" spans="1:11" ht="20.25">
      <c r="A27" s="56" t="s">
        <v>78</v>
      </c>
      <c r="B27" s="56"/>
      <c r="C27" s="61">
        <v>-44</v>
      </c>
      <c r="D27" s="62"/>
      <c r="E27" s="147">
        <v>-97</v>
      </c>
      <c r="F27" s="147"/>
      <c r="G27" s="61">
        <v>-97</v>
      </c>
      <c r="H27" s="147"/>
      <c r="I27" s="147">
        <v>-420</v>
      </c>
      <c r="J27" s="7"/>
      <c r="K27" s="7"/>
    </row>
    <row r="28" spans="1:11" ht="15.75" customHeight="1">
      <c r="A28" s="56"/>
      <c r="B28" s="56"/>
      <c r="C28" s="61"/>
      <c r="D28" s="62"/>
      <c r="E28" s="147"/>
      <c r="F28" s="65"/>
      <c r="G28" s="61"/>
      <c r="H28" s="65"/>
      <c r="I28" s="147"/>
      <c r="J28" s="7"/>
      <c r="K28" s="7"/>
    </row>
    <row r="29" spans="1:11" ht="21" thickBot="1">
      <c r="A29" s="56" t="s">
        <v>8</v>
      </c>
      <c r="B29" s="56"/>
      <c r="C29" s="64">
        <f>SUM(C25:C28)</f>
        <v>1611</v>
      </c>
      <c r="D29" s="62"/>
      <c r="E29" s="149">
        <f>SUM(E25:E28)</f>
        <v>794</v>
      </c>
      <c r="F29" s="65"/>
      <c r="G29" s="64">
        <f>SUM(G25:G28)</f>
        <v>3619</v>
      </c>
      <c r="H29" s="65">
        <f>SUM(H25:H28)</f>
        <v>0</v>
      </c>
      <c r="I29" s="149">
        <f>SUM(I25:I28)</f>
        <v>1917</v>
      </c>
      <c r="J29" s="7"/>
      <c r="K29" s="7"/>
    </row>
    <row r="30" spans="1:11" ht="21" thickTop="1">
      <c r="A30" s="56"/>
      <c r="B30" s="56"/>
      <c r="C30" s="62"/>
      <c r="D30" s="62"/>
      <c r="E30" s="65"/>
      <c r="F30" s="65"/>
      <c r="G30" s="62"/>
      <c r="H30" s="65"/>
      <c r="I30" s="65"/>
      <c r="J30" s="7"/>
      <c r="K30" s="7"/>
    </row>
    <row r="31" spans="1:11" ht="20.25">
      <c r="A31" s="56" t="s">
        <v>32</v>
      </c>
      <c r="B31" s="56"/>
      <c r="C31" s="62"/>
      <c r="D31" s="62"/>
      <c r="E31" s="65"/>
      <c r="F31" s="65"/>
      <c r="G31" s="62"/>
      <c r="H31" s="65"/>
      <c r="I31" s="65"/>
      <c r="J31" s="7"/>
      <c r="K31" s="7"/>
    </row>
    <row r="32" spans="1:11" ht="21" customHeight="1" thickBot="1">
      <c r="A32" s="56" t="s">
        <v>33</v>
      </c>
      <c r="B32" s="56"/>
      <c r="C32" s="136">
        <f>C29</f>
        <v>1611</v>
      </c>
      <c r="D32" s="62"/>
      <c r="E32" s="150">
        <f>E29</f>
        <v>794</v>
      </c>
      <c r="F32" s="65"/>
      <c r="G32" s="136">
        <f>G29</f>
        <v>3619</v>
      </c>
      <c r="H32" s="65"/>
      <c r="I32" s="150">
        <f>I29</f>
        <v>1917</v>
      </c>
      <c r="J32" s="7"/>
      <c r="K32" s="7"/>
    </row>
    <row r="33" spans="1:11" ht="20.25" customHeight="1" thickTop="1">
      <c r="A33" s="56"/>
      <c r="B33" s="56"/>
      <c r="C33" s="62"/>
      <c r="D33" s="61"/>
      <c r="E33" s="65"/>
      <c r="F33" s="147"/>
      <c r="G33" s="62"/>
      <c r="H33" s="147"/>
      <c r="I33" s="65"/>
      <c r="J33" s="7"/>
      <c r="K33" s="7"/>
    </row>
    <row r="34" spans="1:11" ht="20.25">
      <c r="A34" s="56" t="s">
        <v>133</v>
      </c>
      <c r="B34" s="56"/>
      <c r="C34" s="56"/>
      <c r="D34" s="61"/>
      <c r="E34" s="147"/>
      <c r="F34" s="147"/>
      <c r="G34" s="56"/>
      <c r="H34" s="147"/>
      <c r="I34" s="147"/>
      <c r="J34" s="7"/>
      <c r="K34" s="7"/>
    </row>
    <row r="35" spans="1:11" ht="20.25">
      <c r="A35" s="56"/>
      <c r="B35" s="56"/>
      <c r="C35" s="56"/>
      <c r="D35" s="61"/>
      <c r="E35" s="147"/>
      <c r="F35" s="147"/>
      <c r="G35" s="56"/>
      <c r="H35" s="147"/>
      <c r="I35" s="147"/>
      <c r="J35" s="7"/>
      <c r="K35" s="7"/>
    </row>
    <row r="36" spans="1:11" ht="21" thickBot="1">
      <c r="A36" s="56" t="s">
        <v>47</v>
      </c>
      <c r="B36" s="56" t="s">
        <v>134</v>
      </c>
      <c r="C36" s="66">
        <f>C29/48988*100</f>
        <v>3.28856046378705</v>
      </c>
      <c r="D36" s="66"/>
      <c r="E36" s="151">
        <f>E29/49000*100</f>
        <v>1.620408163265306</v>
      </c>
      <c r="F36" s="151"/>
      <c r="G36" s="66">
        <f>G29/48988*100</f>
        <v>7.387523475136769</v>
      </c>
      <c r="H36" s="151"/>
      <c r="I36" s="151">
        <f>I29/49000*100</f>
        <v>3.9122448979591837</v>
      </c>
      <c r="J36" s="8"/>
      <c r="K36" s="8"/>
    </row>
    <row r="37" spans="1:11" ht="21" thickTop="1">
      <c r="A37" s="56"/>
      <c r="B37" s="56"/>
      <c r="C37" s="67"/>
      <c r="D37" s="66"/>
      <c r="E37" s="152"/>
      <c r="F37" s="151"/>
      <c r="G37" s="67"/>
      <c r="H37" s="151"/>
      <c r="I37" s="152"/>
      <c r="J37" s="8"/>
      <c r="K37" s="8"/>
    </row>
    <row r="38" spans="1:11" ht="21" thickBot="1">
      <c r="A38" s="56" t="s">
        <v>48</v>
      </c>
      <c r="B38" s="56" t="s">
        <v>135</v>
      </c>
      <c r="C38" s="66">
        <f>C29/48988*100</f>
        <v>3.28856046378705</v>
      </c>
      <c r="D38" s="66"/>
      <c r="E38" s="151">
        <f>E29/49000*100</f>
        <v>1.620408163265306</v>
      </c>
      <c r="F38" s="151"/>
      <c r="G38" s="66">
        <f>G29/48988*100</f>
        <v>7.387523475136769</v>
      </c>
      <c r="H38" s="151"/>
      <c r="I38" s="151">
        <f>I29/49000*100</f>
        <v>3.9122448979591837</v>
      </c>
      <c r="J38" s="8"/>
      <c r="K38" s="8"/>
    </row>
    <row r="39" spans="1:11" ht="21" thickTop="1">
      <c r="A39" s="68"/>
      <c r="B39" s="56"/>
      <c r="C39" s="69"/>
      <c r="D39" s="70"/>
      <c r="E39" s="153"/>
      <c r="F39" s="154"/>
      <c r="G39" s="153"/>
      <c r="H39" s="154"/>
      <c r="I39" s="153"/>
      <c r="J39" s="8"/>
      <c r="K39" s="8"/>
    </row>
    <row r="40" spans="1:11" ht="20.25">
      <c r="A40" s="56"/>
      <c r="B40" s="56"/>
      <c r="C40" s="71"/>
      <c r="D40" s="56"/>
      <c r="E40" s="155"/>
      <c r="F40" s="57"/>
      <c r="G40" s="155"/>
      <c r="H40" s="57"/>
      <c r="I40" s="155"/>
      <c r="J40" s="8"/>
      <c r="K40" s="8"/>
    </row>
    <row r="41" spans="1:11" ht="20.25">
      <c r="A41" s="56"/>
      <c r="B41" s="72"/>
      <c r="C41" s="73"/>
      <c r="D41" s="56"/>
      <c r="E41" s="156"/>
      <c r="F41" s="57"/>
      <c r="G41" s="156"/>
      <c r="H41" s="57"/>
      <c r="I41" s="156"/>
      <c r="J41" s="7"/>
      <c r="K41" s="7"/>
    </row>
    <row r="42" spans="1:11" s="13" customFormat="1" ht="20.25">
      <c r="A42" s="56" t="s">
        <v>239</v>
      </c>
      <c r="B42" s="73"/>
      <c r="C42" s="56"/>
      <c r="D42" s="73"/>
      <c r="E42" s="57"/>
      <c r="F42" s="156"/>
      <c r="G42" s="57"/>
      <c r="H42" s="156"/>
      <c r="I42" s="156"/>
      <c r="J42" s="28"/>
      <c r="K42" s="28"/>
    </row>
    <row r="43" spans="1:11" ht="20.25">
      <c r="A43" s="56" t="s">
        <v>240</v>
      </c>
      <c r="B43" s="57"/>
      <c r="C43" s="73"/>
      <c r="D43" s="56"/>
      <c r="E43" s="156"/>
      <c r="F43" s="57"/>
      <c r="G43" s="156"/>
      <c r="H43" s="57"/>
      <c r="I43" s="156"/>
      <c r="J43" s="7"/>
      <c r="K43" s="7"/>
    </row>
    <row r="44" spans="1:11" ht="20.25">
      <c r="A44" s="56"/>
      <c r="B44" s="56"/>
      <c r="C44" s="56"/>
      <c r="D44" s="56"/>
      <c r="E44" s="57"/>
      <c r="F44" s="57"/>
      <c r="G44" s="57"/>
      <c r="H44" s="57"/>
      <c r="I44" s="57"/>
      <c r="K44" s="7"/>
    </row>
    <row r="45" spans="1:11" ht="18">
      <c r="A45" s="19"/>
      <c r="B45" s="19"/>
      <c r="C45" s="27"/>
      <c r="D45" s="19"/>
      <c r="E45" s="157"/>
      <c r="F45" s="158"/>
      <c r="G45" s="157"/>
      <c r="H45" s="158"/>
      <c r="I45" s="157"/>
      <c r="J45" s="7"/>
      <c r="K45" s="7"/>
    </row>
    <row r="46" spans="1:11" ht="18">
      <c r="A46" s="19"/>
      <c r="B46" s="19"/>
      <c r="C46" s="27"/>
      <c r="D46" s="19"/>
      <c r="E46" s="157"/>
      <c r="F46" s="158"/>
      <c r="G46" s="157"/>
      <c r="H46" s="158"/>
      <c r="I46" s="157"/>
      <c r="J46" s="7"/>
      <c r="K46" s="7"/>
    </row>
    <row r="47" spans="1:11" ht="18">
      <c r="A47" s="19"/>
      <c r="B47" s="19"/>
      <c r="C47" s="27"/>
      <c r="D47" s="19"/>
      <c r="E47" s="157"/>
      <c r="F47" s="158"/>
      <c r="G47" s="157"/>
      <c r="H47" s="158"/>
      <c r="I47" s="157"/>
      <c r="J47" s="7"/>
      <c r="K47" s="7"/>
    </row>
    <row r="48" spans="1:11" ht="18">
      <c r="A48" s="4"/>
      <c r="B48" s="4"/>
      <c r="C48" s="5"/>
      <c r="E48" s="139"/>
      <c r="G48" s="139"/>
      <c r="I48" s="139"/>
      <c r="J48" s="7"/>
      <c r="K48" s="7"/>
    </row>
    <row r="49" spans="1:11" ht="18">
      <c r="A49" s="4"/>
      <c r="B49" s="4"/>
      <c r="C49" s="5"/>
      <c r="E49" s="139"/>
      <c r="G49" s="139"/>
      <c r="I49" s="139"/>
      <c r="J49" s="7"/>
      <c r="K49" s="7"/>
    </row>
    <row r="50" spans="3:11" ht="15">
      <c r="C50" s="7"/>
      <c r="E50" s="159"/>
      <c r="G50" s="159"/>
      <c r="I50" s="159"/>
      <c r="J50" s="7"/>
      <c r="K50" s="7"/>
    </row>
    <row r="51" spans="3:11" ht="15">
      <c r="C51" s="7"/>
      <c r="E51" s="159"/>
      <c r="G51" s="159"/>
      <c r="I51" s="159"/>
      <c r="J51" s="7"/>
      <c r="K51" s="7"/>
    </row>
    <row r="52" spans="3:11" ht="15">
      <c r="C52" s="7"/>
      <c r="E52" s="159"/>
      <c r="G52" s="159"/>
      <c r="I52" s="159"/>
      <c r="J52" s="7"/>
      <c r="K52" s="7"/>
    </row>
    <row r="53" spans="3:11" ht="15">
      <c r="C53" s="7"/>
      <c r="E53" s="159"/>
      <c r="G53" s="159"/>
      <c r="I53" s="159"/>
      <c r="J53" s="7"/>
      <c r="K53" s="7"/>
    </row>
    <row r="54" spans="3:11" ht="15">
      <c r="C54" s="7"/>
      <c r="E54" s="159"/>
      <c r="G54" s="159"/>
      <c r="I54" s="159"/>
      <c r="J54" s="7"/>
      <c r="K54" s="7"/>
    </row>
    <row r="55" spans="3:11" ht="15">
      <c r="C55" s="7"/>
      <c r="E55" s="159"/>
      <c r="G55" s="159"/>
      <c r="I55" s="159"/>
      <c r="J55" s="7"/>
      <c r="K55" s="7"/>
    </row>
    <row r="56" spans="3:11" ht="15">
      <c r="C56" s="7"/>
      <c r="E56" s="159"/>
      <c r="G56" s="159"/>
      <c r="I56" s="159"/>
      <c r="J56" s="7"/>
      <c r="K56" s="7"/>
    </row>
    <row r="57" spans="3:11" ht="15">
      <c r="C57" s="7"/>
      <c r="E57" s="159"/>
      <c r="G57" s="159"/>
      <c r="I57" s="159"/>
      <c r="J57" s="7"/>
      <c r="K57" s="7"/>
    </row>
    <row r="58" spans="3:11" ht="15">
      <c r="C58" s="7"/>
      <c r="E58" s="159"/>
      <c r="G58" s="159"/>
      <c r="I58" s="159"/>
      <c r="J58" s="7"/>
      <c r="K58" s="7"/>
    </row>
    <row r="59" spans="3:11" ht="15">
      <c r="C59" s="7"/>
      <c r="E59" s="159"/>
      <c r="G59" s="159"/>
      <c r="I59" s="159"/>
      <c r="J59" s="7"/>
      <c r="K59" s="7"/>
    </row>
    <row r="60" spans="3:11" ht="15">
      <c r="C60" s="7"/>
      <c r="E60" s="159"/>
      <c r="G60" s="159"/>
      <c r="I60" s="159"/>
      <c r="J60" s="7"/>
      <c r="K60" s="7"/>
    </row>
    <row r="61" spans="3:11" ht="15">
      <c r="C61" s="7"/>
      <c r="E61" s="159"/>
      <c r="G61" s="159"/>
      <c r="I61" s="159"/>
      <c r="J61" s="7"/>
      <c r="K61" s="7"/>
    </row>
    <row r="62" spans="3:11" ht="15">
      <c r="C62" s="7"/>
      <c r="E62" s="159"/>
      <c r="G62" s="159"/>
      <c r="I62" s="159"/>
      <c r="J62" s="7"/>
      <c r="K62" s="7"/>
    </row>
    <row r="63" spans="3:11" ht="15">
      <c r="C63" s="7"/>
      <c r="E63" s="159"/>
      <c r="G63" s="159"/>
      <c r="I63" s="159"/>
      <c r="J63" s="7"/>
      <c r="K63" s="7"/>
    </row>
    <row r="64" spans="3:11" ht="15">
      <c r="C64" s="7"/>
      <c r="E64" s="159"/>
      <c r="G64" s="159"/>
      <c r="I64" s="159"/>
      <c r="J64" s="7"/>
      <c r="K64" s="7"/>
    </row>
    <row r="65" spans="3:11" ht="15">
      <c r="C65" s="7"/>
      <c r="E65" s="159"/>
      <c r="G65" s="159"/>
      <c r="I65" s="159"/>
      <c r="J65" s="7"/>
      <c r="K65" s="7"/>
    </row>
    <row r="66" spans="3:11" ht="15">
      <c r="C66" s="7"/>
      <c r="E66" s="159"/>
      <c r="G66" s="159"/>
      <c r="I66" s="159"/>
      <c r="J66" s="7"/>
      <c r="K66" s="7"/>
    </row>
    <row r="67" spans="3:11" ht="15">
      <c r="C67" s="7"/>
      <c r="E67" s="159"/>
      <c r="G67" s="159"/>
      <c r="I67" s="159"/>
      <c r="J67" s="7"/>
      <c r="K67" s="7"/>
    </row>
    <row r="68" spans="3:11" ht="15">
      <c r="C68" s="7"/>
      <c r="E68" s="159"/>
      <c r="G68" s="159"/>
      <c r="I68" s="159"/>
      <c r="J68" s="7"/>
      <c r="K68" s="7"/>
    </row>
    <row r="69" spans="3:11" ht="15">
      <c r="C69" s="7"/>
      <c r="E69" s="159"/>
      <c r="G69" s="159"/>
      <c r="I69" s="159"/>
      <c r="J69" s="7"/>
      <c r="K69" s="7"/>
    </row>
    <row r="70" spans="3:11" ht="15">
      <c r="C70" s="7"/>
      <c r="E70" s="159"/>
      <c r="G70" s="159"/>
      <c r="I70" s="159"/>
      <c r="J70" s="7"/>
      <c r="K70" s="7"/>
    </row>
    <row r="71" spans="3:11" ht="15">
      <c r="C71" s="7"/>
      <c r="E71" s="159"/>
      <c r="G71" s="159"/>
      <c r="I71" s="159"/>
      <c r="J71" s="7"/>
      <c r="K71" s="7"/>
    </row>
    <row r="72" spans="3:11" ht="15">
      <c r="C72" s="7"/>
      <c r="E72" s="159"/>
      <c r="G72" s="159"/>
      <c r="I72" s="159"/>
      <c r="J72" s="7"/>
      <c r="K72" s="7"/>
    </row>
    <row r="73" spans="3:11" ht="15">
      <c r="C73" s="7"/>
      <c r="E73" s="159"/>
      <c r="G73" s="159"/>
      <c r="I73" s="159"/>
      <c r="J73" s="7"/>
      <c r="K73" s="7"/>
    </row>
    <row r="74" spans="3:11" ht="15">
      <c r="C74" s="7"/>
      <c r="E74" s="159"/>
      <c r="G74" s="159"/>
      <c r="I74" s="159"/>
      <c r="J74" s="7"/>
      <c r="K74" s="7"/>
    </row>
    <row r="75" spans="3:11" ht="15">
      <c r="C75" s="7"/>
      <c r="E75" s="159"/>
      <c r="G75" s="159"/>
      <c r="I75" s="159"/>
      <c r="J75" s="7"/>
      <c r="K75" s="7"/>
    </row>
    <row r="76" spans="3:11" ht="15">
      <c r="C76" s="7"/>
      <c r="E76" s="159"/>
      <c r="G76" s="159"/>
      <c r="I76" s="159"/>
      <c r="J76" s="7"/>
      <c r="K76" s="7"/>
    </row>
    <row r="77" spans="3:11" ht="15">
      <c r="C77" s="7"/>
      <c r="E77" s="159"/>
      <c r="G77" s="159"/>
      <c r="I77" s="159"/>
      <c r="J77" s="7"/>
      <c r="K77" s="7"/>
    </row>
    <row r="78" spans="3:11" ht="15">
      <c r="C78" s="7"/>
      <c r="E78" s="159"/>
      <c r="G78" s="159"/>
      <c r="I78" s="159"/>
      <c r="J78" s="7"/>
      <c r="K78" s="7"/>
    </row>
    <row r="79" spans="3:11" ht="15">
      <c r="C79" s="7"/>
      <c r="E79" s="159"/>
      <c r="G79" s="159"/>
      <c r="I79" s="159"/>
      <c r="J79" s="7"/>
      <c r="K79" s="7"/>
    </row>
    <row r="80" spans="3:11" ht="15">
      <c r="C80" s="7"/>
      <c r="E80" s="159"/>
      <c r="G80" s="159"/>
      <c r="I80" s="159"/>
      <c r="J80" s="7"/>
      <c r="K80" s="7"/>
    </row>
    <row r="81" spans="3:11" ht="15">
      <c r="C81" s="7"/>
      <c r="E81" s="159"/>
      <c r="G81" s="159"/>
      <c r="I81" s="159"/>
      <c r="J81" s="7"/>
      <c r="K81" s="7"/>
    </row>
    <row r="82" spans="3:11" ht="15">
      <c r="C82" s="7"/>
      <c r="E82" s="159"/>
      <c r="G82" s="159"/>
      <c r="I82" s="159"/>
      <c r="J82" s="7"/>
      <c r="K82" s="7"/>
    </row>
    <row r="83" spans="3:11" ht="15">
      <c r="C83" s="7"/>
      <c r="E83" s="159"/>
      <c r="G83" s="159"/>
      <c r="I83" s="159"/>
      <c r="J83" s="7"/>
      <c r="K83" s="7"/>
    </row>
    <row r="84" spans="3:11" ht="15">
      <c r="C84" s="7"/>
      <c r="E84" s="159"/>
      <c r="G84" s="159"/>
      <c r="I84" s="159"/>
      <c r="J84" s="7"/>
      <c r="K84" s="7"/>
    </row>
    <row r="85" spans="3:11" ht="15">
      <c r="C85" s="7"/>
      <c r="E85" s="159"/>
      <c r="G85" s="159"/>
      <c r="I85" s="159"/>
      <c r="J85" s="7"/>
      <c r="K85" s="7"/>
    </row>
    <row r="86" spans="3:11" ht="15">
      <c r="C86" s="7"/>
      <c r="E86" s="159"/>
      <c r="G86" s="159"/>
      <c r="I86" s="159"/>
      <c r="J86" s="7"/>
      <c r="K86" s="7"/>
    </row>
    <row r="87" spans="3:11" ht="15">
      <c r="C87" s="7"/>
      <c r="E87" s="159"/>
      <c r="G87" s="159"/>
      <c r="I87" s="159"/>
      <c r="J87" s="7"/>
      <c r="K87" s="7"/>
    </row>
    <row r="88" spans="3:11" ht="15">
      <c r="C88" s="7"/>
      <c r="E88" s="159"/>
      <c r="G88" s="159"/>
      <c r="I88" s="159"/>
      <c r="J88" s="7"/>
      <c r="K88" s="7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12.99609375" style="1" customWidth="1"/>
    <col min="2" max="2" width="39.445312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19" customFormat="1" ht="21" customHeight="1">
      <c r="A1" s="19" t="s">
        <v>174</v>
      </c>
      <c r="B1" s="58" t="s">
        <v>194</v>
      </c>
      <c r="C1" s="100"/>
      <c r="D1" s="56"/>
      <c r="E1" s="57"/>
      <c r="F1" s="56"/>
      <c r="G1" s="56"/>
      <c r="H1" s="56"/>
      <c r="I1" s="57"/>
    </row>
    <row r="2" spans="2:254" ht="20.25">
      <c r="B2" s="100" t="s">
        <v>163</v>
      </c>
      <c r="C2" s="19"/>
      <c r="D2" s="56"/>
      <c r="E2" s="57"/>
      <c r="F2" s="56"/>
      <c r="G2" s="56"/>
      <c r="H2" s="56"/>
      <c r="I2" s="5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00" t="s">
        <v>164</v>
      </c>
      <c r="C3" s="19"/>
      <c r="D3" s="56"/>
      <c r="E3" s="57"/>
      <c r="F3" s="56"/>
      <c r="G3" s="56"/>
      <c r="H3" s="56"/>
      <c r="I3" s="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56"/>
      <c r="B4" s="56"/>
      <c r="C4" s="56"/>
      <c r="D4" s="56"/>
      <c r="E4" s="57"/>
      <c r="F4" s="56"/>
      <c r="G4" s="56"/>
      <c r="H4" s="56"/>
      <c r="I4" s="57"/>
    </row>
    <row r="5" spans="1:7" ht="18">
      <c r="A5" s="9" t="s">
        <v>161</v>
      </c>
      <c r="B5" s="4"/>
      <c r="C5" s="4"/>
      <c r="D5" s="4"/>
      <c r="E5" s="4"/>
      <c r="F5" s="4"/>
      <c r="G5" s="4"/>
    </row>
    <row r="6" spans="3:5" ht="26.25" customHeight="1">
      <c r="C6" s="2" t="s">
        <v>58</v>
      </c>
      <c r="D6" s="2"/>
      <c r="E6" s="2" t="s">
        <v>59</v>
      </c>
    </row>
    <row r="7" spans="3:5" ht="15.75">
      <c r="C7" s="26" t="s">
        <v>283</v>
      </c>
      <c r="D7" s="26"/>
      <c r="E7" s="26" t="s">
        <v>235</v>
      </c>
    </row>
    <row r="8" spans="3:5" ht="15.75">
      <c r="C8" s="2" t="s">
        <v>52</v>
      </c>
      <c r="D8" s="2"/>
      <c r="E8" s="2" t="s">
        <v>52</v>
      </c>
    </row>
    <row r="9" spans="1:7" ht="15.75" customHeight="1">
      <c r="A9" s="4"/>
      <c r="B9" s="4"/>
      <c r="C9" s="4"/>
      <c r="D9" s="4"/>
      <c r="E9" s="127" t="s">
        <v>9</v>
      </c>
      <c r="F9" s="4"/>
      <c r="G9" s="4"/>
    </row>
    <row r="10" spans="1:7" ht="15.75" customHeight="1">
      <c r="A10" s="103" t="s">
        <v>10</v>
      </c>
      <c r="B10" s="4"/>
      <c r="C10" s="4"/>
      <c r="D10" s="4"/>
      <c r="E10" s="4"/>
      <c r="F10" s="4"/>
      <c r="G10" s="4"/>
    </row>
    <row r="11" spans="1:7" ht="15.75" customHeight="1">
      <c r="A11" s="103" t="s">
        <v>11</v>
      </c>
      <c r="B11" s="4"/>
      <c r="C11" s="4"/>
      <c r="D11" s="4"/>
      <c r="E11" s="4"/>
      <c r="F11" s="4"/>
      <c r="G11" s="4"/>
    </row>
    <row r="12" spans="1:7" ht="18">
      <c r="A12" s="4" t="s">
        <v>79</v>
      </c>
      <c r="B12" s="4"/>
      <c r="C12" s="134">
        <v>98520</v>
      </c>
      <c r="D12" s="5"/>
      <c r="E12" s="16">
        <v>97160</v>
      </c>
      <c r="F12" s="5"/>
      <c r="G12" s="5"/>
    </row>
    <row r="13" spans="1:7" s="140" customFormat="1" ht="18">
      <c r="A13" s="137" t="s">
        <v>34</v>
      </c>
      <c r="B13" s="137"/>
      <c r="C13" s="138">
        <v>2946</v>
      </c>
      <c r="D13" s="139"/>
      <c r="E13" s="138">
        <v>2980</v>
      </c>
      <c r="F13" s="139"/>
      <c r="G13" s="139"/>
    </row>
    <row r="14" spans="1:7" s="140" customFormat="1" ht="18">
      <c r="A14" s="137" t="s">
        <v>243</v>
      </c>
      <c r="B14" s="137"/>
      <c r="C14" s="138">
        <v>4670</v>
      </c>
      <c r="D14" s="139"/>
      <c r="E14" s="138">
        <v>4699</v>
      </c>
      <c r="F14" s="139"/>
      <c r="G14" s="139"/>
    </row>
    <row r="15" spans="1:7" ht="18">
      <c r="A15" s="4" t="s">
        <v>12</v>
      </c>
      <c r="B15" s="4"/>
      <c r="C15" s="17">
        <v>150</v>
      </c>
      <c r="D15" s="6"/>
      <c r="E15" s="17">
        <v>150</v>
      </c>
      <c r="F15" s="5"/>
      <c r="G15" s="5"/>
    </row>
    <row r="16" spans="1:7" ht="18">
      <c r="A16" s="4" t="s">
        <v>86</v>
      </c>
      <c r="B16" s="4"/>
      <c r="C16" s="17">
        <v>40</v>
      </c>
      <c r="D16" s="6"/>
      <c r="E16" s="17">
        <v>40</v>
      </c>
      <c r="F16" s="5"/>
      <c r="G16" s="5"/>
    </row>
    <row r="17" spans="1:7" ht="18">
      <c r="A17" s="4"/>
      <c r="B17" s="4"/>
      <c r="C17" s="129">
        <f>SUM(C12:C16)</f>
        <v>106326</v>
      </c>
      <c r="D17" s="6"/>
      <c r="E17" s="129">
        <f>SUM(E12:E16)</f>
        <v>105029</v>
      </c>
      <c r="F17" s="5"/>
      <c r="G17" s="5"/>
    </row>
    <row r="18" spans="1:7" ht="18">
      <c r="A18" s="4"/>
      <c r="B18" s="4"/>
      <c r="C18" s="16"/>
      <c r="D18" s="5"/>
      <c r="E18" s="16"/>
      <c r="F18" s="5"/>
      <c r="G18" s="5"/>
    </row>
    <row r="19" spans="1:7" ht="18">
      <c r="A19" s="103" t="s">
        <v>80</v>
      </c>
      <c r="B19" s="4"/>
      <c r="C19" s="16"/>
      <c r="D19" s="5"/>
      <c r="E19" s="16"/>
      <c r="F19" s="5"/>
      <c r="G19" s="5"/>
    </row>
    <row r="20" spans="1:7" ht="18">
      <c r="A20" s="4" t="s">
        <v>13</v>
      </c>
      <c r="C20" s="128">
        <v>16282</v>
      </c>
      <c r="D20" s="21"/>
      <c r="E20" s="128">
        <v>14745</v>
      </c>
      <c r="F20" s="21"/>
      <c r="G20" s="5"/>
    </row>
    <row r="21" spans="1:7" ht="18">
      <c r="A21" s="4" t="s">
        <v>14</v>
      </c>
      <c r="C21" s="133">
        <v>37063</v>
      </c>
      <c r="D21" s="21"/>
      <c r="E21" s="133">
        <v>36766</v>
      </c>
      <c r="F21" s="21"/>
      <c r="G21" s="5"/>
    </row>
    <row r="22" spans="1:7" ht="18">
      <c r="A22" s="4" t="s">
        <v>15</v>
      </c>
      <c r="C22" s="128">
        <v>1874</v>
      </c>
      <c r="D22" s="21"/>
      <c r="E22" s="128">
        <v>767</v>
      </c>
      <c r="F22" s="21"/>
      <c r="G22" s="5"/>
    </row>
    <row r="23" spans="1:7" ht="18">
      <c r="A23" s="4" t="s">
        <v>19</v>
      </c>
      <c r="C23" s="133">
        <v>2443</v>
      </c>
      <c r="D23" s="21"/>
      <c r="E23" s="133">
        <v>1836</v>
      </c>
      <c r="F23" s="21"/>
      <c r="G23" s="5"/>
    </row>
    <row r="24" spans="1:7" ht="18">
      <c r="A24" s="4" t="s">
        <v>20</v>
      </c>
      <c r="C24" s="128">
        <v>3961</v>
      </c>
      <c r="D24" s="21"/>
      <c r="E24" s="128">
        <v>6001</v>
      </c>
      <c r="F24" s="21"/>
      <c r="G24" s="5"/>
    </row>
    <row r="25" spans="1:7" ht="18">
      <c r="A25" s="4" t="s">
        <v>16</v>
      </c>
      <c r="C25" s="128">
        <v>1007</v>
      </c>
      <c r="D25" s="21"/>
      <c r="E25" s="128">
        <v>795</v>
      </c>
      <c r="F25" s="21"/>
      <c r="G25" s="5"/>
    </row>
    <row r="26" spans="1:7" ht="18">
      <c r="A26" s="4"/>
      <c r="C26" s="130">
        <f>SUM(C20:C25)</f>
        <v>62630</v>
      </c>
      <c r="D26" s="128">
        <f>SUM(D20:D25)</f>
        <v>0</v>
      </c>
      <c r="E26" s="130">
        <f>SUM(E20:E25)</f>
        <v>60910</v>
      </c>
      <c r="F26" s="21"/>
      <c r="G26" s="5"/>
    </row>
    <row r="27" spans="1:7" ht="18">
      <c r="A27" s="4"/>
      <c r="C27" s="128"/>
      <c r="D27" s="21"/>
      <c r="E27" s="128"/>
      <c r="F27" s="21"/>
      <c r="G27" s="5"/>
    </row>
    <row r="28" spans="1:7" ht="18.75" thickBot="1">
      <c r="A28" s="103" t="s">
        <v>21</v>
      </c>
      <c r="B28" s="4"/>
      <c r="C28" s="131">
        <f>C17+C26</f>
        <v>168956</v>
      </c>
      <c r="D28" s="21"/>
      <c r="E28" s="131">
        <f>E17+E26</f>
        <v>165939</v>
      </c>
      <c r="F28" s="21"/>
      <c r="G28" s="5"/>
    </row>
    <row r="29" spans="1:7" ht="18.75" thickTop="1">
      <c r="A29" s="4"/>
      <c r="B29" s="4"/>
      <c r="C29" s="128"/>
      <c r="D29" s="21"/>
      <c r="E29" s="128"/>
      <c r="F29" s="21"/>
      <c r="G29" s="5"/>
    </row>
    <row r="30" spans="1:7" ht="18">
      <c r="A30" s="4"/>
      <c r="B30" s="4"/>
      <c r="C30" s="128"/>
      <c r="D30" s="21"/>
      <c r="E30" s="128"/>
      <c r="F30" s="21"/>
      <c r="G30" s="5"/>
    </row>
    <row r="31" spans="1:7" ht="18">
      <c r="A31" s="103" t="s">
        <v>22</v>
      </c>
      <c r="B31" s="4"/>
      <c r="C31" s="128"/>
      <c r="D31" s="21"/>
      <c r="E31" s="128"/>
      <c r="F31" s="21"/>
      <c r="G31" s="5"/>
    </row>
    <row r="32" spans="1:7" ht="18">
      <c r="A32" s="103" t="s">
        <v>23</v>
      </c>
      <c r="B32" s="4"/>
      <c r="C32" s="128"/>
      <c r="D32" s="21"/>
      <c r="E32" s="128"/>
      <c r="F32" s="21"/>
      <c r="G32" s="5"/>
    </row>
    <row r="33" spans="1:7" ht="18">
      <c r="A33" s="4" t="s">
        <v>82</v>
      </c>
      <c r="B33" s="4"/>
      <c r="C33" s="16">
        <v>49000</v>
      </c>
      <c r="D33" s="5"/>
      <c r="E33" s="16">
        <v>49000</v>
      </c>
      <c r="F33" s="21"/>
      <c r="G33" s="5"/>
    </row>
    <row r="34" spans="1:7" ht="18">
      <c r="A34" s="4" t="s">
        <v>229</v>
      </c>
      <c r="C34" s="17">
        <v>-14</v>
      </c>
      <c r="D34" s="5"/>
      <c r="E34" s="17">
        <v>-14</v>
      </c>
      <c r="F34" s="21"/>
      <c r="G34" s="5"/>
    </row>
    <row r="35" spans="1:7" ht="18">
      <c r="A35" s="4" t="s">
        <v>24</v>
      </c>
      <c r="C35" s="16">
        <v>32985</v>
      </c>
      <c r="D35" s="5"/>
      <c r="E35" s="16">
        <v>32985</v>
      </c>
      <c r="F35" s="21"/>
      <c r="G35" s="5"/>
    </row>
    <row r="36" spans="1:7" ht="18">
      <c r="A36" s="4" t="s">
        <v>25</v>
      </c>
      <c r="C36" s="17">
        <v>5189</v>
      </c>
      <c r="D36" s="5"/>
      <c r="E36" s="17">
        <v>5189</v>
      </c>
      <c r="F36" s="21"/>
      <c r="G36" s="5"/>
    </row>
    <row r="37" spans="1:7" ht="18">
      <c r="A37" s="4" t="s">
        <v>26</v>
      </c>
      <c r="C37" s="16">
        <v>30785</v>
      </c>
      <c r="D37" s="5"/>
      <c r="E37" s="16">
        <v>27166</v>
      </c>
      <c r="F37" s="21"/>
      <c r="G37" s="5"/>
    </row>
    <row r="38" spans="1:7" ht="18">
      <c r="A38" s="103" t="s">
        <v>27</v>
      </c>
      <c r="B38" s="4"/>
      <c r="C38" s="130">
        <f>SUM(C33:C37)</f>
        <v>117945</v>
      </c>
      <c r="D38" s="21"/>
      <c r="E38" s="130">
        <f>SUM(E33:E37)</f>
        <v>114326</v>
      </c>
      <c r="F38" s="21"/>
      <c r="G38" s="5"/>
    </row>
    <row r="39" spans="1:7" ht="18">
      <c r="A39" s="4"/>
      <c r="B39" s="4"/>
      <c r="C39" s="128"/>
      <c r="D39" s="21"/>
      <c r="E39" s="128"/>
      <c r="F39" s="21"/>
      <c r="G39" s="5"/>
    </row>
    <row r="40" spans="1:7" ht="18">
      <c r="A40" s="103" t="s">
        <v>28</v>
      </c>
      <c r="B40" s="4"/>
      <c r="C40" s="128"/>
      <c r="D40" s="21"/>
      <c r="E40" s="128"/>
      <c r="F40" s="21"/>
      <c r="G40" s="5"/>
    </row>
    <row r="41" spans="1:7" ht="18">
      <c r="A41" s="4" t="s">
        <v>83</v>
      </c>
      <c r="B41" s="4"/>
      <c r="C41" s="17">
        <v>12577</v>
      </c>
      <c r="D41" s="5"/>
      <c r="E41" s="17">
        <v>10332</v>
      </c>
      <c r="F41" s="21"/>
      <c r="G41" s="5"/>
    </row>
    <row r="42" spans="1:7" ht="18">
      <c r="A42" s="4" t="s">
        <v>84</v>
      </c>
      <c r="C42" s="16">
        <v>11553</v>
      </c>
      <c r="D42" s="5"/>
      <c r="E42" s="16">
        <v>11579</v>
      </c>
      <c r="F42" s="21"/>
      <c r="G42" s="5"/>
    </row>
    <row r="43" spans="1:7" ht="18">
      <c r="A43" s="4"/>
      <c r="C43" s="130">
        <f>SUM(C41:C42)</f>
        <v>24130</v>
      </c>
      <c r="D43" s="5"/>
      <c r="E43" s="130">
        <f>SUM(E41:E42)</f>
        <v>21911</v>
      </c>
      <c r="F43" s="21"/>
      <c r="G43" s="5"/>
    </row>
    <row r="44" spans="1:7" ht="18">
      <c r="A44" s="4"/>
      <c r="B44" s="4"/>
      <c r="C44" s="128"/>
      <c r="D44" s="21"/>
      <c r="E44" s="128"/>
      <c r="F44" s="21"/>
      <c r="G44" s="5"/>
    </row>
    <row r="45" spans="1:7" ht="18">
      <c r="A45" s="103" t="s">
        <v>81</v>
      </c>
      <c r="B45" s="4"/>
      <c r="C45" s="128"/>
      <c r="D45" s="21"/>
      <c r="E45" s="128"/>
      <c r="F45" s="21"/>
      <c r="G45" s="5"/>
    </row>
    <row r="46" spans="1:7" ht="18">
      <c r="A46" s="4" t="s">
        <v>17</v>
      </c>
      <c r="C46" s="128">
        <v>4582</v>
      </c>
      <c r="D46" s="21"/>
      <c r="E46" s="128">
        <v>4739</v>
      </c>
      <c r="F46" s="21"/>
      <c r="G46" s="5"/>
    </row>
    <row r="47" spans="1:7" ht="18">
      <c r="A47" s="4" t="s">
        <v>31</v>
      </c>
      <c r="C47" s="128">
        <v>7276</v>
      </c>
      <c r="D47" s="21"/>
      <c r="E47" s="128">
        <v>9366</v>
      </c>
      <c r="F47" s="21"/>
      <c r="G47" s="5"/>
    </row>
    <row r="48" spans="1:7" ht="18">
      <c r="A48" s="4" t="s">
        <v>18</v>
      </c>
      <c r="C48" s="128">
        <v>15023</v>
      </c>
      <c r="D48" s="21"/>
      <c r="E48" s="128">
        <v>15597</v>
      </c>
      <c r="F48" s="21"/>
      <c r="G48" s="5"/>
    </row>
    <row r="49" spans="1:7" ht="18">
      <c r="A49" s="4"/>
      <c r="C49" s="130">
        <f>SUM(C46:C48)</f>
        <v>26881</v>
      </c>
      <c r="D49" s="21"/>
      <c r="E49" s="130">
        <f>SUM(E46:E48)</f>
        <v>29702</v>
      </c>
      <c r="F49" s="21"/>
      <c r="G49" s="5"/>
    </row>
    <row r="50" spans="1:7" ht="18">
      <c r="A50" s="4"/>
      <c r="B50" s="4"/>
      <c r="C50" s="128"/>
      <c r="D50" s="21"/>
      <c r="E50" s="128"/>
      <c r="F50" s="21"/>
      <c r="G50" s="5"/>
    </row>
    <row r="51" spans="1:7" ht="18" customHeight="1">
      <c r="A51" s="103" t="s">
        <v>29</v>
      </c>
      <c r="C51" s="132">
        <f>C43+C49</f>
        <v>51011</v>
      </c>
      <c r="D51" s="132">
        <f>D43+D49</f>
        <v>0</v>
      </c>
      <c r="E51" s="132">
        <f>E43+E49</f>
        <v>51613</v>
      </c>
      <c r="F51" s="5"/>
      <c r="G51" s="5"/>
    </row>
    <row r="52" spans="1:7" ht="18" customHeight="1">
      <c r="A52" s="4"/>
      <c r="B52" s="4"/>
      <c r="C52" s="16"/>
      <c r="D52" s="5"/>
      <c r="E52" s="16"/>
      <c r="F52" s="5"/>
      <c r="G52" s="5"/>
    </row>
    <row r="53" spans="1:7" ht="18" customHeight="1" thickBot="1">
      <c r="A53" s="103" t="s">
        <v>30</v>
      </c>
      <c r="C53" s="16">
        <f>C38+C51</f>
        <v>168956</v>
      </c>
      <c r="E53" s="16">
        <f>E38+E51</f>
        <v>165939</v>
      </c>
      <c r="F53" s="10"/>
      <c r="G53" s="5"/>
    </row>
    <row r="54" spans="1:7" ht="18.75" thickTop="1">
      <c r="A54" s="4"/>
      <c r="B54" s="4"/>
      <c r="C54" s="18"/>
      <c r="D54" s="5"/>
      <c r="E54" s="18"/>
      <c r="F54" s="5"/>
      <c r="G54" s="5"/>
    </row>
    <row r="55" spans="1:7" ht="18">
      <c r="A55" s="4" t="s">
        <v>5</v>
      </c>
      <c r="B55" s="4"/>
      <c r="F55" s="5"/>
      <c r="G55" s="5"/>
    </row>
    <row r="56" spans="1:7" ht="18.75" thickBot="1">
      <c r="A56" s="4" t="s">
        <v>6</v>
      </c>
      <c r="B56" s="4"/>
      <c r="C56" s="25">
        <f>(C28-C51)/48988</f>
        <v>2.4076304401077815</v>
      </c>
      <c r="D56" s="25"/>
      <c r="E56" s="25">
        <f>(E28-E51)/48988</f>
        <v>2.3337552053564137</v>
      </c>
      <c r="F56" s="5"/>
      <c r="G56" s="5"/>
    </row>
    <row r="57" spans="1:7" ht="18.75" thickTop="1">
      <c r="A57" s="4"/>
      <c r="B57" s="4"/>
      <c r="C57" s="49"/>
      <c r="D57" s="49"/>
      <c r="E57" s="49"/>
      <c r="F57" s="5"/>
      <c r="G57" s="5"/>
    </row>
    <row r="58" spans="1:7" ht="18">
      <c r="A58" s="4"/>
      <c r="B58" s="4"/>
      <c r="C58" s="49"/>
      <c r="D58" s="49"/>
      <c r="E58" s="49"/>
      <c r="F58" s="5"/>
      <c r="G58" s="5"/>
    </row>
    <row r="59" spans="1:11" s="13" customFormat="1" ht="18">
      <c r="A59" s="19" t="s">
        <v>242</v>
      </c>
      <c r="B59" s="27"/>
      <c r="C59" s="19"/>
      <c r="D59" s="27"/>
      <c r="E59" s="19"/>
      <c r="F59" s="27"/>
      <c r="G59" s="19"/>
      <c r="H59" s="27"/>
      <c r="I59" s="7"/>
      <c r="J59" s="28"/>
      <c r="K59" s="28"/>
    </row>
    <row r="60" spans="1:11" ht="18">
      <c r="A60" s="19" t="s">
        <v>241</v>
      </c>
      <c r="B60" s="19"/>
      <c r="C60" s="27"/>
      <c r="D60" s="19"/>
      <c r="E60" s="27"/>
      <c r="F60" s="19"/>
      <c r="G60" s="27"/>
      <c r="H60" s="19"/>
      <c r="I60" s="27"/>
      <c r="J60" s="7"/>
      <c r="K60" s="7"/>
    </row>
    <row r="61" spans="1:7" ht="18">
      <c r="A61" s="4"/>
      <c r="B61" s="4"/>
      <c r="C61" s="5"/>
      <c r="D61" s="5"/>
      <c r="E61" s="5"/>
      <c r="F61" s="5"/>
      <c r="G61" s="5"/>
    </row>
    <row r="62" spans="1:7" ht="18">
      <c r="A62" s="4"/>
      <c r="B62" s="4"/>
      <c r="C62" s="5"/>
      <c r="D62" s="5"/>
      <c r="E62" s="5"/>
      <c r="F62" s="5"/>
      <c r="G62" s="5"/>
    </row>
    <row r="63" spans="1:7" ht="18">
      <c r="A63" s="4"/>
      <c r="B63" s="4"/>
      <c r="C63" s="5"/>
      <c r="D63" s="5"/>
      <c r="E63" s="5"/>
      <c r="F63" s="5"/>
      <c r="G63" s="5"/>
    </row>
  </sheetData>
  <printOptions/>
  <pageMargins left="1.1" right="0.5" top="0.48" bottom="0.13" header="0" footer="0"/>
  <pageSetup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A1">
      <selection activeCell="A1" sqref="A1"/>
    </sheetView>
  </sheetViews>
  <sheetFormatPr defaultColWidth="8.88671875" defaultRowHeight="15"/>
  <cols>
    <col min="1" max="2" width="7.10546875" style="41" customWidth="1"/>
    <col min="3" max="3" width="16.5546875" style="41" customWidth="1"/>
    <col min="4" max="4" width="6.77734375" style="41" customWidth="1"/>
    <col min="5" max="5" width="6.99609375" style="41" customWidth="1"/>
    <col min="6" max="6" width="9.10546875" style="41" customWidth="1"/>
    <col min="7" max="8" width="9.5546875" style="41" customWidth="1"/>
    <col min="9" max="9" width="10.77734375" style="41" customWidth="1"/>
    <col min="10" max="10" width="9.88671875" style="41" customWidth="1"/>
    <col min="11" max="16384" width="7.10546875" style="41" customWidth="1"/>
  </cols>
  <sheetData>
    <row r="1" spans="2:11" s="19" customFormat="1" ht="15" customHeight="1">
      <c r="B1" s="101" t="s">
        <v>165</v>
      </c>
      <c r="G1" s="56"/>
      <c r="H1" s="56"/>
      <c r="I1" s="56"/>
      <c r="J1" s="56"/>
      <c r="K1" s="57"/>
    </row>
    <row r="2" spans="2:256" s="24" customFormat="1" ht="15" customHeight="1">
      <c r="B2" s="102" t="s">
        <v>166</v>
      </c>
      <c r="G2" s="56"/>
      <c r="H2" s="56"/>
      <c r="I2" s="56"/>
      <c r="J2" s="56"/>
      <c r="K2" s="5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24" customFormat="1" ht="15.75" customHeight="1">
      <c r="B3" s="102" t="s">
        <v>167</v>
      </c>
      <c r="G3" s="56"/>
      <c r="H3" s="56"/>
      <c r="I3" s="56"/>
      <c r="J3" s="56"/>
      <c r="K3" s="5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1" s="24" customFormat="1" ht="9.75" customHeight="1">
      <c r="A4" s="56"/>
      <c r="B4" s="56"/>
      <c r="C4" s="56"/>
      <c r="D4" s="56"/>
      <c r="E4" s="57"/>
      <c r="F4" s="57"/>
      <c r="G4" s="56"/>
      <c r="H4" s="56"/>
      <c r="I4" s="56"/>
      <c r="J4" s="56"/>
      <c r="K4" s="57"/>
    </row>
    <row r="5" s="42" customFormat="1" ht="12.75">
      <c r="A5" s="42" t="s">
        <v>142</v>
      </c>
    </row>
    <row r="6" s="42" customFormat="1" ht="12.75">
      <c r="A6" s="42" t="s">
        <v>287</v>
      </c>
    </row>
    <row r="8" spans="4:10" ht="12.75">
      <c r="D8" s="189" t="s">
        <v>226</v>
      </c>
      <c r="E8" s="189"/>
      <c r="F8" s="189"/>
      <c r="G8" s="189"/>
      <c r="H8" s="189"/>
      <c r="I8" s="189"/>
      <c r="J8" s="189"/>
    </row>
    <row r="9" spans="6:9" ht="15" customHeight="1">
      <c r="F9" s="189" t="s">
        <v>225</v>
      </c>
      <c r="G9" s="189"/>
      <c r="H9" s="189"/>
      <c r="I9" s="43" t="s">
        <v>143</v>
      </c>
    </row>
    <row r="10" spans="4:10" ht="12.75">
      <c r="D10" s="43" t="s">
        <v>146</v>
      </c>
      <c r="E10" s="48" t="s">
        <v>231</v>
      </c>
      <c r="F10" s="43" t="s">
        <v>146</v>
      </c>
      <c r="G10" s="48" t="s">
        <v>196</v>
      </c>
      <c r="H10" s="43" t="s">
        <v>147</v>
      </c>
      <c r="I10" s="48" t="s">
        <v>208</v>
      </c>
      <c r="J10" s="43" t="s">
        <v>145</v>
      </c>
    </row>
    <row r="11" spans="4:10" ht="12.75">
      <c r="D11" s="43" t="s">
        <v>148</v>
      </c>
      <c r="E11" s="48" t="s">
        <v>230</v>
      </c>
      <c r="F11" s="43" t="s">
        <v>149</v>
      </c>
      <c r="G11" s="48" t="s">
        <v>144</v>
      </c>
      <c r="H11" s="43" t="s">
        <v>150</v>
      </c>
      <c r="I11" s="48" t="s">
        <v>152</v>
      </c>
      <c r="J11" s="43" t="s">
        <v>151</v>
      </c>
    </row>
    <row r="12" spans="4:12" ht="12.75">
      <c r="D12" s="43" t="s">
        <v>52</v>
      </c>
      <c r="E12" s="48" t="s">
        <v>52</v>
      </c>
      <c r="F12" s="43" t="s">
        <v>52</v>
      </c>
      <c r="G12" s="48" t="s">
        <v>52</v>
      </c>
      <c r="H12" s="43" t="s">
        <v>52</v>
      </c>
      <c r="I12" s="43" t="s">
        <v>52</v>
      </c>
      <c r="J12" s="43" t="s">
        <v>52</v>
      </c>
      <c r="L12" s="106"/>
    </row>
    <row r="14" spans="1:10" ht="12.75">
      <c r="A14" s="121" t="s">
        <v>244</v>
      </c>
      <c r="D14" s="33">
        <v>49000</v>
      </c>
      <c r="E14" s="33">
        <v>-14</v>
      </c>
      <c r="F14" s="33">
        <v>32985</v>
      </c>
      <c r="G14" s="33">
        <v>5189</v>
      </c>
      <c r="H14" s="33">
        <v>0</v>
      </c>
      <c r="I14" s="33">
        <v>27166</v>
      </c>
      <c r="J14" s="33">
        <f>SUM(D14:I14)</f>
        <v>114326</v>
      </c>
    </row>
    <row r="15" spans="4:10" ht="12.75">
      <c r="D15" s="33"/>
      <c r="E15" s="33"/>
      <c r="F15" s="33"/>
      <c r="G15" s="33"/>
      <c r="H15" s="33"/>
      <c r="I15" s="33"/>
      <c r="J15" s="33"/>
    </row>
    <row r="16" spans="1:10" ht="12.75">
      <c r="A16" s="121" t="s">
        <v>245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f>PL!G29</f>
        <v>3619</v>
      </c>
      <c r="J16" s="33">
        <f>SUM(D16:I16)</f>
        <v>3619</v>
      </c>
    </row>
    <row r="17" spans="4:10" ht="12.75">
      <c r="D17" s="33"/>
      <c r="E17" s="33"/>
      <c r="F17" s="33"/>
      <c r="G17" s="33"/>
      <c r="H17" s="33"/>
      <c r="I17" s="33"/>
      <c r="J17" s="33"/>
    </row>
    <row r="18" spans="1:10" ht="13.5" thickBot="1">
      <c r="A18" s="121" t="s">
        <v>285</v>
      </c>
      <c r="D18" s="113">
        <f>SUM(D14:D17)</f>
        <v>49000</v>
      </c>
      <c r="E18" s="113">
        <f aca="true" t="shared" si="0" ref="E18:J18">SUM(E14:E17)</f>
        <v>-14</v>
      </c>
      <c r="F18" s="113">
        <f t="shared" si="0"/>
        <v>32985</v>
      </c>
      <c r="G18" s="113">
        <f t="shared" si="0"/>
        <v>5189</v>
      </c>
      <c r="H18" s="113">
        <f t="shared" si="0"/>
        <v>0</v>
      </c>
      <c r="I18" s="113">
        <f t="shared" si="0"/>
        <v>30785</v>
      </c>
      <c r="J18" s="113">
        <f t="shared" si="0"/>
        <v>117945</v>
      </c>
    </row>
    <row r="19" ht="13.5" thickTop="1"/>
    <row r="20" spans="1:10" ht="13.5" thickBo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</row>
    <row r="23" ht="12.75">
      <c r="A23" s="121" t="s">
        <v>203</v>
      </c>
    </row>
    <row r="24" spans="1:10" ht="12.75">
      <c r="A24" s="121" t="s">
        <v>204</v>
      </c>
      <c r="D24" s="33">
        <v>49000</v>
      </c>
      <c r="E24" s="33">
        <v>0</v>
      </c>
      <c r="F24" s="33">
        <v>32985</v>
      </c>
      <c r="G24" s="33">
        <v>6394</v>
      </c>
      <c r="H24" s="33">
        <v>3322</v>
      </c>
      <c r="I24" s="33">
        <v>20294</v>
      </c>
      <c r="J24" s="33">
        <f>SUM(D24:I24)</f>
        <v>111995</v>
      </c>
    </row>
    <row r="25" spans="1:10" ht="12.75">
      <c r="A25" s="121" t="s">
        <v>205</v>
      </c>
      <c r="D25" s="33"/>
      <c r="E25" s="33"/>
      <c r="F25" s="33"/>
      <c r="G25" s="33"/>
      <c r="H25" s="33"/>
      <c r="I25" s="33"/>
      <c r="J25" s="33"/>
    </row>
    <row r="26" spans="1:10" ht="12.75">
      <c r="A26" s="121" t="s">
        <v>35</v>
      </c>
      <c r="D26" s="33">
        <v>0</v>
      </c>
      <c r="E26" s="33">
        <v>0</v>
      </c>
      <c r="F26" s="33">
        <v>0</v>
      </c>
      <c r="G26" s="33">
        <v>0</v>
      </c>
      <c r="H26" s="33">
        <v>-3322</v>
      </c>
      <c r="I26" s="33">
        <v>3322</v>
      </c>
      <c r="J26" s="33">
        <f>SUM(D26:I26)</f>
        <v>0</v>
      </c>
    </row>
    <row r="27" spans="1:10" ht="12.75">
      <c r="A27" s="121" t="s">
        <v>36</v>
      </c>
      <c r="D27" s="33"/>
      <c r="E27" s="33"/>
      <c r="F27" s="33"/>
      <c r="G27" s="33"/>
      <c r="H27" s="33"/>
      <c r="I27" s="33"/>
      <c r="J27" s="33"/>
    </row>
    <row r="28" spans="1:10" ht="12.75">
      <c r="A28" s="121" t="s">
        <v>206</v>
      </c>
      <c r="D28" s="34">
        <v>0</v>
      </c>
      <c r="E28" s="34">
        <v>0</v>
      </c>
      <c r="F28" s="34">
        <v>0</v>
      </c>
      <c r="G28" s="34">
        <v>-1205</v>
      </c>
      <c r="H28" s="34">
        <v>0</v>
      </c>
      <c r="I28" s="34">
        <v>1205</v>
      </c>
      <c r="J28" s="34">
        <f>SUM(D28:I28)</f>
        <v>0</v>
      </c>
    </row>
    <row r="29" spans="1:10" ht="12.75">
      <c r="A29" s="121" t="s">
        <v>207</v>
      </c>
      <c r="D29" s="33">
        <f>SUM(D24:D28)</f>
        <v>49000</v>
      </c>
      <c r="E29" s="33">
        <v>0</v>
      </c>
      <c r="F29" s="33">
        <f>SUM(F24:F28)</f>
        <v>32985</v>
      </c>
      <c r="G29" s="33">
        <f>SUM(G24:G28)</f>
        <v>5189</v>
      </c>
      <c r="H29" s="33">
        <f>SUM(H24:H28)</f>
        <v>0</v>
      </c>
      <c r="I29" s="33">
        <f>SUM(I24:I28)</f>
        <v>24821</v>
      </c>
      <c r="J29" s="33">
        <f>SUM(J24:J28)</f>
        <v>111995</v>
      </c>
    </row>
    <row r="30" spans="1:10" ht="12.75">
      <c r="A30" s="121"/>
      <c r="D30" s="33"/>
      <c r="E30" s="33"/>
      <c r="F30" s="33"/>
      <c r="G30" s="33"/>
      <c r="H30" s="33"/>
      <c r="I30" s="33"/>
      <c r="J30" s="33"/>
    </row>
    <row r="31" spans="1:10" ht="12.75">
      <c r="A31" s="121" t="s">
        <v>245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1917</v>
      </c>
      <c r="J31" s="33">
        <f>SUM(D31:I31)</f>
        <v>1917</v>
      </c>
    </row>
    <row r="32" spans="4:10" ht="12.75">
      <c r="D32" s="34"/>
      <c r="E32" s="34"/>
      <c r="F32" s="34"/>
      <c r="G32" s="34"/>
      <c r="H32" s="34"/>
      <c r="I32" s="34"/>
      <c r="J32" s="34"/>
    </row>
    <row r="33" spans="1:10" ht="13.5" thickBot="1">
      <c r="A33" s="121" t="s">
        <v>286</v>
      </c>
      <c r="D33" s="113">
        <f aca="true" t="shared" si="1" ref="D33:I33">SUM(D29:D32)</f>
        <v>49000</v>
      </c>
      <c r="E33" s="113">
        <f t="shared" si="1"/>
        <v>0</v>
      </c>
      <c r="F33" s="113">
        <f t="shared" si="1"/>
        <v>32985</v>
      </c>
      <c r="G33" s="113">
        <f t="shared" si="1"/>
        <v>5189</v>
      </c>
      <c r="H33" s="113">
        <f t="shared" si="1"/>
        <v>0</v>
      </c>
      <c r="I33" s="113">
        <f t="shared" si="1"/>
        <v>26738</v>
      </c>
      <c r="J33" s="113">
        <f>SUM(D33:I33)</f>
        <v>113912</v>
      </c>
    </row>
    <row r="34" spans="1:12" ht="13.5" thickTop="1">
      <c r="A34" s="122"/>
      <c r="B34" s="42"/>
      <c r="C34" s="42"/>
      <c r="D34" s="120"/>
      <c r="E34" s="120"/>
      <c r="F34" s="120"/>
      <c r="G34" s="120"/>
      <c r="H34" s="120"/>
      <c r="I34" s="120"/>
      <c r="J34" s="120"/>
      <c r="L34" s="118"/>
    </row>
    <row r="41" ht="12.75">
      <c r="A41" s="44" t="s">
        <v>274</v>
      </c>
    </row>
    <row r="42" ht="12.75">
      <c r="A42" s="44" t="s">
        <v>240</v>
      </c>
    </row>
  </sheetData>
  <mergeCells count="2">
    <mergeCell ref="D8:J8"/>
    <mergeCell ref="F9:H9"/>
  </mergeCells>
  <printOptions/>
  <pageMargins left="0.35" right="0.21" top="1" bottom="1" header="0.5" footer="0.5"/>
  <pageSetup fitToHeight="1" fitToWidth="1" horizontalDpi="360" verticalDpi="36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workbookViewId="0" topLeftCell="A1">
      <selection activeCell="A1" sqref="A1"/>
    </sheetView>
  </sheetViews>
  <sheetFormatPr defaultColWidth="8.88671875" defaultRowHeight="15"/>
  <cols>
    <col min="1" max="6" width="7.10546875" style="30" customWidth="1"/>
    <col min="7" max="7" width="5.5546875" style="30" customWidth="1"/>
    <col min="8" max="8" width="11.10546875" style="30" customWidth="1"/>
    <col min="9" max="9" width="13.77734375" style="31" customWidth="1"/>
    <col min="10" max="10" width="8.4453125" style="30" bestFit="1" customWidth="1"/>
    <col min="11" max="16384" width="7.10546875" style="30" customWidth="1"/>
  </cols>
  <sheetData>
    <row r="1" spans="1:10" ht="15.75" customHeight="1">
      <c r="A1" s="22" t="s">
        <v>175</v>
      </c>
      <c r="B1" s="19"/>
      <c r="C1" s="29"/>
      <c r="D1" s="29"/>
      <c r="E1" s="29"/>
      <c r="F1" s="29"/>
      <c r="J1" s="29"/>
    </row>
    <row r="2" spans="1:10" ht="14.25" customHeight="1">
      <c r="A2" s="102" t="s">
        <v>168</v>
      </c>
      <c r="B2" s="45"/>
      <c r="C2" s="46"/>
      <c r="D2" s="29"/>
      <c r="E2" s="29"/>
      <c r="F2" s="29"/>
      <c r="J2" s="29"/>
    </row>
    <row r="3" spans="1:10" ht="13.5" customHeight="1">
      <c r="A3" s="102" t="s">
        <v>173</v>
      </c>
      <c r="B3" s="45"/>
      <c r="C3" s="46"/>
      <c r="D3" s="29"/>
      <c r="E3" s="29"/>
      <c r="F3" s="29"/>
      <c r="J3" s="29"/>
    </row>
    <row r="4" spans="1:10" ht="15.75" customHeight="1">
      <c r="A4" s="29" t="s">
        <v>169</v>
      </c>
      <c r="B4" s="29"/>
      <c r="C4" s="29"/>
      <c r="D4" s="29"/>
      <c r="E4" s="29"/>
      <c r="F4" s="29"/>
      <c r="J4" s="29"/>
    </row>
    <row r="5" spans="1:10" ht="12.75">
      <c r="A5" s="29" t="s">
        <v>258</v>
      </c>
      <c r="B5" s="29"/>
      <c r="C5" s="29"/>
      <c r="D5" s="29"/>
      <c r="E5" s="29"/>
      <c r="F5" s="29"/>
      <c r="J5" s="29"/>
    </row>
    <row r="6" ht="12.75">
      <c r="A6" s="29" t="s">
        <v>303</v>
      </c>
    </row>
    <row r="7" spans="1:11" ht="12.75">
      <c r="A7" s="29"/>
      <c r="H7" s="51" t="s">
        <v>49</v>
      </c>
      <c r="I7" s="160" t="s">
        <v>53</v>
      </c>
      <c r="K7" s="53"/>
    </row>
    <row r="8" spans="1:11" ht="12.75">
      <c r="A8" s="29"/>
      <c r="H8" s="51" t="s">
        <v>50</v>
      </c>
      <c r="I8" s="160" t="s">
        <v>54</v>
      </c>
      <c r="K8" s="53"/>
    </row>
    <row r="9" spans="1:11" ht="12.75">
      <c r="A9" s="29"/>
      <c r="H9" s="51" t="s">
        <v>56</v>
      </c>
      <c r="I9" s="160" t="s">
        <v>57</v>
      </c>
      <c r="K9" s="53"/>
    </row>
    <row r="10" spans="8:11" ht="12.75">
      <c r="H10" s="52" t="s">
        <v>283</v>
      </c>
      <c r="I10" s="52" t="s">
        <v>284</v>
      </c>
      <c r="K10" s="53"/>
    </row>
    <row r="11" spans="8:9" ht="12.75">
      <c r="H11" s="112" t="s">
        <v>52</v>
      </c>
      <c r="I11" s="161" t="s">
        <v>52</v>
      </c>
    </row>
    <row r="12" spans="1:8" ht="12.75">
      <c r="A12" s="29" t="s">
        <v>4</v>
      </c>
      <c r="B12" s="29"/>
      <c r="C12" s="29"/>
      <c r="D12" s="29"/>
      <c r="E12" s="29"/>
      <c r="F12" s="29"/>
      <c r="H12" s="29"/>
    </row>
    <row r="14" spans="1:9" ht="12.75">
      <c r="A14" s="54" t="s">
        <v>183</v>
      </c>
      <c r="H14" s="31">
        <f>PL!G25</f>
        <v>3716</v>
      </c>
      <c r="I14" s="31">
        <v>2337</v>
      </c>
    </row>
    <row r="15" spans="1:9" ht="12.75">
      <c r="A15" s="47" t="s">
        <v>184</v>
      </c>
      <c r="H15" s="32">
        <v>3785</v>
      </c>
      <c r="I15" s="32">
        <v>2915</v>
      </c>
    </row>
    <row r="16" spans="1:9" ht="12.75">
      <c r="A16" s="47" t="s">
        <v>185</v>
      </c>
      <c r="H16" s="31">
        <f>SUM(H14:H15)</f>
        <v>7501</v>
      </c>
      <c r="I16" s="31">
        <f>SUM(I14:I15)</f>
        <v>5252</v>
      </c>
    </row>
    <row r="17" spans="1:9" ht="12.75">
      <c r="A17" s="47" t="s">
        <v>43</v>
      </c>
      <c r="H17" s="32">
        <v>-4688</v>
      </c>
      <c r="I17" s="32">
        <v>-4326</v>
      </c>
    </row>
    <row r="18" spans="1:9" ht="12.75">
      <c r="A18" s="47" t="s">
        <v>44</v>
      </c>
      <c r="H18" s="33">
        <f>SUM(H16:H17)</f>
        <v>2813</v>
      </c>
      <c r="I18" s="31">
        <f>SUM(I16:I17)</f>
        <v>926</v>
      </c>
    </row>
    <row r="19" spans="1:9" ht="12.75">
      <c r="A19" s="47" t="s">
        <v>202</v>
      </c>
      <c r="H19" s="33">
        <v>15</v>
      </c>
      <c r="I19" s="31">
        <v>529</v>
      </c>
    </row>
    <row r="20" spans="1:9" ht="12.75">
      <c r="A20" s="47" t="s">
        <v>186</v>
      </c>
      <c r="H20" s="34">
        <v>-351</v>
      </c>
      <c r="I20" s="32">
        <v>-588</v>
      </c>
    </row>
    <row r="21" spans="1:9" ht="12.75">
      <c r="A21" s="29" t="s">
        <v>45</v>
      </c>
      <c r="B21" s="29"/>
      <c r="C21" s="29"/>
      <c r="D21" s="29"/>
      <c r="E21" s="29"/>
      <c r="F21" s="29"/>
      <c r="H21" s="35">
        <f>SUM(H18:H20)</f>
        <v>2477</v>
      </c>
      <c r="I21" s="162">
        <f>SUM(I18:I20)</f>
        <v>867</v>
      </c>
    </row>
    <row r="22" ht="12.75">
      <c r="H22" s="33"/>
    </row>
    <row r="23" spans="1:8" ht="12.75">
      <c r="A23" s="29" t="s">
        <v>139</v>
      </c>
      <c r="B23" s="29"/>
      <c r="C23" s="29"/>
      <c r="D23" s="29"/>
      <c r="E23" s="29"/>
      <c r="F23" s="29"/>
      <c r="H23" s="35"/>
    </row>
    <row r="24" ht="12.75">
      <c r="H24" s="33"/>
    </row>
    <row r="25" spans="1:9" ht="12.75">
      <c r="A25" s="47" t="s">
        <v>187</v>
      </c>
      <c r="H25" s="36">
        <v>252</v>
      </c>
      <c r="I25" s="163">
        <v>3</v>
      </c>
    </row>
    <row r="26" spans="1:9" ht="12.75">
      <c r="A26" s="47" t="s">
        <v>188</v>
      </c>
      <c r="H26" s="50">
        <v>30</v>
      </c>
      <c r="I26" s="164">
        <v>56</v>
      </c>
    </row>
    <row r="27" spans="1:9" ht="12.75" hidden="1">
      <c r="A27" s="47" t="s">
        <v>200</v>
      </c>
      <c r="H27" s="50">
        <v>0</v>
      </c>
      <c r="I27" s="164">
        <v>0</v>
      </c>
    </row>
    <row r="28" spans="1:9" ht="12.75">
      <c r="A28" s="47" t="s">
        <v>189</v>
      </c>
      <c r="H28" s="176">
        <v>-4677</v>
      </c>
      <c r="I28" s="165">
        <v>-1452</v>
      </c>
    </row>
    <row r="29" spans="1:9" ht="12.75" hidden="1">
      <c r="A29" s="47" t="s">
        <v>237</v>
      </c>
      <c r="E29" s="29"/>
      <c r="F29" s="29"/>
      <c r="H29" s="37">
        <v>0</v>
      </c>
      <c r="I29" s="165">
        <v>0</v>
      </c>
    </row>
    <row r="30" spans="1:9" ht="12.75">
      <c r="A30" s="29" t="s">
        <v>140</v>
      </c>
      <c r="B30" s="29"/>
      <c r="C30" s="29"/>
      <c r="D30" s="29"/>
      <c r="E30" s="29"/>
      <c r="F30" s="29"/>
      <c r="H30" s="35">
        <f>SUM(H25:H29)</f>
        <v>-4395</v>
      </c>
      <c r="I30" s="162">
        <f>SUM(I25:I29)</f>
        <v>-1393</v>
      </c>
    </row>
    <row r="31" spans="1:8" ht="12.75">
      <c r="A31" s="29"/>
      <c r="B31" s="29"/>
      <c r="C31" s="29"/>
      <c r="D31" s="29"/>
      <c r="E31" s="29"/>
      <c r="F31" s="29"/>
      <c r="H31" s="35"/>
    </row>
    <row r="32" spans="1:8" ht="12.75">
      <c r="A32" s="29" t="s">
        <v>141</v>
      </c>
      <c r="H32" s="33"/>
    </row>
    <row r="33" ht="12.75">
      <c r="H33" s="33"/>
    </row>
    <row r="34" spans="1:9" ht="12.75">
      <c r="A34" s="47" t="s">
        <v>190</v>
      </c>
      <c r="H34" s="36">
        <v>-5738</v>
      </c>
      <c r="I34" s="163">
        <v>-4049</v>
      </c>
    </row>
    <row r="35" spans="1:9" ht="12.75">
      <c r="A35" s="47" t="s">
        <v>191</v>
      </c>
      <c r="B35" s="29"/>
      <c r="C35" s="29"/>
      <c r="D35" s="29"/>
      <c r="E35" s="29"/>
      <c r="F35" s="29"/>
      <c r="H35" s="74">
        <v>7409</v>
      </c>
      <c r="I35" s="164">
        <v>0</v>
      </c>
    </row>
    <row r="36" spans="1:9" ht="12.75" hidden="1">
      <c r="A36" s="47" t="s">
        <v>228</v>
      </c>
      <c r="H36" s="50">
        <v>0</v>
      </c>
      <c r="I36" s="164">
        <v>0</v>
      </c>
    </row>
    <row r="37" spans="1:9" ht="12.75" hidden="1">
      <c r="A37" s="47" t="s">
        <v>199</v>
      </c>
      <c r="B37" s="29"/>
      <c r="C37" s="29"/>
      <c r="D37" s="29"/>
      <c r="E37" s="29"/>
      <c r="F37" s="29"/>
      <c r="H37" s="74">
        <v>0</v>
      </c>
      <c r="I37" s="164">
        <v>0</v>
      </c>
    </row>
    <row r="38" spans="1:9" ht="12.75">
      <c r="A38" s="47" t="s">
        <v>192</v>
      </c>
      <c r="B38" s="29"/>
      <c r="C38" s="29"/>
      <c r="D38" s="29"/>
      <c r="E38" s="29"/>
      <c r="F38" s="29"/>
      <c r="H38" s="37">
        <v>-686</v>
      </c>
      <c r="I38" s="165">
        <v>-488</v>
      </c>
    </row>
    <row r="39" spans="1:9" ht="12.75">
      <c r="A39" s="29" t="s">
        <v>308</v>
      </c>
      <c r="H39" s="35">
        <f>SUM(H34:H38)</f>
        <v>985</v>
      </c>
      <c r="I39" s="162">
        <f>SUM(I34:I38)</f>
        <v>-4537</v>
      </c>
    </row>
    <row r="40" spans="2:9" ht="12.75">
      <c r="B40" s="29"/>
      <c r="C40" s="29"/>
      <c r="D40" s="29"/>
      <c r="E40" s="29"/>
      <c r="F40" s="29"/>
      <c r="H40" s="34"/>
      <c r="I40" s="32"/>
    </row>
    <row r="41" spans="1:9" ht="12.75">
      <c r="A41" s="29" t="s">
        <v>278</v>
      </c>
      <c r="B41" s="29"/>
      <c r="C41" s="29"/>
      <c r="D41" s="29"/>
      <c r="E41" s="29"/>
      <c r="F41" s="29"/>
      <c r="H41" s="35">
        <f>H21+H30+H39</f>
        <v>-933</v>
      </c>
      <c r="I41" s="162">
        <f>I21+I30+I39</f>
        <v>-5063</v>
      </c>
    </row>
    <row r="42" spans="1:8" ht="12.75">
      <c r="A42" s="29"/>
      <c r="B42" s="29"/>
      <c r="C42" s="29"/>
      <c r="D42" s="29"/>
      <c r="E42" s="29"/>
      <c r="F42" s="29"/>
      <c r="H42" s="35"/>
    </row>
    <row r="43" spans="1:9" ht="12.75">
      <c r="A43" s="29" t="s">
        <v>259</v>
      </c>
      <c r="B43" s="29"/>
      <c r="C43" s="29"/>
      <c r="D43" s="29"/>
      <c r="E43" s="29"/>
      <c r="F43" s="29"/>
      <c r="H43" s="35">
        <v>6768</v>
      </c>
      <c r="I43" s="162">
        <v>10603</v>
      </c>
    </row>
    <row r="44" spans="1:8" ht="12.75">
      <c r="A44" s="29"/>
      <c r="B44" s="29"/>
      <c r="C44" s="29"/>
      <c r="D44" s="29"/>
      <c r="E44" s="29"/>
      <c r="F44" s="29"/>
      <c r="H44" s="35"/>
    </row>
    <row r="45" spans="1:9" ht="13.5" thickBot="1">
      <c r="A45" s="29" t="s">
        <v>260</v>
      </c>
      <c r="B45" s="29"/>
      <c r="C45" s="29"/>
      <c r="D45" s="29"/>
      <c r="E45" s="29"/>
      <c r="F45" s="29"/>
      <c r="H45" s="38">
        <f>SUM(H41:H43)</f>
        <v>5835</v>
      </c>
      <c r="I45" s="166">
        <f>SUM(I41:I43)</f>
        <v>5540</v>
      </c>
    </row>
    <row r="46" spans="1:10" ht="13.5" thickTop="1">
      <c r="A46" s="29"/>
      <c r="J46" s="33"/>
    </row>
    <row r="47" spans="1:10" ht="12.75">
      <c r="A47" s="29"/>
      <c r="J47" s="33"/>
    </row>
    <row r="48" spans="1:10" ht="12.75">
      <c r="A48" s="54" t="s">
        <v>180</v>
      </c>
      <c r="J48" s="33"/>
    </row>
    <row r="49" spans="1:10" ht="12.75">
      <c r="A49" s="54"/>
      <c r="J49" s="33"/>
    </row>
    <row r="50" spans="1:10" ht="12.75">
      <c r="A50" s="54" t="s">
        <v>201</v>
      </c>
      <c r="H50" s="33">
        <v>1873</v>
      </c>
      <c r="I50" s="31">
        <v>340</v>
      </c>
      <c r="J50" s="33"/>
    </row>
    <row r="51" spans="1:10" ht="12.75">
      <c r="A51" s="54" t="s">
        <v>181</v>
      </c>
      <c r="H51" s="33">
        <v>3962</v>
      </c>
      <c r="I51" s="31">
        <v>5206</v>
      </c>
      <c r="J51" s="33"/>
    </row>
    <row r="52" spans="1:10" ht="12.75">
      <c r="A52" s="47" t="s">
        <v>182</v>
      </c>
      <c r="H52" s="119">
        <v>0</v>
      </c>
      <c r="I52" s="31">
        <v>-6</v>
      </c>
      <c r="J52" s="33"/>
    </row>
    <row r="53" spans="1:10" ht="13.5" thickBot="1">
      <c r="A53" s="47"/>
      <c r="H53" s="113">
        <f>SUM(H50:H52)</f>
        <v>5835</v>
      </c>
      <c r="I53" s="167">
        <f>SUM(I50:I52)</f>
        <v>5540</v>
      </c>
      <c r="J53" s="33"/>
    </row>
    <row r="54" ht="13.5" thickTop="1"/>
    <row r="55" spans="2:10" s="39" customFormat="1" ht="12.75">
      <c r="B55" s="40"/>
      <c r="D55" s="40"/>
      <c r="G55" s="40"/>
      <c r="H55" s="40"/>
      <c r="I55" s="168"/>
      <c r="J55" s="40"/>
    </row>
    <row r="56" spans="1:10" s="39" customFormat="1" ht="12.75">
      <c r="A56" s="39" t="s">
        <v>263</v>
      </c>
      <c r="C56" s="40"/>
      <c r="E56" s="40"/>
      <c r="F56" s="40"/>
      <c r="H56" s="40"/>
      <c r="I56" s="168"/>
      <c r="J56" s="40"/>
    </row>
    <row r="57" ht="12.75">
      <c r="A57" s="39" t="s">
        <v>262</v>
      </c>
    </row>
    <row r="59" ht="12.75">
      <c r="A59" s="47" t="s">
        <v>159</v>
      </c>
    </row>
  </sheetData>
  <printOptions/>
  <pageMargins left="0.86" right="0.49" top="1" bottom="1" header="0.5" footer="0.5"/>
  <pageSetup fitToHeight="1" fitToWidth="1" horizontalDpi="360" verticalDpi="36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5.88671875" style="24" customWidth="1"/>
    <col min="2" max="4" width="3.6640625" style="24" customWidth="1"/>
    <col min="5" max="5" width="46.4453125" style="24" customWidth="1"/>
    <col min="6" max="6" width="13.77734375" style="24" customWidth="1"/>
    <col min="7" max="7" width="13.6640625" style="24" customWidth="1"/>
    <col min="8" max="8" width="13.3359375" style="24" customWidth="1"/>
    <col min="9" max="9" width="6.6640625" style="24" customWidth="1"/>
    <col min="10" max="10" width="19.5546875" style="24" customWidth="1"/>
    <col min="11" max="11" width="16.10546875" style="24" customWidth="1"/>
    <col min="12" max="12" width="13.4453125" style="24" customWidth="1"/>
    <col min="13" max="13" width="11.3359375" style="24" customWidth="1"/>
    <col min="14" max="16384" width="10.6640625" style="24" customWidth="1"/>
  </cols>
  <sheetData>
    <row r="1" spans="1:12" ht="23.25">
      <c r="A1" s="11" t="s">
        <v>176</v>
      </c>
      <c r="B1" s="12"/>
      <c r="C1" s="12"/>
      <c r="D1" s="12"/>
      <c r="E1" s="12"/>
      <c r="F1" s="12"/>
      <c r="G1" s="12"/>
      <c r="H1" s="23"/>
      <c r="I1" s="12"/>
      <c r="J1" s="12"/>
      <c r="K1" s="12"/>
      <c r="L1" s="12"/>
    </row>
    <row r="2" spans="1:12" ht="18">
      <c r="A2" s="100" t="s">
        <v>170</v>
      </c>
      <c r="B2" s="76"/>
      <c r="C2" s="76"/>
      <c r="D2" s="76"/>
      <c r="E2" s="76"/>
      <c r="F2" s="77"/>
      <c r="G2" s="78"/>
      <c r="H2" s="77"/>
      <c r="I2" s="78"/>
      <c r="L2" s="12"/>
    </row>
    <row r="3" spans="1:12" ht="18">
      <c r="A3" s="103" t="s">
        <v>171</v>
      </c>
      <c r="B3" s="76"/>
      <c r="C3" s="76"/>
      <c r="D3" s="76"/>
      <c r="E3" s="76"/>
      <c r="F3" s="78"/>
      <c r="G3" s="78"/>
      <c r="H3" s="78"/>
      <c r="I3" s="78"/>
      <c r="L3" s="12"/>
    </row>
    <row r="4" spans="1:12" ht="16.5">
      <c r="A4" s="79"/>
      <c r="B4" s="78"/>
      <c r="C4" s="78"/>
      <c r="D4" s="78"/>
      <c r="E4" s="78"/>
      <c r="F4" s="78"/>
      <c r="G4" s="78"/>
      <c r="H4" s="78"/>
      <c r="I4" s="78"/>
      <c r="L4" s="12"/>
    </row>
    <row r="5" spans="1:12" s="19" customFormat="1" ht="18">
      <c r="A5" s="76" t="s">
        <v>93</v>
      </c>
      <c r="B5" s="78"/>
      <c r="C5" s="78"/>
      <c r="D5" s="78"/>
      <c r="E5" s="78"/>
      <c r="F5" s="78"/>
      <c r="G5" s="78"/>
      <c r="H5" s="78"/>
      <c r="I5" s="78"/>
      <c r="L5" s="20"/>
    </row>
    <row r="6" spans="1:12" s="19" customFormat="1" ht="18">
      <c r="A6" s="76"/>
      <c r="B6" s="78"/>
      <c r="C6" s="78"/>
      <c r="D6" s="78"/>
      <c r="E6" s="78"/>
      <c r="F6" s="78"/>
      <c r="G6" s="78"/>
      <c r="H6" s="78"/>
      <c r="I6" s="78"/>
      <c r="L6" s="20"/>
    </row>
    <row r="7" spans="1:12" ht="16.5">
      <c r="A7" s="76"/>
      <c r="B7" s="78"/>
      <c r="C7" s="78"/>
      <c r="D7" s="78"/>
      <c r="E7" s="78"/>
      <c r="F7" s="78"/>
      <c r="G7" s="78"/>
      <c r="H7" s="78"/>
      <c r="I7" s="78"/>
      <c r="L7" s="12"/>
    </row>
    <row r="8" spans="1:12" ht="16.5">
      <c r="A8" s="75" t="s">
        <v>94</v>
      </c>
      <c r="B8" s="76" t="s">
        <v>95</v>
      </c>
      <c r="C8" s="76"/>
      <c r="D8" s="76"/>
      <c r="E8" s="76"/>
      <c r="F8" s="78"/>
      <c r="G8" s="78"/>
      <c r="H8" s="78"/>
      <c r="I8" s="78"/>
      <c r="L8" s="12"/>
    </row>
    <row r="9" spans="1:12" ht="16.5">
      <c r="A9" s="75"/>
      <c r="B9" s="76"/>
      <c r="C9" s="76"/>
      <c r="D9" s="76"/>
      <c r="E9" s="76"/>
      <c r="F9" s="78"/>
      <c r="G9" s="78"/>
      <c r="H9" s="78"/>
      <c r="I9" s="78"/>
      <c r="L9" s="12"/>
    </row>
    <row r="10" spans="1:12" s="13" customFormat="1" ht="16.5">
      <c r="A10" s="80"/>
      <c r="B10" s="78" t="s">
        <v>37</v>
      </c>
      <c r="C10" s="78"/>
      <c r="D10" s="78"/>
      <c r="E10" s="78"/>
      <c r="F10" s="78"/>
      <c r="G10" s="78"/>
      <c r="H10" s="78"/>
      <c r="I10" s="78"/>
      <c r="L10" s="14"/>
    </row>
    <row r="11" spans="1:12" s="13" customFormat="1" ht="16.5">
      <c r="A11" s="80"/>
      <c r="B11" s="78" t="s">
        <v>40</v>
      </c>
      <c r="C11" s="78"/>
      <c r="D11" s="78"/>
      <c r="E11" s="78"/>
      <c r="F11" s="78"/>
      <c r="G11" s="78"/>
      <c r="H11" s="78"/>
      <c r="I11" s="78"/>
      <c r="L11" s="14"/>
    </row>
    <row r="12" spans="1:12" s="13" customFormat="1" ht="16.5">
      <c r="A12" s="80"/>
      <c r="B12" s="78" t="s">
        <v>41</v>
      </c>
      <c r="C12" s="78"/>
      <c r="D12" s="78"/>
      <c r="E12" s="78"/>
      <c r="F12" s="78"/>
      <c r="G12" s="78"/>
      <c r="H12" s="78"/>
      <c r="I12" s="78"/>
      <c r="L12" s="14"/>
    </row>
    <row r="13" spans="1:12" s="13" customFormat="1" ht="16.5">
      <c r="A13" s="80"/>
      <c r="B13" s="78" t="s">
        <v>247</v>
      </c>
      <c r="C13" s="78"/>
      <c r="D13" s="78"/>
      <c r="E13" s="78"/>
      <c r="F13" s="78"/>
      <c r="G13" s="78"/>
      <c r="H13" s="78"/>
      <c r="I13" s="78"/>
      <c r="L13" s="14"/>
    </row>
    <row r="14" spans="1:12" s="13" customFormat="1" ht="16.5">
      <c r="A14" s="80"/>
      <c r="B14" s="78"/>
      <c r="C14" s="78"/>
      <c r="D14" s="78"/>
      <c r="E14" s="78"/>
      <c r="F14" s="78"/>
      <c r="G14" s="78"/>
      <c r="H14" s="78"/>
      <c r="I14" s="78"/>
      <c r="L14" s="14"/>
    </row>
    <row r="15" spans="1:12" ht="16.5">
      <c r="A15" s="75"/>
      <c r="B15" s="78" t="s">
        <v>221</v>
      </c>
      <c r="C15" s="78"/>
      <c r="D15" s="78"/>
      <c r="E15" s="78"/>
      <c r="F15" s="78"/>
      <c r="G15" s="78"/>
      <c r="H15" s="78"/>
      <c r="I15" s="78"/>
      <c r="L15" s="12"/>
    </row>
    <row r="16" spans="1:12" ht="16.5">
      <c r="A16" s="75"/>
      <c r="B16" s="78" t="s">
        <v>246</v>
      </c>
      <c r="C16" s="78"/>
      <c r="D16" s="78"/>
      <c r="E16" s="78"/>
      <c r="F16" s="78"/>
      <c r="G16" s="78"/>
      <c r="H16" s="78"/>
      <c r="I16" s="78"/>
      <c r="L16" s="12"/>
    </row>
    <row r="17" spans="1:12" ht="16.5">
      <c r="A17" s="75"/>
      <c r="B17" s="78" t="s">
        <v>248</v>
      </c>
      <c r="C17" s="78"/>
      <c r="D17" s="78"/>
      <c r="E17" s="78"/>
      <c r="F17" s="78"/>
      <c r="G17" s="78"/>
      <c r="H17" s="78"/>
      <c r="I17" s="78"/>
      <c r="L17" s="12"/>
    </row>
    <row r="18" spans="1:12" ht="16.5">
      <c r="A18" s="75"/>
      <c r="B18" s="78"/>
      <c r="C18" s="78"/>
      <c r="D18" s="78"/>
      <c r="E18" s="78"/>
      <c r="F18" s="78"/>
      <c r="G18" s="78"/>
      <c r="H18" s="78"/>
      <c r="I18" s="78"/>
      <c r="L18" s="12"/>
    </row>
    <row r="19" spans="1:12" ht="16.5">
      <c r="A19" s="75"/>
      <c r="B19" s="179" t="s">
        <v>264</v>
      </c>
      <c r="C19" s="179"/>
      <c r="D19" s="179"/>
      <c r="E19" s="180"/>
      <c r="F19" s="181"/>
      <c r="G19" s="181"/>
      <c r="H19" s="181"/>
      <c r="I19" s="181"/>
      <c r="J19" s="135"/>
      <c r="K19" s="1"/>
      <c r="L19" s="12"/>
    </row>
    <row r="20" spans="1:12" ht="16.5">
      <c r="A20" s="75"/>
      <c r="B20" s="179" t="s">
        <v>265</v>
      </c>
      <c r="C20" s="179"/>
      <c r="D20" s="179"/>
      <c r="E20" s="180"/>
      <c r="F20" s="181"/>
      <c r="G20" s="181"/>
      <c r="H20" s="181"/>
      <c r="I20" s="181"/>
      <c r="J20" s="135"/>
      <c r="K20" s="1"/>
      <c r="L20" s="12"/>
    </row>
    <row r="21" spans="1:12" ht="16.5">
      <c r="A21" s="75"/>
      <c r="B21" s="179"/>
      <c r="C21" s="179"/>
      <c r="D21" s="179"/>
      <c r="E21" s="180"/>
      <c r="F21" s="181"/>
      <c r="G21" s="181"/>
      <c r="H21" s="181"/>
      <c r="I21" s="181"/>
      <c r="J21" s="135"/>
      <c r="K21" s="1"/>
      <c r="L21" s="12"/>
    </row>
    <row r="22" spans="1:12" ht="16.5">
      <c r="A22" s="75"/>
      <c r="B22" s="179" t="s">
        <v>209</v>
      </c>
      <c r="C22" s="182" t="s">
        <v>249</v>
      </c>
      <c r="D22" s="183"/>
      <c r="E22" s="180"/>
      <c r="F22" s="181"/>
      <c r="G22" s="181"/>
      <c r="H22" s="181"/>
      <c r="I22" s="181"/>
      <c r="J22" s="135"/>
      <c r="K22" s="1"/>
      <c r="L22" s="12"/>
    </row>
    <row r="23" spans="1:12" ht="16.5">
      <c r="A23" s="75"/>
      <c r="B23" s="179"/>
      <c r="C23" s="179" t="s">
        <v>266</v>
      </c>
      <c r="D23" s="183"/>
      <c r="E23" s="180"/>
      <c r="F23" s="181"/>
      <c r="G23" s="181"/>
      <c r="H23" s="181"/>
      <c r="I23" s="181"/>
      <c r="J23" s="135"/>
      <c r="K23" s="1"/>
      <c r="L23" s="12"/>
    </row>
    <row r="24" spans="1:12" ht="16.5">
      <c r="A24" s="75"/>
      <c r="B24" s="179"/>
      <c r="C24" s="179" t="s">
        <v>267</v>
      </c>
      <c r="D24" s="183"/>
      <c r="E24" s="180"/>
      <c r="F24" s="181"/>
      <c r="G24" s="181"/>
      <c r="H24" s="181"/>
      <c r="I24" s="181"/>
      <c r="J24" s="135"/>
      <c r="K24" s="1"/>
      <c r="L24" s="12"/>
    </row>
    <row r="25" spans="1:12" ht="16.5">
      <c r="A25" s="75"/>
      <c r="B25" s="179"/>
      <c r="C25" s="179" t="s">
        <v>288</v>
      </c>
      <c r="D25" s="183"/>
      <c r="E25" s="180"/>
      <c r="F25" s="181"/>
      <c r="G25" s="181"/>
      <c r="H25" s="181"/>
      <c r="I25" s="181"/>
      <c r="J25" s="135"/>
      <c r="K25" s="1"/>
      <c r="L25" s="12"/>
    </row>
    <row r="26" spans="1:12" ht="16.5">
      <c r="A26" s="75"/>
      <c r="B26" s="179"/>
      <c r="C26" s="179" t="s">
        <v>289</v>
      </c>
      <c r="D26" s="183"/>
      <c r="E26" s="180"/>
      <c r="F26" s="181"/>
      <c r="G26" s="181"/>
      <c r="H26" s="181"/>
      <c r="I26" s="181"/>
      <c r="J26" s="135"/>
      <c r="K26" s="1"/>
      <c r="L26" s="12"/>
    </row>
    <row r="27" spans="1:12" ht="16.5">
      <c r="A27" s="75"/>
      <c r="B27" s="179"/>
      <c r="C27" s="182"/>
      <c r="D27" s="183"/>
      <c r="E27" s="180"/>
      <c r="F27" s="181"/>
      <c r="G27" s="181"/>
      <c r="H27" s="181"/>
      <c r="I27" s="181"/>
      <c r="J27" s="135"/>
      <c r="K27" s="1"/>
      <c r="L27" s="12"/>
    </row>
    <row r="28" spans="1:12" ht="16.5">
      <c r="A28" s="75"/>
      <c r="B28" s="179"/>
      <c r="C28" s="179" t="s">
        <v>279</v>
      </c>
      <c r="D28" s="184"/>
      <c r="E28" s="185"/>
      <c r="F28" s="186"/>
      <c r="G28" s="186"/>
      <c r="H28" s="186"/>
      <c r="I28" s="186"/>
      <c r="J28" s="174"/>
      <c r="K28" s="173"/>
      <c r="L28" s="12"/>
    </row>
    <row r="29" spans="1:12" ht="16.5">
      <c r="A29" s="75"/>
      <c r="B29" s="179"/>
      <c r="C29" s="179" t="s">
        <v>271</v>
      </c>
      <c r="D29" s="183"/>
      <c r="E29" s="185"/>
      <c r="F29" s="186"/>
      <c r="G29" s="186"/>
      <c r="H29" s="186"/>
      <c r="I29" s="186"/>
      <c r="J29" s="174"/>
      <c r="K29" s="173"/>
      <c r="L29" s="12"/>
    </row>
    <row r="30" spans="1:12" ht="16.5">
      <c r="A30" s="75"/>
      <c r="B30" s="179"/>
      <c r="C30" s="179" t="s">
        <v>272</v>
      </c>
      <c r="D30" s="183"/>
      <c r="E30" s="185"/>
      <c r="F30" s="186"/>
      <c r="G30" s="186"/>
      <c r="H30" s="186"/>
      <c r="I30" s="186"/>
      <c r="J30" s="174"/>
      <c r="K30" s="173"/>
      <c r="L30" s="12"/>
    </row>
    <row r="31" spans="1:12" ht="16.5">
      <c r="A31" s="75"/>
      <c r="B31" s="179"/>
      <c r="C31" s="179" t="s">
        <v>270</v>
      </c>
      <c r="D31" s="183"/>
      <c r="E31" s="185"/>
      <c r="F31" s="186"/>
      <c r="G31" s="186"/>
      <c r="H31" s="186"/>
      <c r="I31" s="186"/>
      <c r="J31" s="174"/>
      <c r="K31" s="173"/>
      <c r="L31" s="12"/>
    </row>
    <row r="32" spans="1:12" ht="16.5">
      <c r="A32" s="75"/>
      <c r="B32" s="179"/>
      <c r="C32" s="184"/>
      <c r="D32" s="183"/>
      <c r="E32" s="185"/>
      <c r="F32" s="186"/>
      <c r="G32" s="186"/>
      <c r="H32" s="186"/>
      <c r="I32" s="186"/>
      <c r="J32" s="174"/>
      <c r="K32" s="173"/>
      <c r="L32" s="12"/>
    </row>
    <row r="33" spans="1:12" ht="16.5">
      <c r="A33" s="75"/>
      <c r="B33" s="179" t="s">
        <v>210</v>
      </c>
      <c r="C33" s="182" t="s">
        <v>250</v>
      </c>
      <c r="D33" s="183"/>
      <c r="E33" s="180"/>
      <c r="F33" s="181"/>
      <c r="G33" s="181"/>
      <c r="H33" s="181"/>
      <c r="I33" s="181"/>
      <c r="J33" s="135"/>
      <c r="K33" s="1"/>
      <c r="L33" s="12"/>
    </row>
    <row r="34" spans="1:12" ht="16.5">
      <c r="A34" s="75"/>
      <c r="B34" s="179"/>
      <c r="C34" s="179" t="s">
        <v>280</v>
      </c>
      <c r="D34" s="183"/>
      <c r="E34" s="180"/>
      <c r="F34" s="181"/>
      <c r="G34" s="181"/>
      <c r="H34" s="181"/>
      <c r="I34" s="181"/>
      <c r="J34" s="135"/>
      <c r="K34" s="1"/>
      <c r="L34" s="12"/>
    </row>
    <row r="35" spans="1:12" ht="16.5">
      <c r="A35" s="75"/>
      <c r="B35" s="179"/>
      <c r="C35" s="179"/>
      <c r="D35" s="179"/>
      <c r="E35" s="180"/>
      <c r="F35" s="181"/>
      <c r="G35" s="181"/>
      <c r="H35" s="181"/>
      <c r="I35" s="181"/>
      <c r="J35" s="135"/>
      <c r="K35" s="1"/>
      <c r="L35" s="12"/>
    </row>
    <row r="36" spans="1:14" ht="16.5">
      <c r="A36" s="75"/>
      <c r="B36" s="179" t="s">
        <v>211</v>
      </c>
      <c r="C36" s="182" t="s">
        <v>212</v>
      </c>
      <c r="D36" s="179"/>
      <c r="E36" s="180"/>
      <c r="F36" s="181"/>
      <c r="G36" s="181"/>
      <c r="H36" s="181"/>
      <c r="I36" s="181"/>
      <c r="J36" s="135"/>
      <c r="K36" s="1"/>
      <c r="L36" s="1"/>
      <c r="M36" s="1"/>
      <c r="N36" s="1"/>
    </row>
    <row r="37" spans="1:14" ht="16.5">
      <c r="A37" s="75"/>
      <c r="B37" s="179"/>
      <c r="C37" s="179" t="s">
        <v>268</v>
      </c>
      <c r="D37" s="179"/>
      <c r="E37" s="180"/>
      <c r="F37" s="181"/>
      <c r="G37" s="181"/>
      <c r="H37" s="181"/>
      <c r="I37" s="181"/>
      <c r="J37" s="135"/>
      <c r="K37" s="1"/>
      <c r="L37" s="1"/>
      <c r="M37" s="1"/>
      <c r="N37" s="1"/>
    </row>
    <row r="38" spans="1:14" ht="16.5">
      <c r="A38" s="75"/>
      <c r="B38" s="179"/>
      <c r="C38" s="179" t="s">
        <v>269</v>
      </c>
      <c r="D38" s="179"/>
      <c r="E38" s="180"/>
      <c r="F38" s="181"/>
      <c r="G38" s="181"/>
      <c r="H38" s="181"/>
      <c r="I38" s="181"/>
      <c r="J38" s="135"/>
      <c r="K38" s="1"/>
      <c r="L38" s="1"/>
      <c r="M38" s="1"/>
      <c r="N38" s="1"/>
    </row>
    <row r="39" spans="1:14" ht="16.5">
      <c r="A39" s="75"/>
      <c r="B39" s="179"/>
      <c r="C39" s="179"/>
      <c r="D39" s="179"/>
      <c r="E39" s="180"/>
      <c r="F39" s="181"/>
      <c r="G39" s="181"/>
      <c r="H39" s="181"/>
      <c r="I39" s="181"/>
      <c r="J39" s="135"/>
      <c r="K39" s="1"/>
      <c r="L39" s="1"/>
      <c r="M39" s="1"/>
      <c r="N39" s="1"/>
    </row>
    <row r="40" spans="1:14" ht="16.5">
      <c r="A40" s="75"/>
      <c r="B40" s="179"/>
      <c r="C40" s="179"/>
      <c r="D40" s="179"/>
      <c r="E40" s="180"/>
      <c r="F40" s="187" t="s">
        <v>213</v>
      </c>
      <c r="G40" s="187" t="s">
        <v>214</v>
      </c>
      <c r="H40" s="183"/>
      <c r="I40" s="187"/>
      <c r="J40" s="175"/>
      <c r="K40" s="1"/>
      <c r="L40" s="1"/>
      <c r="M40" s="1"/>
      <c r="N40" s="1"/>
    </row>
    <row r="41" spans="1:14" ht="16.5">
      <c r="A41" s="75"/>
      <c r="B41" s="179"/>
      <c r="C41" s="179"/>
      <c r="D41" s="179"/>
      <c r="E41" s="180"/>
      <c r="F41" s="187" t="s">
        <v>215</v>
      </c>
      <c r="G41" s="187" t="s">
        <v>216</v>
      </c>
      <c r="H41" s="187" t="s">
        <v>217</v>
      </c>
      <c r="I41" s="187"/>
      <c r="K41" s="1"/>
      <c r="L41" s="1"/>
      <c r="M41" s="1"/>
      <c r="N41" s="1"/>
    </row>
    <row r="42" spans="1:14" ht="16.5">
      <c r="A42" s="75"/>
      <c r="B42" s="179"/>
      <c r="C42" s="179"/>
      <c r="D42" s="179"/>
      <c r="E42" s="180"/>
      <c r="F42" s="187" t="s">
        <v>52</v>
      </c>
      <c r="G42" s="187" t="s">
        <v>52</v>
      </c>
      <c r="H42" s="187" t="s">
        <v>52</v>
      </c>
      <c r="I42" s="187"/>
      <c r="K42" s="1"/>
      <c r="L42" s="1"/>
      <c r="M42" s="1"/>
      <c r="N42" s="1"/>
    </row>
    <row r="43" spans="1:14" ht="16.5">
      <c r="A43" s="75"/>
      <c r="B43" s="183"/>
      <c r="C43" s="179"/>
      <c r="D43" s="179"/>
      <c r="E43" s="180"/>
      <c r="F43" s="181"/>
      <c r="G43" s="181"/>
      <c r="H43" s="181"/>
      <c r="I43" s="181"/>
      <c r="K43" s="1"/>
      <c r="L43" s="1"/>
      <c r="M43" s="1"/>
      <c r="N43" s="1"/>
    </row>
    <row r="44" spans="1:14" ht="16.5">
      <c r="A44" s="75"/>
      <c r="C44" s="179" t="s">
        <v>218</v>
      </c>
      <c r="D44" s="183" t="s">
        <v>79</v>
      </c>
      <c r="E44" s="180"/>
      <c r="F44" s="181">
        <v>101859</v>
      </c>
      <c r="G44" s="181">
        <f>-G45</f>
        <v>-4699</v>
      </c>
      <c r="H44" s="188">
        <f>F44+G44</f>
        <v>97160</v>
      </c>
      <c r="I44" s="181"/>
      <c r="K44" s="1"/>
      <c r="L44" s="1"/>
      <c r="M44" s="1"/>
      <c r="N44" s="1"/>
    </row>
    <row r="45" spans="1:14" ht="16.5">
      <c r="A45" s="75"/>
      <c r="C45" s="179" t="s">
        <v>220</v>
      </c>
      <c r="D45" s="183" t="s">
        <v>243</v>
      </c>
      <c r="E45" s="180"/>
      <c r="F45" s="188" t="s">
        <v>219</v>
      </c>
      <c r="G45" s="181">
        <v>4699</v>
      </c>
      <c r="H45" s="181">
        <f>SUM(F45:G45)</f>
        <v>4699</v>
      </c>
      <c r="I45" s="181"/>
      <c r="K45" s="1"/>
      <c r="L45" s="1"/>
      <c r="M45" s="1"/>
      <c r="N45" s="1"/>
    </row>
    <row r="46" spans="1:14" ht="16.5">
      <c r="A46" s="75"/>
      <c r="B46" s="179"/>
      <c r="C46" s="179"/>
      <c r="D46" s="179"/>
      <c r="E46" s="180"/>
      <c r="F46" s="181"/>
      <c r="G46" s="181"/>
      <c r="H46" s="181"/>
      <c r="I46" s="181"/>
      <c r="J46" s="135"/>
      <c r="K46" s="1"/>
      <c r="L46" s="1"/>
      <c r="M46" s="1"/>
      <c r="N46" s="1"/>
    </row>
    <row r="47" spans="1:12" ht="16.5">
      <c r="A47" s="75" t="s">
        <v>96</v>
      </c>
      <c r="B47" s="76" t="s">
        <v>97</v>
      </c>
      <c r="C47" s="76"/>
      <c r="D47" s="76"/>
      <c r="E47" s="76"/>
      <c r="F47" s="78"/>
      <c r="G47" s="78"/>
      <c r="H47" s="78"/>
      <c r="I47" s="78"/>
      <c r="L47" s="12"/>
    </row>
    <row r="48" spans="1:12" ht="16.5">
      <c r="A48" s="75"/>
      <c r="B48" s="78"/>
      <c r="C48" s="78"/>
      <c r="D48" s="78"/>
      <c r="E48" s="78"/>
      <c r="F48" s="78"/>
      <c r="G48" s="78"/>
      <c r="H48" s="78"/>
      <c r="I48" s="78"/>
      <c r="L48" s="12"/>
    </row>
    <row r="49" spans="1:12" ht="16.5">
      <c r="A49" s="75"/>
      <c r="B49" s="78" t="s">
        <v>136</v>
      </c>
      <c r="C49" s="78"/>
      <c r="D49" s="78"/>
      <c r="E49" s="78"/>
      <c r="F49" s="78"/>
      <c r="G49" s="78"/>
      <c r="H49" s="78"/>
      <c r="I49" s="78"/>
      <c r="L49" s="12"/>
    </row>
    <row r="50" spans="1:12" ht="16.5">
      <c r="A50" s="75"/>
      <c r="B50" s="78"/>
      <c r="C50" s="78"/>
      <c r="D50" s="78"/>
      <c r="E50" s="78"/>
      <c r="F50" s="78"/>
      <c r="G50" s="78"/>
      <c r="H50" s="78"/>
      <c r="I50" s="78"/>
      <c r="L50" s="12"/>
    </row>
    <row r="51" spans="1:12" ht="16.5">
      <c r="A51" s="75" t="s">
        <v>98</v>
      </c>
      <c r="B51" s="76" t="s">
        <v>64</v>
      </c>
      <c r="C51" s="76"/>
      <c r="D51" s="76"/>
      <c r="E51" s="78"/>
      <c r="F51" s="78"/>
      <c r="G51" s="78"/>
      <c r="H51" s="78"/>
      <c r="I51" s="78"/>
      <c r="L51" s="12"/>
    </row>
    <row r="52" spans="1:12" ht="16.5">
      <c r="A52" s="75"/>
      <c r="B52" s="76"/>
      <c r="C52" s="76"/>
      <c r="D52" s="76"/>
      <c r="E52" s="78"/>
      <c r="F52" s="78"/>
      <c r="G52" s="78"/>
      <c r="H52" s="78"/>
      <c r="I52" s="78"/>
      <c r="L52" s="12"/>
    </row>
    <row r="53" spans="1:12" s="13" customFormat="1" ht="16.5">
      <c r="A53" s="80"/>
      <c r="B53" s="78" t="s">
        <v>223</v>
      </c>
      <c r="C53" s="78"/>
      <c r="D53" s="78"/>
      <c r="E53" s="78"/>
      <c r="F53" s="78"/>
      <c r="G53" s="78"/>
      <c r="H53" s="78"/>
      <c r="I53" s="78"/>
      <c r="L53" s="14"/>
    </row>
    <row r="54" spans="1:12" ht="16.5">
      <c r="A54" s="75"/>
      <c r="B54" s="78" t="s">
        <v>224</v>
      </c>
      <c r="C54" s="78"/>
      <c r="D54" s="78"/>
      <c r="E54" s="76"/>
      <c r="F54" s="78"/>
      <c r="G54" s="78"/>
      <c r="H54" s="78"/>
      <c r="I54" s="78"/>
      <c r="L54" s="12"/>
    </row>
    <row r="55" spans="1:12" ht="16.5">
      <c r="A55" s="75"/>
      <c r="B55" s="78"/>
      <c r="C55" s="78"/>
      <c r="D55" s="78"/>
      <c r="E55" s="78"/>
      <c r="F55" s="78"/>
      <c r="G55" s="78"/>
      <c r="H55" s="78"/>
      <c r="I55" s="78"/>
      <c r="L55" s="12"/>
    </row>
    <row r="56" spans="1:12" ht="16.5">
      <c r="A56" s="75" t="s">
        <v>99</v>
      </c>
      <c r="B56" s="76" t="s">
        <v>195</v>
      </c>
      <c r="C56" s="76"/>
      <c r="D56" s="76"/>
      <c r="E56" s="76"/>
      <c r="F56" s="76"/>
      <c r="G56" s="76"/>
      <c r="H56" s="76"/>
      <c r="I56" s="76"/>
      <c r="L56" s="12"/>
    </row>
    <row r="57" spans="1:12" ht="16.5">
      <c r="A57" s="75"/>
      <c r="B57" s="78"/>
      <c r="C57" s="78"/>
      <c r="D57" s="78"/>
      <c r="E57" s="78"/>
      <c r="F57" s="78"/>
      <c r="G57" s="78"/>
      <c r="H57" s="78"/>
      <c r="I57" s="78"/>
      <c r="L57" s="12"/>
    </row>
    <row r="58" spans="1:12" ht="16.5">
      <c r="A58" s="75"/>
      <c r="B58" s="78" t="s">
        <v>251</v>
      </c>
      <c r="C58" s="78"/>
      <c r="D58" s="78"/>
      <c r="E58" s="78"/>
      <c r="F58" s="78"/>
      <c r="G58" s="78"/>
      <c r="H58" s="78"/>
      <c r="I58" s="78"/>
      <c r="L58" s="12"/>
    </row>
    <row r="59" spans="1:12" ht="16.5">
      <c r="A59" s="75"/>
      <c r="B59" s="78" t="s">
        <v>252</v>
      </c>
      <c r="C59" s="78"/>
      <c r="D59" s="78"/>
      <c r="E59" s="78"/>
      <c r="F59" s="78"/>
      <c r="G59" s="78"/>
      <c r="H59" s="78"/>
      <c r="I59" s="78"/>
      <c r="L59" s="12"/>
    </row>
    <row r="60" spans="1:12" ht="16.5">
      <c r="A60" s="75"/>
      <c r="B60" s="78"/>
      <c r="C60" s="78"/>
      <c r="D60" s="78"/>
      <c r="E60" s="78"/>
      <c r="F60" s="78"/>
      <c r="G60" s="78"/>
      <c r="H60" s="78"/>
      <c r="I60" s="78"/>
      <c r="L60" s="12"/>
    </row>
    <row r="61" spans="1:12" ht="16.5">
      <c r="A61" s="75" t="s">
        <v>100</v>
      </c>
      <c r="B61" s="76" t="s">
        <v>101</v>
      </c>
      <c r="C61" s="76"/>
      <c r="D61" s="76"/>
      <c r="E61" s="76"/>
      <c r="F61" s="76"/>
      <c r="G61" s="78"/>
      <c r="H61" s="78"/>
      <c r="I61" s="78"/>
      <c r="L61" s="12"/>
    </row>
    <row r="62" spans="1:12" ht="16.5">
      <c r="A62" s="75"/>
      <c r="B62" s="78"/>
      <c r="C62" s="78"/>
      <c r="D62" s="78"/>
      <c r="E62" s="78"/>
      <c r="F62" s="78"/>
      <c r="G62" s="78"/>
      <c r="H62" s="78"/>
      <c r="I62" s="78"/>
      <c r="L62" s="12"/>
    </row>
    <row r="63" spans="1:12" ht="16.5">
      <c r="A63" s="75"/>
      <c r="B63" s="78" t="s">
        <v>253</v>
      </c>
      <c r="C63" s="78"/>
      <c r="D63" s="78"/>
      <c r="E63" s="78"/>
      <c r="F63" s="78"/>
      <c r="G63" s="78"/>
      <c r="H63" s="78"/>
      <c r="I63" s="78"/>
      <c r="L63" s="12"/>
    </row>
    <row r="64" spans="1:12" ht="16.5">
      <c r="A64" s="75"/>
      <c r="B64" s="78" t="s">
        <v>254</v>
      </c>
      <c r="C64" s="78"/>
      <c r="D64" s="78"/>
      <c r="E64" s="78"/>
      <c r="F64" s="78"/>
      <c r="G64" s="78"/>
      <c r="H64" s="78"/>
      <c r="I64" s="78"/>
      <c r="L64" s="12"/>
    </row>
    <row r="65" spans="1:12" ht="16.5">
      <c r="A65" s="75"/>
      <c r="B65" s="78"/>
      <c r="C65" s="78"/>
      <c r="D65" s="78"/>
      <c r="E65" s="78"/>
      <c r="F65" s="78"/>
      <c r="G65" s="78"/>
      <c r="H65" s="78"/>
      <c r="I65" s="78"/>
      <c r="L65" s="12"/>
    </row>
    <row r="66" spans="1:12" s="108" customFormat="1" ht="16.5">
      <c r="A66" s="107" t="s">
        <v>102</v>
      </c>
      <c r="B66" s="110" t="s">
        <v>178</v>
      </c>
      <c r="C66" s="110"/>
      <c r="D66" s="110"/>
      <c r="E66" s="92"/>
      <c r="F66" s="92"/>
      <c r="G66" s="92"/>
      <c r="H66" s="92"/>
      <c r="I66" s="92"/>
      <c r="L66" s="109"/>
    </row>
    <row r="67" spans="1:12" ht="16.5">
      <c r="A67" s="107"/>
      <c r="B67" s="76" t="s">
        <v>177</v>
      </c>
      <c r="C67" s="76"/>
      <c r="D67" s="76"/>
      <c r="E67" s="78"/>
      <c r="F67" s="78"/>
      <c r="G67" s="78"/>
      <c r="H67" s="78"/>
      <c r="I67" s="78"/>
      <c r="L67" s="12"/>
    </row>
    <row r="68" spans="1:12" ht="16.5">
      <c r="A68" s="107"/>
      <c r="B68" s="76"/>
      <c r="C68" s="76"/>
      <c r="D68" s="76"/>
      <c r="E68" s="78"/>
      <c r="F68" s="78"/>
      <c r="G68" s="78"/>
      <c r="H68" s="78"/>
      <c r="I68" s="78"/>
      <c r="L68" s="12"/>
    </row>
    <row r="69" spans="1:12" ht="16.5">
      <c r="A69" s="107"/>
      <c r="B69" s="78" t="s">
        <v>275</v>
      </c>
      <c r="C69" s="78"/>
      <c r="D69" s="78"/>
      <c r="E69" s="78"/>
      <c r="F69" s="78"/>
      <c r="G69" s="78"/>
      <c r="H69" s="78"/>
      <c r="I69" s="78"/>
      <c r="L69" s="12"/>
    </row>
    <row r="70" spans="1:12" ht="16.5">
      <c r="A70" s="107"/>
      <c r="B70" s="78" t="s">
        <v>290</v>
      </c>
      <c r="C70" s="78"/>
      <c r="D70" s="78"/>
      <c r="E70" s="76"/>
      <c r="F70" s="78"/>
      <c r="G70" s="78"/>
      <c r="H70" s="78"/>
      <c r="I70" s="78"/>
      <c r="L70" s="12"/>
    </row>
    <row r="71" spans="1:12" ht="16.5">
      <c r="A71" s="107"/>
      <c r="B71" s="78"/>
      <c r="C71" s="78"/>
      <c r="D71" s="78"/>
      <c r="E71" s="76"/>
      <c r="F71" s="78"/>
      <c r="G71" s="78"/>
      <c r="H71" s="78"/>
      <c r="I71" s="78"/>
      <c r="L71" s="12"/>
    </row>
    <row r="72" spans="1:12" ht="16.5">
      <c r="A72" s="107"/>
      <c r="B72" s="78" t="s">
        <v>291</v>
      </c>
      <c r="C72" s="78"/>
      <c r="D72" s="78"/>
      <c r="E72" s="76"/>
      <c r="F72" s="78"/>
      <c r="G72" s="78"/>
      <c r="H72" s="78"/>
      <c r="I72" s="78"/>
      <c r="L72" s="12"/>
    </row>
    <row r="73" spans="1:12" ht="16.5">
      <c r="A73" s="107"/>
      <c r="B73" s="78" t="s">
        <v>276</v>
      </c>
      <c r="C73" s="78"/>
      <c r="D73" s="78"/>
      <c r="E73" s="76"/>
      <c r="F73" s="78"/>
      <c r="G73" s="78"/>
      <c r="H73" s="78"/>
      <c r="I73" s="78"/>
      <c r="L73" s="12"/>
    </row>
    <row r="74" spans="1:12" ht="16.5">
      <c r="A74" s="75"/>
      <c r="B74" s="78"/>
      <c r="C74" s="78"/>
      <c r="D74" s="78"/>
      <c r="E74" s="76"/>
      <c r="F74" s="78"/>
      <c r="G74" s="78"/>
      <c r="H74" s="78"/>
      <c r="I74" s="78"/>
      <c r="L74" s="12"/>
    </row>
    <row r="75" spans="1:12" ht="16.5">
      <c r="A75" s="75" t="s">
        <v>103</v>
      </c>
      <c r="B75" s="76" t="s">
        <v>104</v>
      </c>
      <c r="C75" s="76"/>
      <c r="D75" s="76"/>
      <c r="E75" s="78"/>
      <c r="F75" s="78"/>
      <c r="G75" s="78"/>
      <c r="H75" s="78"/>
      <c r="I75" s="78"/>
      <c r="L75" s="12"/>
    </row>
    <row r="76" spans="1:12" ht="16.5">
      <c r="A76" s="75"/>
      <c r="B76" s="76"/>
      <c r="C76" s="76"/>
      <c r="D76" s="76"/>
      <c r="E76" s="78"/>
      <c r="F76" s="78"/>
      <c r="G76" s="78"/>
      <c r="H76" s="78"/>
      <c r="I76" s="78"/>
      <c r="L76" s="12"/>
    </row>
    <row r="77" spans="1:12" ht="16.5">
      <c r="A77" s="75"/>
      <c r="B77" s="78" t="s">
        <v>255</v>
      </c>
      <c r="C77" s="78"/>
      <c r="D77" s="78"/>
      <c r="E77" s="78"/>
      <c r="F77" s="78"/>
      <c r="G77" s="78"/>
      <c r="H77" s="78"/>
      <c r="I77" s="78"/>
      <c r="L77" s="12"/>
    </row>
    <row r="78" spans="1:12" ht="16.5">
      <c r="A78" s="75"/>
      <c r="B78" s="78"/>
      <c r="C78" s="78"/>
      <c r="D78" s="78"/>
      <c r="E78" s="78"/>
      <c r="F78" s="78"/>
      <c r="G78" s="78"/>
      <c r="H78" s="78"/>
      <c r="I78" s="78"/>
      <c r="L78" s="12"/>
    </row>
    <row r="79" spans="1:12" ht="16.5">
      <c r="A79" s="75" t="s">
        <v>105</v>
      </c>
      <c r="B79" s="76" t="s">
        <v>68</v>
      </c>
      <c r="C79" s="76"/>
      <c r="D79" s="76"/>
      <c r="E79" s="78"/>
      <c r="F79" s="78"/>
      <c r="G79" s="78"/>
      <c r="H79" s="78"/>
      <c r="I79" s="78"/>
      <c r="L79" s="12"/>
    </row>
    <row r="80" spans="1:12" ht="16.5">
      <c r="A80" s="75"/>
      <c r="B80" s="76"/>
      <c r="C80" s="76"/>
      <c r="D80" s="76"/>
      <c r="E80" s="78"/>
      <c r="F80" s="78"/>
      <c r="G80" s="78"/>
      <c r="H80" s="78"/>
      <c r="I80" s="78"/>
      <c r="L80" s="12"/>
    </row>
    <row r="81" spans="1:12" s="13" customFormat="1" ht="16.5">
      <c r="A81" s="80"/>
      <c r="B81" s="78" t="s">
        <v>42</v>
      </c>
      <c r="C81" s="78"/>
      <c r="D81" s="78"/>
      <c r="E81" s="78"/>
      <c r="F81" s="78"/>
      <c r="G81" s="78"/>
      <c r="H81" s="78"/>
      <c r="I81" s="78"/>
      <c r="L81" s="14"/>
    </row>
    <row r="82" spans="1:12" s="13" customFormat="1" ht="16.5">
      <c r="A82" s="80"/>
      <c r="B82" s="78"/>
      <c r="C82" s="78"/>
      <c r="D82" s="78"/>
      <c r="E82" s="78"/>
      <c r="F82" s="78"/>
      <c r="G82" s="78"/>
      <c r="H82" s="78"/>
      <c r="I82" s="78"/>
      <c r="L82" s="14"/>
    </row>
    <row r="83" spans="1:12" ht="16.5">
      <c r="A83" s="75"/>
      <c r="B83" s="78"/>
      <c r="C83" s="78"/>
      <c r="D83" s="78"/>
      <c r="E83" s="78"/>
      <c r="F83" s="78"/>
      <c r="G83" s="81" t="s">
        <v>89</v>
      </c>
      <c r="H83" s="82"/>
      <c r="I83" s="78"/>
      <c r="L83" s="12"/>
    </row>
    <row r="84" spans="1:12" ht="16.5">
      <c r="A84" s="75"/>
      <c r="B84" s="78"/>
      <c r="C84" s="78"/>
      <c r="D84" s="78"/>
      <c r="E84" s="78"/>
      <c r="F84" s="76"/>
      <c r="G84" s="81" t="s">
        <v>91</v>
      </c>
      <c r="H84" s="82"/>
      <c r="I84" s="81"/>
      <c r="L84" s="12"/>
    </row>
    <row r="85" spans="1:12" ht="16.5">
      <c r="A85" s="75"/>
      <c r="B85" s="78"/>
      <c r="C85" s="78"/>
      <c r="D85" s="78"/>
      <c r="E85" s="78"/>
      <c r="F85" s="81" t="s">
        <v>77</v>
      </c>
      <c r="G85" s="81" t="s">
        <v>90</v>
      </c>
      <c r="H85" s="82"/>
      <c r="I85" s="81"/>
      <c r="L85" s="12"/>
    </row>
    <row r="86" spans="1:12" ht="16.5">
      <c r="A86" s="75"/>
      <c r="B86" s="78"/>
      <c r="C86" s="78"/>
      <c r="D86" s="78"/>
      <c r="E86" s="78"/>
      <c r="F86" s="81" t="s">
        <v>52</v>
      </c>
      <c r="G86" s="81" t="s">
        <v>52</v>
      </c>
      <c r="H86" s="82"/>
      <c r="I86" s="81"/>
      <c r="L86" s="12"/>
    </row>
    <row r="87" spans="1:12" ht="16.5">
      <c r="A87" s="75"/>
      <c r="B87" s="78"/>
      <c r="C87" s="78"/>
      <c r="D87" s="78"/>
      <c r="E87" s="78"/>
      <c r="F87" s="78"/>
      <c r="G87" s="78"/>
      <c r="H87" s="83"/>
      <c r="I87" s="78"/>
      <c r="L87" s="12"/>
    </row>
    <row r="88" spans="1:12" ht="16.5">
      <c r="A88" s="75"/>
      <c r="B88" s="78" t="s">
        <v>69</v>
      </c>
      <c r="C88" s="78"/>
      <c r="D88" s="78"/>
      <c r="E88" s="78"/>
      <c r="F88" s="84">
        <v>33095</v>
      </c>
      <c r="G88" s="84">
        <v>3498</v>
      </c>
      <c r="H88" s="85"/>
      <c r="I88" s="86"/>
      <c r="L88" s="12"/>
    </row>
    <row r="89" spans="1:12" ht="16.5">
      <c r="A89" s="75"/>
      <c r="B89" s="78" t="s">
        <v>70</v>
      </c>
      <c r="C89" s="78"/>
      <c r="D89" s="78"/>
      <c r="E89" s="78"/>
      <c r="F89" s="84">
        <v>11617</v>
      </c>
      <c r="G89" s="84">
        <v>312</v>
      </c>
      <c r="H89" s="85"/>
      <c r="I89" s="86"/>
      <c r="L89" s="12"/>
    </row>
    <row r="90" spans="1:12" ht="16.5">
      <c r="A90" s="75"/>
      <c r="B90" s="78" t="s">
        <v>71</v>
      </c>
      <c r="C90" s="78"/>
      <c r="D90" s="78"/>
      <c r="E90" s="78"/>
      <c r="F90" s="87">
        <v>0</v>
      </c>
      <c r="G90" s="84">
        <v>-94</v>
      </c>
      <c r="H90" s="85"/>
      <c r="I90" s="86"/>
      <c r="L90" s="12"/>
    </row>
    <row r="91" spans="1:12" ht="17.25" thickBot="1">
      <c r="A91" s="75"/>
      <c r="B91" s="78"/>
      <c r="C91" s="78"/>
      <c r="D91" s="78"/>
      <c r="E91" s="76"/>
      <c r="F91" s="88">
        <f>SUM(F88:F90)</f>
        <v>44712</v>
      </c>
      <c r="G91" s="88">
        <f>SUM(G88:G90)</f>
        <v>3716</v>
      </c>
      <c r="H91" s="85"/>
      <c r="I91" s="85"/>
      <c r="L91" s="12"/>
    </row>
    <row r="92" spans="1:12" ht="12" customHeight="1" thickTop="1">
      <c r="A92" s="75"/>
      <c r="B92" s="78"/>
      <c r="C92" s="78"/>
      <c r="D92" s="78"/>
      <c r="E92" s="76"/>
      <c r="F92" s="85"/>
      <c r="G92" s="85"/>
      <c r="H92" s="85"/>
      <c r="I92" s="85"/>
      <c r="L92" s="12"/>
    </row>
    <row r="93" spans="1:12" ht="16.5">
      <c r="A93" s="75" t="s">
        <v>106</v>
      </c>
      <c r="B93" s="76" t="s">
        <v>107</v>
      </c>
      <c r="C93" s="76"/>
      <c r="D93" s="76"/>
      <c r="E93" s="76"/>
      <c r="F93" s="89"/>
      <c r="G93" s="89"/>
      <c r="H93" s="85"/>
      <c r="I93" s="85"/>
      <c r="L93" s="12"/>
    </row>
    <row r="94" spans="1:12" ht="16.5">
      <c r="A94" s="75"/>
      <c r="B94" s="78"/>
      <c r="C94" s="78"/>
      <c r="D94" s="78"/>
      <c r="E94" s="76"/>
      <c r="F94" s="85"/>
      <c r="G94" s="85"/>
      <c r="H94" s="85"/>
      <c r="I94" s="85"/>
      <c r="L94" s="12"/>
    </row>
    <row r="95" spans="1:12" ht="16.5">
      <c r="A95" s="75"/>
      <c r="B95" s="78" t="s">
        <v>0</v>
      </c>
      <c r="C95" s="78"/>
      <c r="D95" s="78"/>
      <c r="E95" s="76"/>
      <c r="F95" s="85"/>
      <c r="G95" s="85"/>
      <c r="H95" s="85"/>
      <c r="I95" s="85"/>
      <c r="L95" s="12"/>
    </row>
    <row r="96" spans="1:12" ht="16.5">
      <c r="A96" s="75"/>
      <c r="B96" s="78" t="s">
        <v>222</v>
      </c>
      <c r="C96" s="78"/>
      <c r="D96" s="78"/>
      <c r="E96" s="76"/>
      <c r="F96" s="85"/>
      <c r="G96" s="85"/>
      <c r="H96" s="85"/>
      <c r="I96" s="85"/>
      <c r="L96" s="12"/>
    </row>
    <row r="97" spans="1:12" s="108" customFormat="1" ht="16.5">
      <c r="A97" s="107"/>
      <c r="B97" s="92" t="s">
        <v>1</v>
      </c>
      <c r="C97" s="92"/>
      <c r="D97" s="92"/>
      <c r="E97" s="110"/>
      <c r="F97" s="111"/>
      <c r="G97" s="111"/>
      <c r="H97" s="111"/>
      <c r="I97" s="111"/>
      <c r="L97" s="109"/>
    </row>
    <row r="98" spans="1:12" s="108" customFormat="1" ht="16.5">
      <c r="A98" s="107"/>
      <c r="B98" s="92"/>
      <c r="C98" s="92"/>
      <c r="D98" s="92"/>
      <c r="E98" s="110"/>
      <c r="F98" s="111"/>
      <c r="G98" s="111"/>
      <c r="H98" s="111"/>
      <c r="I98" s="111"/>
      <c r="L98" s="109"/>
    </row>
    <row r="99" spans="1:12" ht="16.5">
      <c r="A99" s="75" t="s">
        <v>108</v>
      </c>
      <c r="B99" s="76" t="s">
        <v>87</v>
      </c>
      <c r="C99" s="76"/>
      <c r="D99" s="76"/>
      <c r="E99" s="76"/>
      <c r="F99" s="78"/>
      <c r="G99" s="78"/>
      <c r="H99" s="78"/>
      <c r="I99" s="78"/>
      <c r="J99" s="13"/>
      <c r="L99" s="12"/>
    </row>
    <row r="100" spans="1:12" ht="16.5">
      <c r="A100" s="75"/>
      <c r="B100" s="78"/>
      <c r="C100" s="78"/>
      <c r="D100" s="78"/>
      <c r="E100" s="78"/>
      <c r="F100" s="78"/>
      <c r="G100" s="78"/>
      <c r="H100" s="78"/>
      <c r="I100" s="78"/>
      <c r="J100" s="13"/>
      <c r="L100" s="12"/>
    </row>
    <row r="101" spans="1:12" ht="16.5">
      <c r="A101" s="75"/>
      <c r="B101" s="78" t="s">
        <v>292</v>
      </c>
      <c r="C101" s="78"/>
      <c r="D101" s="78"/>
      <c r="E101" s="78"/>
      <c r="F101" s="78"/>
      <c r="G101" s="78"/>
      <c r="H101" s="78"/>
      <c r="I101" s="78"/>
      <c r="J101" s="13"/>
      <c r="L101" s="12"/>
    </row>
    <row r="102" spans="1:12" ht="16.5">
      <c r="A102" s="75"/>
      <c r="B102" s="78" t="s">
        <v>2</v>
      </c>
      <c r="C102" s="78"/>
      <c r="D102" s="78"/>
      <c r="E102" s="78"/>
      <c r="F102" s="78"/>
      <c r="G102" s="78"/>
      <c r="H102" s="78"/>
      <c r="I102" s="78"/>
      <c r="J102" s="13"/>
      <c r="L102" s="12"/>
    </row>
    <row r="103" spans="1:12" ht="16.5">
      <c r="A103" s="75"/>
      <c r="B103" s="78"/>
      <c r="C103" s="78"/>
      <c r="D103" s="78"/>
      <c r="E103" s="76"/>
      <c r="F103" s="85"/>
      <c r="G103" s="85"/>
      <c r="H103" s="85"/>
      <c r="I103" s="85"/>
      <c r="L103" s="12"/>
    </row>
    <row r="104" spans="1:12" ht="16.5">
      <c r="A104" s="75" t="s">
        <v>109</v>
      </c>
      <c r="B104" s="76" t="s">
        <v>62</v>
      </c>
      <c r="C104" s="76"/>
      <c r="D104" s="76"/>
      <c r="E104" s="76"/>
      <c r="F104" s="78"/>
      <c r="G104" s="78"/>
      <c r="H104" s="78"/>
      <c r="I104" s="78"/>
      <c r="L104" s="12"/>
    </row>
    <row r="105" spans="1:12" ht="16.5">
      <c r="A105" s="75"/>
      <c r="B105" s="76"/>
      <c r="C105" s="76"/>
      <c r="D105" s="76"/>
      <c r="E105" s="76"/>
      <c r="F105" s="78"/>
      <c r="G105" s="78"/>
      <c r="H105" s="78"/>
      <c r="I105" s="78"/>
      <c r="L105" s="12"/>
    </row>
    <row r="106" spans="1:12" ht="16.5">
      <c r="A106" s="75"/>
      <c r="B106" s="78" t="s">
        <v>293</v>
      </c>
      <c r="C106" s="78"/>
      <c r="D106" s="78"/>
      <c r="E106" s="78"/>
      <c r="F106" s="78"/>
      <c r="G106" s="78"/>
      <c r="H106" s="78"/>
      <c r="I106" s="78"/>
      <c r="L106" s="12"/>
    </row>
    <row r="107" spans="1:12" ht="16.5">
      <c r="A107" s="75"/>
      <c r="B107" s="78"/>
      <c r="C107" s="78"/>
      <c r="D107" s="78"/>
      <c r="E107" s="76"/>
      <c r="F107" s="85"/>
      <c r="G107" s="85"/>
      <c r="H107" s="85"/>
      <c r="I107" s="85"/>
      <c r="L107" s="12"/>
    </row>
    <row r="108" spans="1:12" ht="16.5">
      <c r="A108" s="75" t="s">
        <v>110</v>
      </c>
      <c r="B108" s="76" t="s">
        <v>111</v>
      </c>
      <c r="C108" s="76"/>
      <c r="D108" s="76"/>
      <c r="E108" s="78"/>
      <c r="F108" s="78"/>
      <c r="G108" s="78"/>
      <c r="H108" s="78"/>
      <c r="I108" s="85"/>
      <c r="L108" s="12"/>
    </row>
    <row r="109" spans="1:12" ht="16.5">
      <c r="A109" s="75"/>
      <c r="B109" s="76"/>
      <c r="C109" s="76"/>
      <c r="D109" s="76"/>
      <c r="E109" s="78"/>
      <c r="F109" s="78"/>
      <c r="G109" s="78"/>
      <c r="H109" s="78"/>
      <c r="I109" s="85"/>
      <c r="L109" s="12"/>
    </row>
    <row r="110" spans="1:12" ht="16.5">
      <c r="A110" s="75"/>
      <c r="B110" s="78" t="s">
        <v>112</v>
      </c>
      <c r="C110" s="78"/>
      <c r="D110" s="78"/>
      <c r="E110" s="76"/>
      <c r="F110" s="78"/>
      <c r="G110" s="78"/>
      <c r="H110" s="78"/>
      <c r="I110" s="85"/>
      <c r="L110" s="12"/>
    </row>
    <row r="111" spans="1:12" ht="16.5">
      <c r="A111" s="75"/>
      <c r="B111" s="78"/>
      <c r="C111" s="78"/>
      <c r="D111" s="78"/>
      <c r="E111" s="76"/>
      <c r="F111" s="85"/>
      <c r="G111" s="85"/>
      <c r="H111" s="85"/>
      <c r="I111" s="85"/>
      <c r="L111" s="12"/>
    </row>
    <row r="112" spans="1:12" ht="16.5">
      <c r="A112" s="75" t="s">
        <v>233</v>
      </c>
      <c r="B112" s="78"/>
      <c r="C112" s="78"/>
      <c r="D112" s="78"/>
      <c r="E112" s="76"/>
      <c r="F112" s="85"/>
      <c r="G112" s="85"/>
      <c r="H112" s="85"/>
      <c r="I112" s="85"/>
      <c r="L112" s="12"/>
    </row>
    <row r="113" spans="1:9" ht="16.5">
      <c r="A113" s="75" t="s">
        <v>234</v>
      </c>
      <c r="B113" s="78"/>
      <c r="C113" s="78"/>
      <c r="D113" s="78"/>
      <c r="E113" s="76"/>
      <c r="F113" s="78"/>
      <c r="G113" s="78"/>
      <c r="H113" s="78"/>
      <c r="I113" s="78"/>
    </row>
    <row r="114" spans="1:9" ht="16.5">
      <c r="A114" s="75"/>
      <c r="B114" s="78"/>
      <c r="C114" s="78"/>
      <c r="D114" s="78"/>
      <c r="E114" s="76"/>
      <c r="F114" s="78"/>
      <c r="G114" s="78"/>
      <c r="H114" s="78"/>
      <c r="I114" s="78"/>
    </row>
    <row r="115" spans="1:9" ht="16.5">
      <c r="A115" s="75" t="s">
        <v>113</v>
      </c>
      <c r="B115" s="76" t="s">
        <v>114</v>
      </c>
      <c r="C115" s="76"/>
      <c r="D115" s="76"/>
      <c r="E115" s="78"/>
      <c r="F115" s="78"/>
      <c r="G115" s="78"/>
      <c r="H115" s="78"/>
      <c r="I115" s="78"/>
    </row>
    <row r="116" spans="1:9" ht="16.5">
      <c r="A116" s="75"/>
      <c r="B116" s="78"/>
      <c r="C116" s="78"/>
      <c r="D116" s="78"/>
      <c r="E116" s="76"/>
      <c r="F116" s="78"/>
      <c r="G116" s="78"/>
      <c r="H116" s="78"/>
      <c r="I116" s="78"/>
    </row>
    <row r="117" spans="1:10" ht="16.5">
      <c r="A117" s="75"/>
      <c r="B117" s="78" t="s">
        <v>296</v>
      </c>
      <c r="C117" s="78"/>
      <c r="D117" s="78"/>
      <c r="E117" s="78"/>
      <c r="F117" s="78"/>
      <c r="G117" s="78"/>
      <c r="H117" s="78"/>
      <c r="I117" s="78"/>
      <c r="J117" s="13"/>
    </row>
    <row r="118" spans="1:10" ht="16.5">
      <c r="A118" s="75"/>
      <c r="B118" s="78" t="s">
        <v>297</v>
      </c>
      <c r="C118" s="78"/>
      <c r="D118" s="78"/>
      <c r="E118" s="78"/>
      <c r="F118" s="78"/>
      <c r="G118" s="78"/>
      <c r="H118" s="78"/>
      <c r="I118" s="78"/>
      <c r="J118" s="13"/>
    </row>
    <row r="119" spans="1:10" ht="16.5">
      <c r="A119" s="75"/>
      <c r="B119" s="78" t="s">
        <v>300</v>
      </c>
      <c r="C119" s="78"/>
      <c r="D119" s="78"/>
      <c r="E119" s="78"/>
      <c r="F119" s="78"/>
      <c r="G119" s="78"/>
      <c r="H119" s="78"/>
      <c r="I119" s="78"/>
      <c r="J119" s="13"/>
    </row>
    <row r="120" spans="1:10" s="108" customFormat="1" ht="16.5">
      <c r="A120" s="107"/>
      <c r="B120" s="92" t="s">
        <v>309</v>
      </c>
      <c r="C120" s="92"/>
      <c r="D120" s="92"/>
      <c r="E120" s="92"/>
      <c r="F120" s="92"/>
      <c r="G120" s="92"/>
      <c r="H120" s="92"/>
      <c r="I120" s="92"/>
      <c r="J120" s="170"/>
    </row>
    <row r="121" spans="1:10" ht="16.5">
      <c r="A121" s="75"/>
      <c r="B121" s="78"/>
      <c r="C121" s="78"/>
      <c r="D121" s="78"/>
      <c r="E121" s="78"/>
      <c r="F121" s="78"/>
      <c r="G121" s="78"/>
      <c r="H121" s="78"/>
      <c r="I121" s="78"/>
      <c r="J121" s="13"/>
    </row>
    <row r="122" spans="1:9" ht="16.5">
      <c r="A122" s="107" t="s">
        <v>115</v>
      </c>
      <c r="B122" s="110" t="s">
        <v>179</v>
      </c>
      <c r="C122" s="76"/>
      <c r="D122" s="76"/>
      <c r="E122" s="78"/>
      <c r="F122" s="78"/>
      <c r="G122" s="78"/>
      <c r="H122" s="78"/>
      <c r="I122" s="78"/>
    </row>
    <row r="123" spans="1:9" ht="16.5">
      <c r="A123" s="107"/>
      <c r="B123" s="110" t="s">
        <v>51</v>
      </c>
      <c r="C123" s="76"/>
      <c r="D123" s="76"/>
      <c r="E123" s="78"/>
      <c r="F123" s="78"/>
      <c r="G123" s="78"/>
      <c r="H123" s="78"/>
      <c r="I123" s="78"/>
    </row>
    <row r="124" spans="1:9" ht="16.5">
      <c r="A124" s="107"/>
      <c r="B124" s="110"/>
      <c r="C124" s="76"/>
      <c r="D124" s="76"/>
      <c r="E124" s="78"/>
      <c r="F124" s="78"/>
      <c r="G124" s="78"/>
      <c r="H124" s="78"/>
      <c r="I124" s="78"/>
    </row>
    <row r="125" spans="1:9" ht="16.5">
      <c r="A125" s="107"/>
      <c r="B125" s="92" t="s">
        <v>298</v>
      </c>
      <c r="C125" s="78"/>
      <c r="D125" s="78"/>
      <c r="E125" s="78"/>
      <c r="F125" s="78"/>
      <c r="G125" s="78"/>
      <c r="H125" s="78"/>
      <c r="I125" s="78"/>
    </row>
    <row r="126" spans="1:9" ht="16.5">
      <c r="A126" s="107"/>
      <c r="B126" s="92" t="s">
        <v>299</v>
      </c>
      <c r="C126" s="78"/>
      <c r="D126" s="78"/>
      <c r="E126" s="78"/>
      <c r="F126" s="78"/>
      <c r="G126" s="78"/>
      <c r="H126" s="78"/>
      <c r="I126" s="78"/>
    </row>
    <row r="127" spans="1:9" ht="16.5">
      <c r="A127" s="107"/>
      <c r="B127" s="92" t="s">
        <v>310</v>
      </c>
      <c r="C127" s="78"/>
      <c r="D127" s="78"/>
      <c r="E127" s="78"/>
      <c r="F127" s="78"/>
      <c r="G127" s="78"/>
      <c r="H127" s="78"/>
      <c r="I127" s="78"/>
    </row>
    <row r="128" spans="1:9" s="108" customFormat="1" ht="16.5">
      <c r="A128" s="92"/>
      <c r="B128" s="92"/>
      <c r="C128" s="92"/>
      <c r="D128" s="92"/>
      <c r="E128" s="92"/>
      <c r="F128" s="92"/>
      <c r="G128" s="92"/>
      <c r="H128" s="92"/>
      <c r="I128" s="92"/>
    </row>
    <row r="129" spans="1:9" s="108" customFormat="1" ht="16.5">
      <c r="A129" s="110" t="s">
        <v>273</v>
      </c>
      <c r="B129" s="110" t="s">
        <v>281</v>
      </c>
      <c r="C129" s="110"/>
      <c r="D129" s="110"/>
      <c r="E129" s="92"/>
      <c r="F129" s="92"/>
      <c r="G129" s="92"/>
      <c r="H129" s="92"/>
      <c r="I129" s="92"/>
    </row>
    <row r="130" spans="1:9" ht="16.5">
      <c r="A130" s="92"/>
      <c r="B130" s="78"/>
      <c r="C130" s="78"/>
      <c r="D130" s="78"/>
      <c r="E130" s="78"/>
      <c r="F130" s="78"/>
      <c r="G130" s="78"/>
      <c r="H130" s="78"/>
      <c r="I130" s="78"/>
    </row>
    <row r="131" spans="1:9" ht="16.5">
      <c r="A131" s="92"/>
      <c r="B131" s="78" t="s">
        <v>311</v>
      </c>
      <c r="C131" s="78"/>
      <c r="D131" s="78"/>
      <c r="E131" s="78"/>
      <c r="F131" s="78"/>
      <c r="G131" s="78"/>
      <c r="H131" s="78"/>
      <c r="I131" s="78"/>
    </row>
    <row r="132" spans="1:9" ht="16.5">
      <c r="A132" s="92"/>
      <c r="B132" s="78" t="s">
        <v>312</v>
      </c>
      <c r="C132" s="78"/>
      <c r="D132" s="78"/>
      <c r="E132" s="78"/>
      <c r="F132" s="78"/>
      <c r="G132" s="78"/>
      <c r="H132" s="78"/>
      <c r="I132" s="78"/>
    </row>
    <row r="133" spans="1:9" ht="16.5">
      <c r="A133" s="92"/>
      <c r="B133" s="78" t="s">
        <v>304</v>
      </c>
      <c r="C133" s="78"/>
      <c r="D133" s="78"/>
      <c r="E133" s="78"/>
      <c r="F133" s="78"/>
      <c r="G133" s="78"/>
      <c r="H133" s="78"/>
      <c r="I133" s="78"/>
    </row>
    <row r="134" spans="1:9" s="108" customFormat="1" ht="16.5">
      <c r="A134" s="92"/>
      <c r="B134" s="92" t="s">
        <v>307</v>
      </c>
      <c r="C134" s="92"/>
      <c r="D134" s="92"/>
      <c r="E134" s="92"/>
      <c r="F134" s="92"/>
      <c r="G134" s="92"/>
      <c r="H134" s="92"/>
      <c r="I134" s="92"/>
    </row>
    <row r="135" spans="1:9" s="108" customFormat="1" ht="16.5">
      <c r="A135" s="92"/>
      <c r="B135" s="92" t="s">
        <v>306</v>
      </c>
      <c r="C135" s="92"/>
      <c r="D135" s="92"/>
      <c r="E135" s="92"/>
      <c r="F135" s="92"/>
      <c r="G135" s="92"/>
      <c r="H135" s="92"/>
      <c r="I135" s="92"/>
    </row>
    <row r="136" spans="1:9" ht="16.5">
      <c r="A136" s="92"/>
      <c r="B136" s="183" t="s">
        <v>305</v>
      </c>
      <c r="E136" s="78"/>
      <c r="F136" s="78"/>
      <c r="G136" s="78"/>
      <c r="H136" s="78"/>
      <c r="I136" s="78"/>
    </row>
    <row r="137" spans="1:9" ht="16.5">
      <c r="A137" s="92"/>
      <c r="E137" s="78"/>
      <c r="F137" s="78"/>
      <c r="G137" s="78"/>
      <c r="H137" s="78"/>
      <c r="I137" s="78"/>
    </row>
    <row r="138" spans="1:9" ht="16.5">
      <c r="A138" s="92"/>
      <c r="B138" s="78" t="s">
        <v>238</v>
      </c>
      <c r="C138" s="78"/>
      <c r="D138" s="78"/>
      <c r="E138" s="78"/>
      <c r="F138" s="78"/>
      <c r="G138" s="78"/>
      <c r="H138" s="78"/>
      <c r="I138" s="78"/>
    </row>
    <row r="139" spans="1:9" ht="16.5">
      <c r="A139" s="107"/>
      <c r="B139" s="76"/>
      <c r="C139" s="76"/>
      <c r="D139" s="76"/>
      <c r="E139" s="76"/>
      <c r="F139" s="78"/>
      <c r="G139" s="76"/>
      <c r="H139" s="78"/>
      <c r="I139" s="78"/>
    </row>
    <row r="140" spans="1:9" ht="16.5">
      <c r="A140" s="107" t="s">
        <v>116</v>
      </c>
      <c r="B140" s="76" t="s">
        <v>117</v>
      </c>
      <c r="C140" s="76"/>
      <c r="D140" s="76"/>
      <c r="E140" s="76"/>
      <c r="F140" s="76"/>
      <c r="G140" s="76"/>
      <c r="H140" s="76"/>
      <c r="I140" s="78"/>
    </row>
    <row r="141" spans="1:9" ht="16.5">
      <c r="A141" s="107"/>
      <c r="B141" s="78"/>
      <c r="C141" s="78"/>
      <c r="D141" s="78"/>
      <c r="E141" s="78"/>
      <c r="F141" s="78"/>
      <c r="G141" s="78"/>
      <c r="H141" s="78"/>
      <c r="I141" s="78"/>
    </row>
    <row r="142" spans="1:9" ht="16.5">
      <c r="A142" s="107"/>
      <c r="B142" s="78" t="s">
        <v>88</v>
      </c>
      <c r="C142" s="78"/>
      <c r="D142" s="78"/>
      <c r="E142" s="78"/>
      <c r="F142" s="78"/>
      <c r="G142" s="78"/>
      <c r="H142" s="78"/>
      <c r="I142" s="78"/>
    </row>
    <row r="143" spans="1:9" ht="16.5">
      <c r="A143" s="107"/>
      <c r="B143" s="76"/>
      <c r="C143" s="76"/>
      <c r="D143" s="76"/>
      <c r="E143" s="76"/>
      <c r="F143" s="78"/>
      <c r="G143" s="76"/>
      <c r="H143" s="78"/>
      <c r="I143" s="78"/>
    </row>
    <row r="144" spans="1:12" ht="16.5">
      <c r="A144" s="107" t="s">
        <v>118</v>
      </c>
      <c r="B144" s="110" t="s">
        <v>60</v>
      </c>
      <c r="C144" s="76"/>
      <c r="D144" s="76"/>
      <c r="E144" s="76"/>
      <c r="F144" s="78"/>
      <c r="G144" s="81" t="s">
        <v>75</v>
      </c>
      <c r="H144" s="78"/>
      <c r="I144" s="78"/>
      <c r="L144" s="12"/>
    </row>
    <row r="145" spans="1:12" ht="16.5">
      <c r="A145" s="107"/>
      <c r="B145" s="92"/>
      <c r="C145" s="78"/>
      <c r="D145" s="78"/>
      <c r="E145" s="78"/>
      <c r="F145" s="81" t="s">
        <v>73</v>
      </c>
      <c r="G145" s="81" t="s">
        <v>73</v>
      </c>
      <c r="H145" s="78"/>
      <c r="I145" s="78"/>
      <c r="L145" s="12"/>
    </row>
    <row r="146" spans="1:12" ht="16.5">
      <c r="A146" s="107"/>
      <c r="B146" s="92"/>
      <c r="C146" s="78"/>
      <c r="D146" s="78"/>
      <c r="E146" s="78"/>
      <c r="F146" s="81" t="s">
        <v>74</v>
      </c>
      <c r="G146" s="81" t="s">
        <v>76</v>
      </c>
      <c r="H146" s="78"/>
      <c r="I146" s="78"/>
      <c r="L146" s="12"/>
    </row>
    <row r="147" spans="1:12" ht="16.5">
      <c r="A147" s="107"/>
      <c r="B147" s="92"/>
      <c r="C147" s="78"/>
      <c r="D147" s="78"/>
      <c r="E147" s="78"/>
      <c r="F147" s="90" t="s">
        <v>283</v>
      </c>
      <c r="G147" s="90" t="s">
        <v>283</v>
      </c>
      <c r="H147" s="78"/>
      <c r="I147" s="78"/>
      <c r="L147" s="12"/>
    </row>
    <row r="148" spans="1:12" ht="16.5">
      <c r="A148" s="107"/>
      <c r="B148" s="92"/>
      <c r="C148" s="78"/>
      <c r="D148" s="78"/>
      <c r="E148" s="78"/>
      <c r="F148" s="81" t="s">
        <v>52</v>
      </c>
      <c r="G148" s="81" t="s">
        <v>52</v>
      </c>
      <c r="H148" s="78"/>
      <c r="I148" s="78"/>
      <c r="L148" s="12"/>
    </row>
    <row r="149" spans="1:12" ht="16.5">
      <c r="A149" s="107"/>
      <c r="B149" s="92" t="s">
        <v>154</v>
      </c>
      <c r="C149" s="78"/>
      <c r="D149" s="78"/>
      <c r="E149" s="78"/>
      <c r="F149" s="114"/>
      <c r="G149" s="114"/>
      <c r="H149" s="78"/>
      <c r="I149" s="78"/>
      <c r="L149" s="12"/>
    </row>
    <row r="150" spans="1:12" ht="16.5">
      <c r="A150" s="107"/>
      <c r="B150" s="177" t="s">
        <v>197</v>
      </c>
      <c r="C150" s="117"/>
      <c r="D150" s="117"/>
      <c r="E150" s="78"/>
      <c r="F150" s="114">
        <v>46</v>
      </c>
      <c r="G150" s="114">
        <v>124</v>
      </c>
      <c r="H150" s="78"/>
      <c r="I150" s="78"/>
      <c r="L150" s="12"/>
    </row>
    <row r="151" spans="1:12" ht="16.5" hidden="1">
      <c r="A151" s="107"/>
      <c r="B151" s="177" t="s">
        <v>198</v>
      </c>
      <c r="C151" s="117"/>
      <c r="D151" s="117"/>
      <c r="E151" s="78"/>
      <c r="F151" s="114">
        <v>0</v>
      </c>
      <c r="G151" s="114">
        <v>0</v>
      </c>
      <c r="H151" s="78"/>
      <c r="I151" s="78"/>
      <c r="L151" s="12"/>
    </row>
    <row r="152" spans="1:12" ht="16.5">
      <c r="A152" s="107"/>
      <c r="B152" s="92" t="s">
        <v>85</v>
      </c>
      <c r="C152" s="78"/>
      <c r="D152" s="78"/>
      <c r="E152" s="78"/>
      <c r="F152" s="115">
        <v>-2</v>
      </c>
      <c r="G152" s="115">
        <v>-27</v>
      </c>
      <c r="H152" s="78"/>
      <c r="I152" s="78"/>
      <c r="L152" s="12"/>
    </row>
    <row r="153" spans="1:12" ht="18.75" customHeight="1" thickBot="1">
      <c r="A153" s="107"/>
      <c r="B153" s="92"/>
      <c r="C153" s="78"/>
      <c r="D153" s="78"/>
      <c r="E153" s="78"/>
      <c r="F153" s="116">
        <f>SUM(F150:F152)</f>
        <v>44</v>
      </c>
      <c r="G153" s="116">
        <f>SUM(G150:G152)</f>
        <v>97</v>
      </c>
      <c r="H153" s="83"/>
      <c r="I153" s="78"/>
      <c r="L153" s="12"/>
    </row>
    <row r="154" spans="1:12" ht="18.75" customHeight="1" thickTop="1">
      <c r="A154" s="107"/>
      <c r="B154" s="92"/>
      <c r="C154" s="78"/>
      <c r="D154" s="78"/>
      <c r="E154" s="78"/>
      <c r="F154" s="91"/>
      <c r="G154" s="86"/>
      <c r="H154" s="91"/>
      <c r="I154" s="78"/>
      <c r="L154" s="12"/>
    </row>
    <row r="155" spans="1:12" ht="18.75" customHeight="1">
      <c r="A155" s="107"/>
      <c r="B155" s="92" t="s">
        <v>301</v>
      </c>
      <c r="C155" s="92"/>
      <c r="D155" s="92"/>
      <c r="E155" s="78"/>
      <c r="F155" s="91"/>
      <c r="G155" s="85"/>
      <c r="H155" s="91"/>
      <c r="I155" s="78"/>
      <c r="L155" s="12"/>
    </row>
    <row r="156" spans="1:12" ht="18.75" customHeight="1">
      <c r="A156" s="107"/>
      <c r="B156" s="92" t="s">
        <v>302</v>
      </c>
      <c r="C156" s="92"/>
      <c r="D156" s="92"/>
      <c r="E156" s="78"/>
      <c r="F156" s="91"/>
      <c r="G156" s="85"/>
      <c r="H156" s="91"/>
      <c r="I156" s="78"/>
      <c r="L156" s="12"/>
    </row>
    <row r="157" spans="1:12" ht="18.75" customHeight="1">
      <c r="A157" s="107"/>
      <c r="B157" s="92"/>
      <c r="C157" s="92"/>
      <c r="D157" s="92"/>
      <c r="E157" s="92"/>
      <c r="F157" s="93"/>
      <c r="G157" s="85"/>
      <c r="H157" s="91"/>
      <c r="I157" s="78"/>
      <c r="L157" s="12"/>
    </row>
    <row r="158" spans="1:12" ht="16.5">
      <c r="A158" s="107" t="s">
        <v>119</v>
      </c>
      <c r="B158" s="110" t="s">
        <v>162</v>
      </c>
      <c r="C158" s="76"/>
      <c r="D158" s="76"/>
      <c r="E158" s="76"/>
      <c r="F158" s="78"/>
      <c r="G158" s="78"/>
      <c r="H158" s="78"/>
      <c r="I158" s="78"/>
      <c r="L158" s="12"/>
    </row>
    <row r="159" spans="1:12" ht="16.5">
      <c r="A159" s="107"/>
      <c r="B159" s="110"/>
      <c r="C159" s="76"/>
      <c r="D159" s="76"/>
      <c r="E159" s="76"/>
      <c r="F159" s="78"/>
      <c r="G159" s="78"/>
      <c r="H159" s="78"/>
      <c r="I159" s="78"/>
      <c r="L159" s="12"/>
    </row>
    <row r="160" spans="1:12" ht="16.5">
      <c r="A160" s="107"/>
      <c r="B160" s="92" t="s">
        <v>38</v>
      </c>
      <c r="C160" s="78"/>
      <c r="D160" s="78"/>
      <c r="E160" s="78"/>
      <c r="F160" s="78"/>
      <c r="G160" s="78"/>
      <c r="H160" s="78"/>
      <c r="I160" s="78"/>
      <c r="L160" s="12"/>
    </row>
    <row r="161" spans="1:12" s="13" customFormat="1" ht="16.5">
      <c r="A161" s="178"/>
      <c r="B161" s="92"/>
      <c r="C161" s="78"/>
      <c r="D161" s="78"/>
      <c r="E161" s="78"/>
      <c r="F161" s="78"/>
      <c r="G161" s="78"/>
      <c r="H161" s="78"/>
      <c r="I161" s="78"/>
      <c r="L161" s="14"/>
    </row>
    <row r="162" spans="1:12" ht="16.5">
      <c r="A162" s="107" t="s">
        <v>120</v>
      </c>
      <c r="B162" s="110" t="s">
        <v>61</v>
      </c>
      <c r="C162" s="76"/>
      <c r="D162" s="76"/>
      <c r="E162" s="76"/>
      <c r="F162" s="78"/>
      <c r="G162" s="78"/>
      <c r="H162" s="78"/>
      <c r="I162" s="78"/>
      <c r="L162" s="12"/>
    </row>
    <row r="163" spans="1:12" ht="16.5">
      <c r="A163" s="107"/>
      <c r="B163" s="110"/>
      <c r="C163" s="76"/>
      <c r="D163" s="76"/>
      <c r="E163" s="76"/>
      <c r="F163" s="78"/>
      <c r="G163" s="78"/>
      <c r="H163" s="78"/>
      <c r="I163" s="78"/>
      <c r="L163" s="12"/>
    </row>
    <row r="164" spans="1:12" ht="16.5">
      <c r="A164" s="107"/>
      <c r="B164" s="92" t="s">
        <v>39</v>
      </c>
      <c r="C164" s="78"/>
      <c r="D164" s="78"/>
      <c r="E164" s="78"/>
      <c r="F164" s="78"/>
      <c r="G164" s="78"/>
      <c r="H164" s="78"/>
      <c r="I164" s="78"/>
      <c r="L164" s="12"/>
    </row>
    <row r="165" spans="1:12" ht="16.5">
      <c r="A165" s="107"/>
      <c r="B165" s="92"/>
      <c r="C165" s="78"/>
      <c r="D165" s="78"/>
      <c r="E165" s="78"/>
      <c r="F165" s="78"/>
      <c r="G165" s="78"/>
      <c r="H165" s="78"/>
      <c r="I165" s="78"/>
      <c r="L165" s="12"/>
    </row>
    <row r="166" spans="1:12" ht="16.5">
      <c r="A166" s="107" t="s">
        <v>121</v>
      </c>
      <c r="B166" s="110" t="s">
        <v>63</v>
      </c>
      <c r="C166" s="76"/>
      <c r="D166" s="76"/>
      <c r="E166" s="76"/>
      <c r="F166" s="78"/>
      <c r="G166" s="78"/>
      <c r="H166" s="78"/>
      <c r="I166" s="78"/>
      <c r="L166" s="12"/>
    </row>
    <row r="167" spans="1:12" ht="16.5">
      <c r="A167" s="107"/>
      <c r="B167" s="92"/>
      <c r="C167" s="78"/>
      <c r="D167" s="78"/>
      <c r="E167" s="78"/>
      <c r="F167" s="78"/>
      <c r="G167" s="78"/>
      <c r="H167" s="78"/>
      <c r="I167" s="78"/>
      <c r="L167" s="12"/>
    </row>
    <row r="168" spans="1:12" ht="16.5">
      <c r="A168" s="107"/>
      <c r="B168" s="92" t="s">
        <v>261</v>
      </c>
      <c r="C168" s="78"/>
      <c r="D168" s="78"/>
      <c r="E168" s="78"/>
      <c r="F168" s="78"/>
      <c r="G168" s="78"/>
      <c r="H168" s="78"/>
      <c r="I168" s="78"/>
      <c r="L168" s="12"/>
    </row>
    <row r="169" spans="1:12" ht="16.5">
      <c r="A169" s="107"/>
      <c r="B169" s="92"/>
      <c r="C169" s="78"/>
      <c r="D169" s="78"/>
      <c r="E169" s="78"/>
      <c r="F169" s="78"/>
      <c r="G169" s="78"/>
      <c r="H169" s="78"/>
      <c r="I169" s="78"/>
      <c r="L169" s="12"/>
    </row>
    <row r="170" spans="1:12" ht="16.5">
      <c r="A170" s="107" t="s">
        <v>122</v>
      </c>
      <c r="B170" s="110" t="s">
        <v>123</v>
      </c>
      <c r="C170" s="76"/>
      <c r="D170" s="76"/>
      <c r="E170" s="76"/>
      <c r="F170" s="76"/>
      <c r="G170" s="76"/>
      <c r="H170" s="76"/>
      <c r="I170" s="76"/>
      <c r="L170" s="12"/>
    </row>
    <row r="171" spans="1:12" ht="16.5">
      <c r="A171" s="107"/>
      <c r="B171" s="92"/>
      <c r="C171" s="78"/>
      <c r="D171" s="78"/>
      <c r="E171" s="78"/>
      <c r="F171" s="78"/>
      <c r="G171" s="78"/>
      <c r="H171" s="78"/>
      <c r="I171" s="78"/>
      <c r="L171" s="12"/>
    </row>
    <row r="172" spans="1:12" ht="16.5">
      <c r="A172" s="107"/>
      <c r="B172" s="92" t="s">
        <v>88</v>
      </c>
      <c r="C172" s="78"/>
      <c r="D172" s="78"/>
      <c r="E172" s="78"/>
      <c r="F172" s="78"/>
      <c r="G172" s="78"/>
      <c r="H172" s="78"/>
      <c r="I172" s="78"/>
      <c r="L172" s="12"/>
    </row>
    <row r="173" spans="1:12" ht="16.5">
      <c r="A173" s="107"/>
      <c r="B173" s="92"/>
      <c r="C173" s="78"/>
      <c r="D173" s="78"/>
      <c r="E173" s="78"/>
      <c r="F173" s="78"/>
      <c r="G173" s="78"/>
      <c r="H173" s="78"/>
      <c r="I173" s="78"/>
      <c r="L173" s="12"/>
    </row>
    <row r="174" spans="1:12" ht="16.5">
      <c r="A174" s="107" t="s">
        <v>124</v>
      </c>
      <c r="B174" s="110" t="s">
        <v>65</v>
      </c>
      <c r="C174" s="76"/>
      <c r="D174" s="76"/>
      <c r="E174" s="78"/>
      <c r="F174" s="78"/>
      <c r="G174" s="78"/>
      <c r="H174" s="78"/>
      <c r="I174" s="78"/>
      <c r="L174" s="12"/>
    </row>
    <row r="175" spans="1:12" ht="16.5">
      <c r="A175" s="107"/>
      <c r="B175" s="110"/>
      <c r="C175" s="76"/>
      <c r="D175" s="76"/>
      <c r="E175" s="78"/>
      <c r="F175" s="78"/>
      <c r="G175" s="78"/>
      <c r="H175" s="78"/>
      <c r="I175" s="78"/>
      <c r="L175" s="12"/>
    </row>
    <row r="176" spans="1:12" ht="16.5">
      <c r="A176" s="75"/>
      <c r="B176" s="78" t="s">
        <v>294</v>
      </c>
      <c r="C176" s="78"/>
      <c r="D176" s="78"/>
      <c r="E176" s="78"/>
      <c r="F176" s="78"/>
      <c r="G176" s="78"/>
      <c r="H176" s="78"/>
      <c r="I176" s="94"/>
      <c r="L176" s="12"/>
    </row>
    <row r="177" spans="1:12" ht="16.5">
      <c r="A177" s="75"/>
      <c r="B177" s="78"/>
      <c r="C177" s="78"/>
      <c r="D177" s="78"/>
      <c r="E177" s="78"/>
      <c r="F177" s="78"/>
      <c r="G177" s="78"/>
      <c r="H177" s="78"/>
      <c r="I177" s="78"/>
      <c r="L177" s="12"/>
    </row>
    <row r="178" spans="1:12" ht="16.5">
      <c r="A178" s="78"/>
      <c r="B178" s="78"/>
      <c r="C178" s="78"/>
      <c r="D178" s="78"/>
      <c r="E178" s="78"/>
      <c r="F178" s="78"/>
      <c r="G178" s="81" t="s">
        <v>52</v>
      </c>
      <c r="H178" s="78"/>
      <c r="I178" s="78"/>
      <c r="L178" s="12"/>
    </row>
    <row r="179" spans="1:12" ht="16.5">
      <c r="A179" s="75"/>
      <c r="B179" s="78" t="s">
        <v>158</v>
      </c>
      <c r="C179" s="78"/>
      <c r="D179" s="78"/>
      <c r="E179" s="78"/>
      <c r="F179" s="78"/>
      <c r="G179" s="95"/>
      <c r="H179" s="78"/>
      <c r="I179" s="78"/>
      <c r="L179" s="12"/>
    </row>
    <row r="180" spans="1:12" ht="16.5">
      <c r="A180" s="75"/>
      <c r="B180" s="78" t="s">
        <v>155</v>
      </c>
      <c r="C180" s="78"/>
      <c r="D180" s="78"/>
      <c r="E180" s="78"/>
      <c r="F180" s="78"/>
      <c r="G180" s="123">
        <f>G182-G181</f>
        <v>14179</v>
      </c>
      <c r="H180" s="78"/>
      <c r="I180" s="78"/>
      <c r="L180" s="12"/>
    </row>
    <row r="181" spans="1:12" ht="16.5">
      <c r="A181" s="75"/>
      <c r="B181" s="78" t="s">
        <v>156</v>
      </c>
      <c r="C181" s="78"/>
      <c r="D181" s="78"/>
      <c r="E181" s="78"/>
      <c r="F181" s="78"/>
      <c r="G181" s="124">
        <v>844</v>
      </c>
      <c r="H181" s="78"/>
      <c r="I181" s="78"/>
      <c r="L181" s="12"/>
    </row>
    <row r="182" spans="1:12" ht="16.5">
      <c r="A182" s="75"/>
      <c r="B182" s="78"/>
      <c r="C182" s="78"/>
      <c r="D182" s="78"/>
      <c r="E182" s="78"/>
      <c r="F182" s="78"/>
      <c r="G182" s="125">
        <f>BSHEET!C48</f>
        <v>15023</v>
      </c>
      <c r="H182" s="78"/>
      <c r="I182" s="78"/>
      <c r="L182" s="12"/>
    </row>
    <row r="183" spans="1:12" ht="16.5">
      <c r="A183" s="75"/>
      <c r="B183" s="78" t="s">
        <v>157</v>
      </c>
      <c r="C183" s="78"/>
      <c r="D183" s="78"/>
      <c r="E183" s="78"/>
      <c r="F183" s="78"/>
      <c r="G183" s="84"/>
      <c r="H183" s="78"/>
      <c r="I183" s="78"/>
      <c r="L183" s="12"/>
    </row>
    <row r="184" spans="1:12" ht="16.5">
      <c r="A184" s="75"/>
      <c r="B184" s="78" t="s">
        <v>155</v>
      </c>
      <c r="C184" s="78"/>
      <c r="D184" s="78"/>
      <c r="E184" s="78"/>
      <c r="F184" s="78"/>
      <c r="G184" s="123">
        <f>G186-G185</f>
        <v>10581</v>
      </c>
      <c r="H184" s="78"/>
      <c r="I184" s="78"/>
      <c r="L184" s="12"/>
    </row>
    <row r="185" spans="1:12" ht="16.5">
      <c r="A185" s="75"/>
      <c r="B185" s="78" t="s">
        <v>156</v>
      </c>
      <c r="C185" s="78"/>
      <c r="D185" s="78"/>
      <c r="E185" s="78"/>
      <c r="F185" s="78"/>
      <c r="G185" s="169">
        <v>1996</v>
      </c>
      <c r="H185" s="78"/>
      <c r="I185" s="78"/>
      <c r="L185" s="12"/>
    </row>
    <row r="186" spans="1:12" ht="16.5">
      <c r="A186" s="75"/>
      <c r="B186" s="78"/>
      <c r="C186" s="78"/>
      <c r="D186" s="78"/>
      <c r="E186" s="78"/>
      <c r="F186" s="78"/>
      <c r="G186" s="84">
        <f>BSHEET!C41</f>
        <v>12577</v>
      </c>
      <c r="H186" s="78"/>
      <c r="I186" s="78"/>
      <c r="L186" s="12"/>
    </row>
    <row r="187" spans="1:12" ht="16.5">
      <c r="A187" s="75"/>
      <c r="B187" s="78"/>
      <c r="C187" s="78"/>
      <c r="D187" s="78"/>
      <c r="E187" s="78"/>
      <c r="F187" s="78"/>
      <c r="G187" s="84"/>
      <c r="H187" s="78"/>
      <c r="I187" s="78"/>
      <c r="L187" s="12"/>
    </row>
    <row r="188" spans="1:12" ht="17.25" thickBot="1">
      <c r="A188" s="75"/>
      <c r="B188" s="78"/>
      <c r="C188" s="78"/>
      <c r="D188" s="78"/>
      <c r="E188" s="76"/>
      <c r="F188" s="78"/>
      <c r="G188" s="88">
        <f>+G182+G186</f>
        <v>27600</v>
      </c>
      <c r="H188" s="78"/>
      <c r="I188" s="78"/>
      <c r="L188" s="12"/>
    </row>
    <row r="189" spans="1:12" ht="17.25" thickTop="1">
      <c r="A189" s="75"/>
      <c r="B189" s="78"/>
      <c r="C189" s="78"/>
      <c r="D189" s="78"/>
      <c r="E189" s="76"/>
      <c r="F189" s="78"/>
      <c r="G189" s="84"/>
      <c r="H189" s="78"/>
      <c r="I189" s="78"/>
      <c r="L189" s="12"/>
    </row>
    <row r="190" spans="1:12" ht="16.5">
      <c r="A190" s="75" t="s">
        <v>125</v>
      </c>
      <c r="B190" s="76" t="s">
        <v>66</v>
      </c>
      <c r="C190" s="76"/>
      <c r="D190" s="76"/>
      <c r="E190" s="78"/>
      <c r="F190" s="78"/>
      <c r="G190" s="78"/>
      <c r="H190" s="78"/>
      <c r="I190" s="78"/>
      <c r="L190" s="12"/>
    </row>
    <row r="191" spans="1:12" ht="16.5">
      <c r="A191" s="75"/>
      <c r="B191" s="78"/>
      <c r="C191" s="78"/>
      <c r="D191" s="78"/>
      <c r="E191" s="78"/>
      <c r="F191" s="78"/>
      <c r="G191" s="78"/>
      <c r="H191" s="78"/>
      <c r="I191" s="78"/>
      <c r="L191" s="12"/>
    </row>
    <row r="192" spans="1:12" ht="16.5">
      <c r="A192" s="75"/>
      <c r="B192" s="78" t="s">
        <v>138</v>
      </c>
      <c r="C192" s="78"/>
      <c r="D192" s="78"/>
      <c r="E192" s="76"/>
      <c r="F192" s="78"/>
      <c r="G192" s="78"/>
      <c r="H192" s="78"/>
      <c r="I192" s="78"/>
      <c r="L192" s="12"/>
    </row>
    <row r="193" spans="1:12" ht="15.75" customHeight="1">
      <c r="A193" s="75"/>
      <c r="B193" s="78"/>
      <c r="C193" s="78"/>
      <c r="D193" s="78"/>
      <c r="E193" s="78"/>
      <c r="F193" s="78"/>
      <c r="G193" s="78"/>
      <c r="H193" s="78"/>
      <c r="I193" s="78"/>
      <c r="L193" s="12"/>
    </row>
    <row r="194" spans="1:12" ht="16.5">
      <c r="A194" s="75" t="s">
        <v>126</v>
      </c>
      <c r="B194" s="76" t="s">
        <v>67</v>
      </c>
      <c r="C194" s="76"/>
      <c r="D194" s="76"/>
      <c r="E194" s="78"/>
      <c r="F194" s="78"/>
      <c r="G194" s="78"/>
      <c r="H194" s="78"/>
      <c r="I194" s="78"/>
      <c r="L194" s="12"/>
    </row>
    <row r="195" spans="1:12" ht="16.5">
      <c r="A195" s="75"/>
      <c r="B195" s="78"/>
      <c r="C195" s="78"/>
      <c r="D195" s="78"/>
      <c r="E195" s="78"/>
      <c r="F195" s="78"/>
      <c r="G195" s="78"/>
      <c r="H195" s="78"/>
      <c r="I195" s="78"/>
      <c r="L195" s="12"/>
    </row>
    <row r="196" spans="1:12" ht="16.5">
      <c r="A196" s="75"/>
      <c r="B196" s="78" t="s">
        <v>137</v>
      </c>
      <c r="C196" s="78"/>
      <c r="D196" s="78"/>
      <c r="E196" s="76"/>
      <c r="F196" s="78"/>
      <c r="G196" s="78"/>
      <c r="H196" s="78"/>
      <c r="I196" s="78"/>
      <c r="L196" s="12"/>
    </row>
    <row r="197" spans="1:12" ht="16.5">
      <c r="A197" s="75"/>
      <c r="B197" s="78"/>
      <c r="C197" s="78"/>
      <c r="D197" s="78"/>
      <c r="E197" s="76"/>
      <c r="F197" s="78"/>
      <c r="G197" s="78"/>
      <c r="H197" s="78"/>
      <c r="I197" s="78"/>
      <c r="L197" s="12"/>
    </row>
    <row r="198" spans="1:12" s="108" customFormat="1" ht="16.5">
      <c r="A198" s="107" t="s">
        <v>127</v>
      </c>
      <c r="B198" s="110" t="s">
        <v>72</v>
      </c>
      <c r="C198" s="110"/>
      <c r="D198" s="110"/>
      <c r="E198" s="110"/>
      <c r="F198" s="92"/>
      <c r="G198" s="92"/>
      <c r="H198" s="92"/>
      <c r="I198" s="92"/>
      <c r="L198" s="109"/>
    </row>
    <row r="199" spans="1:12" ht="16.5">
      <c r="A199" s="75"/>
      <c r="B199" s="78"/>
      <c r="C199" s="78"/>
      <c r="D199" s="78"/>
      <c r="E199" s="78"/>
      <c r="F199" s="78"/>
      <c r="G199" s="78"/>
      <c r="H199" s="78"/>
      <c r="I199" s="78"/>
      <c r="L199" s="12"/>
    </row>
    <row r="200" spans="1:12" ht="16.5">
      <c r="A200" s="75"/>
      <c r="B200" s="78" t="s">
        <v>256</v>
      </c>
      <c r="C200" s="78"/>
      <c r="D200" s="78"/>
      <c r="E200" s="78"/>
      <c r="F200" s="78"/>
      <c r="G200" s="78"/>
      <c r="H200" s="78"/>
      <c r="I200" s="78"/>
      <c r="L200" s="12"/>
    </row>
    <row r="201" spans="1:12" ht="16.5">
      <c r="A201" s="75"/>
      <c r="B201" s="78"/>
      <c r="C201" s="78"/>
      <c r="D201" s="78"/>
      <c r="E201" s="78"/>
      <c r="F201" s="78"/>
      <c r="G201" s="78"/>
      <c r="H201" s="78"/>
      <c r="I201" s="78"/>
      <c r="L201" s="12"/>
    </row>
    <row r="202" spans="1:12" ht="16.5">
      <c r="A202" s="75" t="s">
        <v>128</v>
      </c>
      <c r="B202" s="76" t="s">
        <v>129</v>
      </c>
      <c r="C202" s="76"/>
      <c r="D202" s="76"/>
      <c r="E202" s="76"/>
      <c r="F202" s="78"/>
      <c r="G202" s="78"/>
      <c r="H202" s="78"/>
      <c r="I202" s="78"/>
      <c r="L202" s="12"/>
    </row>
    <row r="203" spans="1:12" s="13" customFormat="1" ht="16.5">
      <c r="A203" s="80"/>
      <c r="B203" s="78"/>
      <c r="C203" s="78"/>
      <c r="D203" s="78"/>
      <c r="E203" s="78"/>
      <c r="F203" s="78"/>
      <c r="G203" s="81" t="s">
        <v>75</v>
      </c>
      <c r="I203" s="78"/>
      <c r="L203" s="14"/>
    </row>
    <row r="204" spans="1:12" ht="16.5">
      <c r="A204" s="75"/>
      <c r="B204" s="76"/>
      <c r="C204" s="76"/>
      <c r="D204" s="76"/>
      <c r="E204" s="78"/>
      <c r="F204" s="81" t="s">
        <v>73</v>
      </c>
      <c r="G204" s="81" t="s">
        <v>73</v>
      </c>
      <c r="I204" s="78"/>
      <c r="L204" s="12"/>
    </row>
    <row r="205" spans="1:12" ht="16.5">
      <c r="A205" s="75"/>
      <c r="B205" s="76"/>
      <c r="C205" s="76"/>
      <c r="D205" s="76"/>
      <c r="E205" s="76"/>
      <c r="F205" s="81" t="s">
        <v>74</v>
      </c>
      <c r="G205" s="81" t="s">
        <v>76</v>
      </c>
      <c r="I205" s="78"/>
      <c r="L205" s="12"/>
    </row>
    <row r="206" spans="1:12" ht="16.5">
      <c r="A206" s="75"/>
      <c r="B206" s="76" t="s">
        <v>130</v>
      </c>
      <c r="C206" s="76"/>
      <c r="D206" s="76"/>
      <c r="E206" s="78"/>
      <c r="F206" s="90" t="s">
        <v>283</v>
      </c>
      <c r="G206" s="90" t="s">
        <v>283</v>
      </c>
      <c r="I206" s="78"/>
      <c r="L206" s="12"/>
    </row>
    <row r="207" spans="1:12" ht="16.5">
      <c r="A207" s="75"/>
      <c r="B207" s="78"/>
      <c r="C207" s="78"/>
      <c r="D207" s="78"/>
      <c r="E207" s="78"/>
      <c r="F207" s="78"/>
      <c r="G207" s="78"/>
      <c r="I207" s="78"/>
      <c r="L207" s="12"/>
    </row>
    <row r="208" spans="1:12" ht="16.5">
      <c r="A208" s="75"/>
      <c r="B208" s="78"/>
      <c r="C208" s="78"/>
      <c r="D208" s="78"/>
      <c r="E208" s="78"/>
      <c r="F208" s="78"/>
      <c r="G208" s="78"/>
      <c r="I208" s="78"/>
      <c r="L208" s="12"/>
    </row>
    <row r="209" spans="1:12" s="13" customFormat="1" ht="17.25" thickBot="1">
      <c r="A209" s="80"/>
      <c r="B209" s="78" t="s">
        <v>3</v>
      </c>
      <c r="C209" s="78"/>
      <c r="D209" s="78"/>
      <c r="E209" s="78"/>
      <c r="F209" s="98">
        <f>+PL!C29</f>
        <v>1611</v>
      </c>
      <c r="G209" s="97">
        <f>+PL!G29</f>
        <v>3619</v>
      </c>
      <c r="I209" s="78"/>
      <c r="L209" s="14"/>
    </row>
    <row r="210" spans="1:12" s="13" customFormat="1" ht="17.25" thickTop="1">
      <c r="A210" s="80"/>
      <c r="B210" s="78"/>
      <c r="C210" s="78"/>
      <c r="D210" s="78"/>
      <c r="E210" s="78"/>
      <c r="F210" s="91"/>
      <c r="G210" s="171"/>
      <c r="I210" s="78"/>
      <c r="L210" s="14"/>
    </row>
    <row r="211" spans="1:12" s="13" customFormat="1" ht="17.25" thickBot="1">
      <c r="A211" s="80"/>
      <c r="B211" s="78" t="s">
        <v>257</v>
      </c>
      <c r="C211" s="78"/>
      <c r="D211" s="78"/>
      <c r="E211" s="78"/>
      <c r="F211" s="98">
        <v>48988</v>
      </c>
      <c r="G211" s="98">
        <v>48988</v>
      </c>
      <c r="I211" s="78"/>
      <c r="L211" s="14"/>
    </row>
    <row r="212" spans="1:12" s="13" customFormat="1" ht="15" customHeight="1" thickTop="1">
      <c r="A212" s="78"/>
      <c r="B212" s="78"/>
      <c r="C212" s="78"/>
      <c r="D212" s="78"/>
      <c r="E212" s="78"/>
      <c r="F212" s="78"/>
      <c r="G212" s="78"/>
      <c r="I212" s="78"/>
      <c r="L212" s="14"/>
    </row>
    <row r="213" spans="1:12" s="13" customFormat="1" ht="17.25" thickBot="1">
      <c r="A213" s="78"/>
      <c r="B213" s="78" t="s">
        <v>131</v>
      </c>
      <c r="C213" s="78"/>
      <c r="D213" s="78"/>
      <c r="E213" s="78"/>
      <c r="F213" s="99">
        <f>F209/F211*100</f>
        <v>3.28856046378705</v>
      </c>
      <c r="G213" s="99">
        <f>G209/G211*100</f>
        <v>7.387523475136769</v>
      </c>
      <c r="I213" s="78"/>
      <c r="L213" s="14"/>
    </row>
    <row r="214" spans="1:12" s="13" customFormat="1" ht="17.25" thickTop="1">
      <c r="A214" s="78"/>
      <c r="B214" s="78"/>
      <c r="C214" s="78"/>
      <c r="D214" s="78"/>
      <c r="E214" s="78"/>
      <c r="H214" s="78"/>
      <c r="I214" s="78"/>
      <c r="L214" s="14"/>
    </row>
    <row r="215" spans="1:12" ht="17.25" thickBot="1">
      <c r="A215" s="76"/>
      <c r="B215" s="76" t="s">
        <v>193</v>
      </c>
      <c r="C215" s="76"/>
      <c r="D215" s="76"/>
      <c r="E215" s="96"/>
      <c r="F215" s="99">
        <f>F209/F211*100</f>
        <v>3.28856046378705</v>
      </c>
      <c r="G215" s="99">
        <f>G209/G211*100</f>
        <v>7.387523475136769</v>
      </c>
      <c r="H215" s="78"/>
      <c r="I215" s="78"/>
      <c r="L215" s="12"/>
    </row>
    <row r="216" spans="1:12" ht="17.25" thickTop="1">
      <c r="A216" s="76"/>
      <c r="B216" s="78"/>
      <c r="C216" s="78"/>
      <c r="D216" s="78"/>
      <c r="E216" s="78"/>
      <c r="F216" s="78"/>
      <c r="G216" s="78"/>
      <c r="H216" s="78"/>
      <c r="I216" s="78"/>
      <c r="L216" s="12"/>
    </row>
    <row r="217" spans="2:12" s="13" customFormat="1" ht="14.25" customHeight="1">
      <c r="B217" s="78" t="s">
        <v>277</v>
      </c>
      <c r="C217" s="78"/>
      <c r="D217" s="78"/>
      <c r="E217" s="78"/>
      <c r="F217" s="78"/>
      <c r="G217" s="78"/>
      <c r="H217" s="78"/>
      <c r="I217" s="78"/>
      <c r="L217" s="14"/>
    </row>
    <row r="218" spans="2:12" ht="16.5">
      <c r="B218" s="78" t="s">
        <v>295</v>
      </c>
      <c r="L218" s="12"/>
    </row>
    <row r="219" ht="16.5">
      <c r="B219" s="183" t="s">
        <v>232</v>
      </c>
    </row>
  </sheetData>
  <printOptions/>
  <pageMargins left="0.39" right="0.24" top="0.51" bottom="0.5" header="0" footer="0"/>
  <pageSetup fitToHeight="0" horizontalDpi="1200" verticalDpi="1200" orientation="portrait" paperSize="9" scale="70" r:id="rId2"/>
  <rowBreaks count="3" manualBreakCount="3">
    <brk id="65" max="255" man="1"/>
    <brk id="128" max="255" man="1"/>
    <brk id="19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pclee</cp:lastModifiedBy>
  <cp:lastPrinted>2008-01-30T09:41:46Z</cp:lastPrinted>
  <dcterms:created xsi:type="dcterms:W3CDTF">2001-02-05T15:55:12Z</dcterms:created>
  <dcterms:modified xsi:type="dcterms:W3CDTF">2008-01-30T09:42:06Z</dcterms:modified>
  <cp:category/>
  <cp:version/>
  <cp:contentType/>
  <cp:contentStatus/>
</cp:coreProperties>
</file>