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'BSHEET'!$A$1:$F$62</definedName>
    <definedName name="_xlnm.Print_Area" localSheetId="2">'Equity'!$A$1:$I$54</definedName>
  </definedNames>
  <calcPr fullCalcOnLoad="1"/>
</workbook>
</file>

<file path=xl/sharedStrings.xml><?xml version="1.0" encoding="utf-8"?>
<sst xmlns="http://schemas.openxmlformats.org/spreadsheetml/2006/main" count="425" uniqueCount="365">
  <si>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</si>
  <si>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</si>
  <si>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</si>
  <si>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</si>
  <si>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</si>
  <si>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</si>
  <si>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</si>
  <si>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</si>
  <si>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</si>
  <si>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</si>
  <si>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</si>
  <si>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</si>
  <si>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 xml:space="preserve">AS AT </t>
  </si>
  <si>
    <t>AS AT</t>
  </si>
  <si>
    <t>By Order of the Board</t>
  </si>
  <si>
    <t>Ipoh,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</si>
  <si>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</si>
  <si>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</si>
  <si>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</si>
  <si>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</si>
  <si>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</si>
  <si>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</si>
  <si>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</si>
  <si>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</si>
  <si>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</si>
  <si>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</si>
  <si>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</si>
  <si>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</si>
  <si>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</si>
  <si>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</si>
  <si>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</si>
  <si>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</si>
  <si>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</si>
  <si>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</si>
  <si>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Revenue</t>
  </si>
  <si>
    <t>Income tax</t>
  </si>
  <si>
    <t>Property, plant and equipment</t>
  </si>
  <si>
    <t>Current assets</t>
  </si>
  <si>
    <t>Current liabilities</t>
  </si>
  <si>
    <t>Share capital</t>
  </si>
  <si>
    <t>Long term borrowings</t>
  </si>
  <si>
    <t>Deferred taxation</t>
  </si>
  <si>
    <t xml:space="preserve">Deferred tax </t>
  </si>
  <si>
    <t>Goodwill on consolidation</t>
  </si>
  <si>
    <t>MATERIAL SUBSEQUENT EVENTS</t>
  </si>
  <si>
    <t>Not applicable.</t>
  </si>
  <si>
    <t xml:space="preserve">Profit/(loss) </t>
  </si>
  <si>
    <t xml:space="preserve"> taxation</t>
  </si>
  <si>
    <t>before</t>
  </si>
  <si>
    <t>CONDENSED CONSOLIDATED INCOME STATEMENT</t>
  </si>
  <si>
    <t>NOTES TO THE INTERIM FINANCIAL REPORT</t>
  </si>
  <si>
    <t>A1.</t>
  </si>
  <si>
    <t>BASIS OF PREPARATION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</si>
  <si>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</si>
  <si>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</si>
  <si>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</si>
  <si>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</si>
  <si>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</si>
  <si>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</si>
  <si>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</si>
  <si>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</si>
  <si>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</si>
  <si>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</si>
  <si>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</si>
  <si>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</si>
  <si>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</si>
  <si>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</si>
  <si>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</si>
  <si>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</si>
  <si>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</si>
  <si>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</si>
  <si>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</si>
  <si>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</si>
  <si>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</si>
  <si>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</si>
  <si>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</si>
  <si>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</si>
  <si>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</si>
  <si>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</si>
  <si>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</si>
  <si>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</si>
  <si>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</si>
  <si>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</si>
  <si>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</si>
  <si>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</si>
  <si>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</si>
  <si>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</si>
  <si>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</si>
  <si>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</si>
  <si>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Basic EPS (sen)</t>
  </si>
  <si>
    <t>Profit before tax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</si>
  <si>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</si>
  <si>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</si>
  <si>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</si>
  <si>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</si>
  <si>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There were no material litigation involving the Group as at the date of this report.</t>
  </si>
  <si>
    <t xml:space="preserve"> There were no financial instruments with off balance sheet risk as at the date of this report.</t>
  </si>
  <si>
    <t>CASH FLOWS FROM/(USED IN) INVESTING ACTIVITIES</t>
  </si>
  <si>
    <t>Net cash used in investing activities</t>
  </si>
  <si>
    <t>CASH FLOWS FROM/(USED IN) FINANCING ACTIVITIES</t>
  </si>
  <si>
    <t xml:space="preserve">CONDENSED CONSOLIDATED STATEMENT OF CHANGES IN EQUITY </t>
  </si>
  <si>
    <t xml:space="preserve">Distributable </t>
  </si>
  <si>
    <t>Reserve</t>
  </si>
  <si>
    <t>Total</t>
  </si>
  <si>
    <t xml:space="preserve">Share </t>
  </si>
  <si>
    <t>Reserve on</t>
  </si>
  <si>
    <t>Capital</t>
  </si>
  <si>
    <t>Premium</t>
  </si>
  <si>
    <t>Consolidation</t>
  </si>
  <si>
    <t>Equity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</si>
  <si>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</si>
  <si>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</si>
  <si>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</si>
  <si>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Profit</t>
  </si>
  <si>
    <t>Finance cost</t>
  </si>
  <si>
    <t>Income Tax</t>
  </si>
  <si>
    <t xml:space="preserve">Issued ordinary shares as at 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</si>
  <si>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</si>
  <si>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</si>
  <si>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</si>
  <si>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</si>
  <si>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</si>
  <si>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 xml:space="preserve">         INDIVIDUAL QUARTER</t>
  </si>
  <si>
    <t xml:space="preserve">CONDENSED CONSOLIDATED BALANCE SHEET </t>
  </si>
  <si>
    <t>PROFIT/(LOSS) ON SALE OF UNQUOTED INVESTMENTS AND/OR PROPERTIES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</si>
  <si>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</si>
  <si>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</si>
  <si>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</si>
  <si>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</si>
  <si>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</si>
  <si>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</si>
  <si>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</si>
  <si>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</si>
  <si>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</si>
  <si>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                                 SPRITZER BHD.</t>
  </si>
  <si>
    <t xml:space="preserve">                                 (Incorporated in Malaysia)</t>
  </si>
  <si>
    <t xml:space="preserve">There were no issuance and repayment of debt and equity securities, share buy-backs, share cancellations, </t>
  </si>
  <si>
    <t xml:space="preserve">    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</si>
  <si>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</si>
  <si>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</si>
  <si>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 xml:space="preserve">(The Condensed Consolidated Income Statement should be read in conjunction with the Annual Audited Financial </t>
  </si>
  <si>
    <t>SECURITIES</t>
  </si>
  <si>
    <t xml:space="preserve">ISSUANCES, CANCELLATIONS, REPURCHASES, RESALE AND REPAYMENTS OF DEBT AND EQUITY </t>
  </si>
  <si>
    <t xml:space="preserve">MATERIAL CHANGES IN THE QUARTERLY RESULTS COMPARED TO THE RESULTS OF THE PRECEDING </t>
  </si>
  <si>
    <t>Chiang Sue Mai</t>
  </si>
  <si>
    <t>Cash and cash equivalents comprise the following:</t>
  </si>
  <si>
    <t xml:space="preserve">  Cash and bank balances</t>
  </si>
  <si>
    <t xml:space="preserve">  Bank overdrafts</t>
  </si>
  <si>
    <t xml:space="preserve">  Profit before tax</t>
  </si>
  <si>
    <t xml:space="preserve">  Adjustments</t>
  </si>
  <si>
    <t xml:space="preserve">  Operating profit before changes in working capital</t>
  </si>
  <si>
    <t xml:space="preserve">  Income tax paid</t>
  </si>
  <si>
    <t xml:space="preserve">  Proceeds from disposal of property, plant and equipment</t>
  </si>
  <si>
    <t xml:space="preserve">  Interest received</t>
  </si>
  <si>
    <t xml:space="preserve">  Purchase of property, plant and equipment</t>
  </si>
  <si>
    <t xml:space="preserve">  Repayment of borrowings</t>
  </si>
  <si>
    <t xml:space="preserve">  Proceeds from borrowings</t>
  </si>
  <si>
    <t xml:space="preserve">  Finance costs paid</t>
  </si>
  <si>
    <t>Fully Diluted EPS (sen)</t>
  </si>
  <si>
    <t xml:space="preserve">                            SPRITZER BHD.</t>
  </si>
  <si>
    <t>UNUSUAL ITEMS AFFECTING ASSETS, LIABILITIES, EQUITY, NET INCOME OR CASH FLOWS</t>
  </si>
  <si>
    <t>ADDITIONAL INFORMATION REQUIRED BY BURSA MALAYSIA SECURITIES BERHAD LISTING REQUIREMENTS</t>
  </si>
  <si>
    <t xml:space="preserve">Revaluation </t>
  </si>
  <si>
    <t>- current</t>
  </si>
  <si>
    <t>- overprovision in prior year</t>
  </si>
  <si>
    <t xml:space="preserve">  Dividend paid</t>
  </si>
  <si>
    <t>31/05/2006</t>
  </si>
  <si>
    <t xml:space="preserve">  Dividend received</t>
  </si>
  <si>
    <t xml:space="preserve">  Short term deposits </t>
  </si>
  <si>
    <t xml:space="preserve">The Board of Directors recommended a first and final dividend of 3.0 sen per share, tax exempt, </t>
  </si>
  <si>
    <t xml:space="preserve">ended 31st May 2006.  The proposed dividend will be subject to shareholders' approval at the </t>
  </si>
  <si>
    <t>forthcoming Annual General Meeting of the Company to be held on a date to be announced in</t>
  </si>
  <si>
    <t>due course.</t>
  </si>
  <si>
    <t>Barring any unforeseen circumstances, the Board expects the Group to perform satisfactorily in year 2007.</t>
  </si>
  <si>
    <t xml:space="preserve">  Report for the year ended 31st May 2006)</t>
  </si>
  <si>
    <t xml:space="preserve"> Audited Financial Report for the year ended 31st May 2006)</t>
  </si>
  <si>
    <t xml:space="preserve">  Tax refunded</t>
  </si>
  <si>
    <t>CONDENSED CONSOLIDATED CASH FLOW STATEMENT FOR THE FINANCIAL PERIOD</t>
  </si>
  <si>
    <t>Balance as of 1st June 2005</t>
  </si>
  <si>
    <t>Net profit for the period</t>
  </si>
  <si>
    <t>Balance as of 1st June 2006</t>
  </si>
  <si>
    <t>Balance as of 31st August 2005</t>
  </si>
  <si>
    <t>Balance as of 31st August 2006</t>
  </si>
  <si>
    <t xml:space="preserve">  As previously stated</t>
  </si>
  <si>
    <t xml:space="preserve">  Changes in accounting policies:</t>
  </si>
  <si>
    <t xml:space="preserve">     investment properties</t>
  </si>
  <si>
    <t>Restated balance as at 1st June 2006</t>
  </si>
  <si>
    <t>Retained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</si>
  <si>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</si>
  <si>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</si>
  <si>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</si>
  <si>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</si>
  <si>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</si>
  <si>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</si>
  <si>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</si>
  <si>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</si>
  <si>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</si>
  <si>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</si>
  <si>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</si>
  <si>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</si>
  <si>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</si>
  <si>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</si>
  <si>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</si>
  <si>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</si>
  <si>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</si>
  <si>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</si>
  <si>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</si>
  <si>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</si>
  <si>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</si>
  <si>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131</t>
  </si>
  <si>
    <t>Interests in Joint Ventures</t>
  </si>
  <si>
    <t>FRS 132</t>
  </si>
  <si>
    <t>Financial Instruments:Disclosure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</si>
  <si>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</si>
  <si>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</si>
  <si>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</si>
  <si>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</si>
  <si>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</si>
  <si>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</si>
  <si>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FRS 140</t>
  </si>
  <si>
    <t>Investment Property</t>
  </si>
  <si>
    <t>as follows:</t>
  </si>
  <si>
    <t>a)</t>
  </si>
  <si>
    <t xml:space="preserve">FRS 3: Business Combinations and FRS 136: Impairment of Assets </t>
  </si>
  <si>
    <t>b)</t>
  </si>
  <si>
    <t>FRS 140: Investment Property</t>
  </si>
  <si>
    <t>c)</t>
  </si>
  <si>
    <t>Restatement of comparative amounts</t>
  </si>
  <si>
    <t>As previously</t>
  </si>
  <si>
    <t>Effects of</t>
  </si>
  <si>
    <t>reported</t>
  </si>
  <si>
    <t>restatement</t>
  </si>
  <si>
    <t>As restated</t>
  </si>
  <si>
    <t>i)</t>
  </si>
  <si>
    <t>Reserve on consolidation</t>
  </si>
  <si>
    <t>-</t>
  </si>
  <si>
    <t>ii)</t>
  </si>
  <si>
    <t>iii)</t>
  </si>
  <si>
    <t>iv)</t>
  </si>
  <si>
    <t>Revaluation Reserve</t>
  </si>
  <si>
    <t>v)</t>
  </si>
  <si>
    <t>Retained profits</t>
  </si>
  <si>
    <t xml:space="preserve">The accounting policies and methods of computation used in the preparation of the interim financial report are </t>
  </si>
  <si>
    <t xml:space="preserve">consistent with those adopted in the latest audited financial statements for the financial year ended 31st May 2006, </t>
  </si>
  <si>
    <t>except for the adoption of the following new/revised FRSs effective for financial period beginning 1st June 2006.</t>
  </si>
  <si>
    <t xml:space="preserve">The adoption of FRS 2, 5, 101, 102, 108, 110, 116, 121, 127, 128, 131, 132, 133, 136 and 138 does not have significant </t>
  </si>
  <si>
    <t xml:space="preserve">financial impact on the Group. The changes in accounting policies and methods of computation resulting from the adoption </t>
  </si>
  <si>
    <t>of other new/revised FRSs are as follows:</t>
  </si>
  <si>
    <t xml:space="preserve">The adoption of this new FRS has resulted in the Group ceasing annual goodwill amortisation. Goodwill is carried at </t>
  </si>
  <si>
    <t xml:space="preserve">cost less accumulated impairment losses and is now tested for impairment annually, or more frequently if events or </t>
  </si>
  <si>
    <t xml:space="preserve">changes in circumstances indicate that it might be impaired. Any impairment loss is recognised in profit or loss and </t>
  </si>
  <si>
    <t xml:space="preserve">subsequent reversal is not allowed.  Prior to 1st June 2006, goodwill was amortised on a straight-line basis over its </t>
  </si>
  <si>
    <t xml:space="preserve">estimated useful life of 25 years. This change in accounting policy has been accounted for prospectively for business </t>
  </si>
  <si>
    <t xml:space="preserve">combinations where the agreement date is on or after 1st June 2006. The transitional provisions of FRS 3, however, </t>
  </si>
  <si>
    <t xml:space="preserve">require the Group to eliminate on 1st June 2006 the carrying amount of the accumulated amortisation of RM10,212 </t>
  </si>
  <si>
    <t xml:space="preserve">Under FRS 3, any excess of the Group's interest in the net fair value of the acquiree's identifiable assets, liabilities and </t>
  </si>
  <si>
    <t xml:space="preserve">contingent liabilities over the cost of acquisitions (previously referred to as "negative goodwill"), after reassessment, is </t>
  </si>
  <si>
    <t xml:space="preserve">now recognised immediately in profit or loss. Negative goodwill which had arisen in prior years are required to be </t>
  </si>
  <si>
    <t xml:space="preserve">adjusted to the opening retained profits. Prior to 1st June 2006, the Group has reflected negative goodwill as reserves </t>
  </si>
  <si>
    <t xml:space="preserve">This FRS requires land and/or buildings held to earn rental and/or for capital appreciation to be accounted for as </t>
  </si>
  <si>
    <t xml:space="preserve">investment property.  The Group has reclassified such properties amounting to RM2,965,523 which were previously </t>
  </si>
  <si>
    <t>included under property, plant and equipment to investment properties. The investment properties are measured using</t>
  </si>
  <si>
    <t xml:space="preserve">the cost model and their values will be carried at cost less accumulated depreciation. The revaluation surplus for the </t>
  </si>
  <si>
    <t>to opening retained profits.</t>
  </si>
  <si>
    <t xml:space="preserve">The adoption of new/revised FRSs has resulted in the restatement of the comparative amounts as at 31st May 2006 </t>
  </si>
  <si>
    <t>shares held as treasury shares and resale of treasury shares for the first quarter ended 31st August 2006.</t>
  </si>
  <si>
    <t>There were no dividends paid during the first quarter ended 31st August 2006.</t>
  </si>
  <si>
    <t xml:space="preserve">period.  The values of property, plant and equipment have been brought forward, without amendment </t>
  </si>
  <si>
    <t xml:space="preserve">higher as compared to RM17.1 million achieved in the corresponding quarter of the preceding year. </t>
  </si>
  <si>
    <t xml:space="preserve">Revenue of the Group has dropped slightly from RM19.4 million in the preceding quarter to RM18.8 million this </t>
  </si>
  <si>
    <t>revenue is mainly due to the increase in sales of bottled water to meet the increasing market demand.</t>
  </si>
  <si>
    <t xml:space="preserve">As announced on 10th September 2006, the Group will embark on an expansion programme to increase its </t>
  </si>
  <si>
    <t xml:space="preserve">of its work methodologies and reinforcement of its operational efficiencies, the Group endeavours to counter </t>
  </si>
  <si>
    <t>tougher market condition with improved cost effectiveness.</t>
  </si>
  <si>
    <t xml:space="preserve">utilisation of available reinvestment allowances in certain subsidiary companies. </t>
  </si>
  <si>
    <t xml:space="preserve">The effective tax rate for the current quarter is lower than the statutory income tax rate mainly due to    </t>
  </si>
  <si>
    <t>an additional 40 acres of land, construction of a new factory building and installation of a new integrated</t>
  </si>
  <si>
    <t>bottling line.  The expansion is pending completion as at the date of this report.</t>
  </si>
  <si>
    <t>The Group borrowings as at 31st August 2006 are as follows:-</t>
  </si>
  <si>
    <t xml:space="preserve">(2005: 2.5 sen per share, tax exempt) amounting to RM1,470,000 for the previous financial year </t>
  </si>
  <si>
    <t>31st August 2006 ('000)</t>
  </si>
  <si>
    <t>19th October 2006</t>
  </si>
  <si>
    <t xml:space="preserve">on consolidation under Equity. In accordance with the transitional provisions, the carrying amount of reserves on </t>
  </si>
  <si>
    <t>consolidation amounting to RM3,321,645 as at 1st June 2006 has been derecognised to opening retained profits.</t>
  </si>
  <si>
    <t xml:space="preserve">There were no material changes in estimates of amounts reported in the previous financial year which have a </t>
  </si>
  <si>
    <t>material effect in the current quarter.</t>
  </si>
  <si>
    <t xml:space="preserve">Apart from the traditional variations in the level of business activities, the operations of the Group were not </t>
  </si>
  <si>
    <t>materially affected by any seasonal nor cyclical factors.</t>
  </si>
  <si>
    <t xml:space="preserve">Non-distributable </t>
  </si>
  <si>
    <t>Attributable to Equity Holders of the Parent</t>
  </si>
  <si>
    <t xml:space="preserve">investment properties amounting to RM1,204,989, previously included in the revaluation reserve, has been reclassified </t>
  </si>
  <si>
    <t>ENDED 31ST AUGUST 2006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</si>
  <si>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</si>
  <si>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Group did not carry out any revaluation of its property, plant and equipment in the current financial</t>
  </si>
  <si>
    <t>from the previous annual financial statements.</t>
  </si>
  <si>
    <t>to the date of this report, which have not been reflected in this financial statements.</t>
  </si>
  <si>
    <t>Net profit attributable to ordinary shareholders (RM'000)</t>
  </si>
  <si>
    <t>CASH FLOWS FROM/(USED IN) OPERATING ACTIVITIES</t>
  </si>
  <si>
    <t>Net assets per share attributable to ordinary</t>
  </si>
  <si>
    <t xml:space="preserve">equity holders of the parent (RM) </t>
  </si>
  <si>
    <t>Quarterly report on consolidated results for the first quarter ended 31/08/2006.</t>
  </si>
  <si>
    <t>31/08/2006</t>
  </si>
  <si>
    <t>31/08/2005</t>
  </si>
  <si>
    <t>Other operating income</t>
  </si>
  <si>
    <t>Operating expenses</t>
  </si>
  <si>
    <t>Profit for the period</t>
  </si>
  <si>
    <t>(Restated)</t>
  </si>
  <si>
    <t>ASSETS</t>
  </si>
  <si>
    <t>Non-current assets</t>
  </si>
  <si>
    <t>Other investments</t>
  </si>
  <si>
    <t>Inventories</t>
  </si>
  <si>
    <t>Trade receivables</t>
  </si>
  <si>
    <t xml:space="preserve">Short-term deposits </t>
  </si>
  <si>
    <t>Tax recoverable</t>
  </si>
  <si>
    <t>Trade payables</t>
  </si>
  <si>
    <t>Short term borrowings</t>
  </si>
  <si>
    <t>Other receivables, deposits and prepayments</t>
  </si>
  <si>
    <t>Cash on hand and at banks</t>
  </si>
  <si>
    <t>TOTAL ASSETS</t>
  </si>
  <si>
    <t>EQUITY AND LIABILITIES</t>
  </si>
  <si>
    <t>Equity attributable to equity holders of the parent</t>
  </si>
  <si>
    <t>Share premium</t>
  </si>
  <si>
    <t>Revaluation reserve</t>
  </si>
  <si>
    <t>Retained profit</t>
  </si>
  <si>
    <t>TOTAL EQUITY</t>
  </si>
  <si>
    <t>Non-current liabilities</t>
  </si>
  <si>
    <t>TOTAL LIABILITIES</t>
  </si>
  <si>
    <t>TOTAL EQUITY AND LIABILITIES</t>
  </si>
  <si>
    <t>Other payables and accruals</t>
  </si>
  <si>
    <t>Provision for taxation</t>
  </si>
  <si>
    <t>FOR THE FINANCIAL PERIOD ENDED 31ST AUGUST 2006</t>
  </si>
  <si>
    <t>Attributable to:</t>
  </si>
  <si>
    <t>Equity holders of the parent</t>
  </si>
  <si>
    <t>Investment properties</t>
  </si>
  <si>
    <t xml:space="preserve">  - derecognition of reserve on consolidation</t>
  </si>
  <si>
    <t xml:space="preserve">  - reclassification of revaluation reserve for </t>
  </si>
  <si>
    <t>Annual Audited Financial Report for the year ended 31st May 2006)</t>
  </si>
  <si>
    <t>Net cash (used in)/from operating activities</t>
  </si>
  <si>
    <t>Net cash (used in)/from financing activities</t>
  </si>
  <si>
    <t>CASH AND CASH EQUIVALENTS AT BEGINNING OF PERIOD</t>
  </si>
  <si>
    <t>CASH AND CASH EQUIVALENTS AT END OF PERIOD</t>
  </si>
  <si>
    <t xml:space="preserve">The interim financial report is unaudited and has been prepared in accordance with Financial Reporting </t>
  </si>
  <si>
    <t>for the financial year ended 31st May 2006.</t>
  </si>
  <si>
    <t xml:space="preserve">against the carrying amount of goodwill. The carrying amount of goodwill as at 1st June 2006 of RM39,778 ceased to </t>
  </si>
  <si>
    <t>be amortised. Previously, a yearly amortisation of RM2,085 was charged to income statement.</t>
  </si>
  <si>
    <t xml:space="preserve">There were no material events subsequent to the end of the financial period ended 31st August 2006 up  </t>
  </si>
  <si>
    <t>There were no changes in the composition of the Group during the first quarter ended 31st August 2006.</t>
  </si>
  <si>
    <t xml:space="preserve">The Group recorded a turnover of RM18.8 million during the quarter ended 31st August 2006 which was </t>
  </si>
  <si>
    <t>There were no sale of unquoted investments and properties for the current financial period.</t>
  </si>
  <si>
    <t>There were no purchases or disposals of quoted securities for the current financial period under review.</t>
  </si>
  <si>
    <t xml:space="preserve">  Increase in working capital</t>
  </si>
  <si>
    <t xml:space="preserve">  Cash (used in)/from operations</t>
  </si>
  <si>
    <t xml:space="preserve">quarter. Correspondingly, profit before tax decreased from RM1.5 million to RM1.4 million over the same period.  </t>
  </si>
  <si>
    <t xml:space="preserve">Correspondingly, profit before tax has increased from RM1.2 million to RM1.4 million this quarter.  The higher </t>
  </si>
  <si>
    <t xml:space="preserve">production scales hence improving its competitive advantage in the long term.  By having continuous review </t>
  </si>
  <si>
    <t xml:space="preserve">Standard (FRS) 134 "Interim Financial Reporting" and Paragraph 9.22 of the Listing Requirements of Bursa </t>
  </si>
  <si>
    <t xml:space="preserve">Malaysia Securities Berhad and should be read in conjunction with the audited financial statements of the Group </t>
  </si>
  <si>
    <t xml:space="preserve">There were no material items of an unusual nature and amount for the current quarter except as disclosed in </t>
  </si>
  <si>
    <t>Note A1.</t>
  </si>
  <si>
    <t xml:space="preserve">The analysis of the Group business segments for the current financial period to date are as follows:- </t>
  </si>
  <si>
    <t xml:space="preserve">The lower revenue in this quarter is mainly attributed to the slow-down in sales of Spritzer "Love" bottled water. </t>
  </si>
  <si>
    <t xml:space="preserve">On 10th September 2006, the Group announced that its subsidiary companies, Chuan Sin Sdn. Bhd. and </t>
  </si>
  <si>
    <t>PET Master Sdn. Bhd., planned to embark on an expansion programme which includes the purchase of</t>
  </si>
  <si>
    <t>Company Secretary</t>
  </si>
  <si>
    <t>NET (DECREASE)/INCREASE IN CASH AND CASH EQUIVALENTS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</si>
</sst>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0"/>
    <numFmt numFmtId="179" formatCode="00000"/>
    <numFmt numFmtId="180" formatCode="0.0%"/>
    <numFmt numFmtId="181" formatCode="_(* #,##0.0000_);_(* \(#,##0.0000\);_(* &quot;-&quot;????_);_(@_)"/>
    <numFmt numFmtId="182" formatCode="_(* #,##0.000_);_(* \(#,##0.000\);_(* &quot;-&quot;????_);_(@_)"/>
    <numFmt numFmtId="183" formatCode="_(* #,##0.00_);_(* \(#,##0.00\);_(* &quot;-&quot;????_);_(@_)"/>
    <numFmt numFmtId="184" formatCode="_(* #,##0.0_);_(* \(#,##0.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81" fontId="6" fillId="0" borderId="2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192" fontId="11" fillId="0" borderId="0" xfId="15" applyNumberFormat="1" applyFill="1" applyAlignment="1">
      <alignment/>
    </xf>
    <xf numFmtId="192" fontId="11" fillId="0" borderId="3" xfId="15" applyNumberFormat="1" applyFill="1" applyBorder="1" applyAlignment="1">
      <alignment/>
    </xf>
    <xf numFmtId="192" fontId="11" fillId="0" borderId="0" xfId="15" applyNumberFormat="1" applyAlignment="1">
      <alignment/>
    </xf>
    <xf numFmtId="192" fontId="11" fillId="0" borderId="3" xfId="15" applyNumberFormat="1" applyBorder="1" applyAlignment="1">
      <alignment/>
    </xf>
    <xf numFmtId="192" fontId="1" fillId="0" borderId="0" xfId="15" applyNumberFormat="1" applyFont="1" applyAlignment="1">
      <alignment/>
    </xf>
    <xf numFmtId="192" fontId="11" fillId="0" borderId="4" xfId="15" applyNumberFormat="1" applyBorder="1" applyAlignment="1">
      <alignment/>
    </xf>
    <xf numFmtId="192" fontId="11" fillId="0" borderId="5" xfId="15" applyNumberFormat="1" applyFont="1" applyBorder="1" applyAlignment="1">
      <alignment/>
    </xf>
    <xf numFmtId="192" fontId="1" fillId="0" borderId="6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4" fillId="0" borderId="0" xfId="0" applyNumberFormat="1" applyFont="1" applyAlignment="1">
      <alignment/>
    </xf>
    <xf numFmtId="0" fontId="11" fillId="0" borderId="0" xfId="21" applyFont="1" applyAlignment="1">
      <alignment horizontal="center"/>
      <protection/>
    </xf>
    <xf numFmtId="181" fontId="6" fillId="0" borderId="0" xfId="0" applyNumberFormat="1" applyFont="1" applyBorder="1" applyAlignment="1">
      <alignment/>
    </xf>
    <xf numFmtId="192" fontId="11" fillId="0" borderId="7" xfId="15" applyNumberFormat="1" applyBorder="1" applyAlignment="1">
      <alignment/>
    </xf>
    <xf numFmtId="192" fontId="11" fillId="0" borderId="0" xfId="15" applyNumberFormat="1" applyFont="1" applyAlignment="1">
      <alignment/>
    </xf>
    <xf numFmtId="0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Fill="1" applyAlignment="1">
      <alignment/>
    </xf>
    <xf numFmtId="41" fontId="14" fillId="0" borderId="0" xfId="0" applyNumberFormat="1" applyFont="1" applyBorder="1" applyAlignment="1">
      <alignment/>
    </xf>
    <xf numFmtId="41" fontId="14" fillId="0" borderId="8" xfId="0" applyNumberFormat="1" applyFont="1" applyAlignment="1">
      <alignment/>
    </xf>
    <xf numFmtId="41" fontId="14" fillId="0" borderId="8" xfId="0" applyNumberFormat="1" applyFont="1" applyFill="1" applyAlignment="1">
      <alignment/>
    </xf>
    <xf numFmtId="41" fontId="14" fillId="0" borderId="6" xfId="0" applyNumberFormat="1" applyFont="1" applyBorder="1" applyAlignment="1">
      <alignment/>
    </xf>
    <xf numFmtId="41" fontId="14" fillId="0" borderId="6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0" xfId="0" applyNumberFormat="1" applyFont="1" applyFill="1" applyAlignment="1">
      <alignment/>
    </xf>
    <xf numFmtId="43" fontId="14" fillId="0" borderId="1" xfId="0" applyNumberFormat="1" applyFont="1" applyAlignment="1">
      <alignment/>
    </xf>
    <xf numFmtId="43" fontId="14" fillId="0" borderId="1" xfId="0" applyNumberFormat="1" applyFont="1" applyFill="1" applyAlignment="1">
      <alignment/>
    </xf>
    <xf numFmtId="0" fontId="14" fillId="0" borderId="0" xfId="0" applyNumberFormat="1" applyFont="1" applyAlignment="1">
      <alignment horizontal="left"/>
    </xf>
    <xf numFmtId="41" fontId="14" fillId="0" borderId="1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1" xfId="0" applyNumberFormat="1" applyFont="1" applyFill="1" applyAlignment="1">
      <alignment horizontal="right"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192" fontId="11" fillId="0" borderId="7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92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92" fontId="18" fillId="0" borderId="0" xfId="15" applyNumberFormat="1" applyFont="1" applyAlignment="1">
      <alignment horizontal="right"/>
    </xf>
    <xf numFmtId="192" fontId="18" fillId="0" borderId="6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41" fontId="18" fillId="0" borderId="2" xfId="0" applyNumberFormat="1" applyFont="1" applyBorder="1" applyAlignment="1">
      <alignment/>
    </xf>
    <xf numFmtId="43" fontId="18" fillId="0" borderId="2" xfId="15" applyFont="1" applyBorder="1" applyAlignment="1">
      <alignment/>
    </xf>
    <xf numFmtId="49" fontId="1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9" fontId="11" fillId="0" borderId="0" xfId="23" applyAlignment="1">
      <alignment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92" fontId="11" fillId="0" borderId="0" xfId="15" applyNumberFormat="1" applyFont="1" applyFill="1" applyAlignment="1">
      <alignment horizontal="center"/>
    </xf>
    <xf numFmtId="192" fontId="1" fillId="0" borderId="0" xfId="15" applyNumberFormat="1" applyFont="1" applyFill="1" applyAlignment="1">
      <alignment/>
    </xf>
    <xf numFmtId="192" fontId="11" fillId="0" borderId="4" xfId="15" applyNumberFormat="1" applyFill="1" applyBorder="1" applyAlignment="1">
      <alignment/>
    </xf>
    <xf numFmtId="192" fontId="11" fillId="0" borderId="5" xfId="15" applyNumberFormat="1" applyFill="1" applyBorder="1" applyAlignment="1">
      <alignment/>
    </xf>
    <xf numFmtId="192" fontId="11" fillId="0" borderId="7" xfId="15" applyNumberFormat="1" applyFill="1" applyBorder="1" applyAlignment="1">
      <alignment/>
    </xf>
    <xf numFmtId="192" fontId="1" fillId="0" borderId="6" xfId="15" applyNumberFormat="1" applyFont="1" applyFill="1" applyBorder="1" applyAlignment="1">
      <alignment/>
    </xf>
    <xf numFmtId="192" fontId="11" fillId="0" borderId="0" xfId="15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/>
    </xf>
    <xf numFmtId="0" fontId="11" fillId="0" borderId="0" xfId="22" applyFont="1" applyAlignment="1">
      <alignment horizontal="center"/>
      <protection/>
    </xf>
    <xf numFmtId="192" fontId="11" fillId="0" borderId="0" xfId="15" applyNumberFormat="1" applyFont="1" applyFill="1" applyAlignment="1">
      <alignment horizontal="center"/>
    </xf>
    <xf numFmtId="192" fontId="11" fillId="0" borderId="6" xfId="15" applyNumberFormat="1" applyFill="1" applyBorder="1" applyAlignment="1">
      <alignment/>
    </xf>
    <xf numFmtId="192" fontId="11" fillId="0" borderId="6" xfId="15" applyNumberFormat="1" applyBorder="1" applyAlignment="1">
      <alignment/>
    </xf>
    <xf numFmtId="192" fontId="18" fillId="0" borderId="0" xfId="15" applyNumberFormat="1" applyFont="1" applyFill="1" applyAlignment="1">
      <alignment/>
    </xf>
    <xf numFmtId="192" fontId="18" fillId="0" borderId="0" xfId="15" applyNumberFormat="1" applyFont="1" applyFill="1" applyAlignment="1">
      <alignment horizontal="right"/>
    </xf>
    <xf numFmtId="192" fontId="18" fillId="0" borderId="6" xfId="15" applyNumberFormat="1" applyFont="1" applyFill="1" applyBorder="1" applyAlignment="1">
      <alignment/>
    </xf>
    <xf numFmtId="0" fontId="18" fillId="0" borderId="0" xfId="0" applyNumberFormat="1" applyFont="1" applyAlignment="1" quotePrefix="1">
      <alignment/>
    </xf>
    <xf numFmtId="192" fontId="11" fillId="0" borderId="0" xfId="21" applyNumberFormat="1">
      <alignment/>
      <protection/>
    </xf>
    <xf numFmtId="192" fontId="11" fillId="0" borderId="0" xfId="15" applyNumberFormat="1" applyFont="1" applyAlignment="1">
      <alignment horizontal="right"/>
    </xf>
    <xf numFmtId="192" fontId="1" fillId="0" borderId="0" xfId="15" applyNumberFormat="1" applyFont="1" applyBorder="1" applyAlignment="1">
      <alignment/>
    </xf>
    <xf numFmtId="0" fontId="11" fillId="0" borderId="0" xfId="21" applyFont="1" applyAlignment="1">
      <alignment/>
      <protection/>
    </xf>
    <xf numFmtId="0" fontId="11" fillId="0" borderId="0" xfId="21" applyAlignment="1">
      <alignment/>
      <protection/>
    </xf>
    <xf numFmtId="0" fontId="1" fillId="0" borderId="0" xfId="21" applyFont="1" applyAlignment="1">
      <alignment/>
      <protection/>
    </xf>
    <xf numFmtId="192" fontId="18" fillId="0" borderId="4" xfId="15" applyNumberFormat="1" applyFont="1" applyBorder="1" applyAlignment="1">
      <alignment/>
    </xf>
    <xf numFmtId="192" fontId="18" fillId="0" borderId="5" xfId="15" applyNumberFormat="1" applyFont="1" applyBorder="1" applyAlignment="1">
      <alignment/>
    </xf>
    <xf numFmtId="192" fontId="18" fillId="0" borderId="0" xfId="15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/>
    </xf>
    <xf numFmtId="14" fontId="14" fillId="0" borderId="0" xfId="0" applyNumberFormat="1" applyFont="1" applyFill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1" fillId="0" borderId="10" xfId="21" applyFont="1" applyBorder="1" applyAlignment="1">
      <alignment/>
      <protection/>
    </xf>
    <xf numFmtId="0" fontId="1" fillId="0" borderId="10" xfId="21" applyFont="1" applyBorder="1">
      <alignment/>
      <protection/>
    </xf>
    <xf numFmtId="192" fontId="1" fillId="0" borderId="10" xfId="15" applyNumberFormat="1" applyFont="1" applyBorder="1" applyAlignment="1">
      <alignment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92" fontId="0" fillId="0" borderId="0" xfId="15" applyNumberFormat="1" applyFont="1" applyAlignment="1">
      <alignment horizontal="right"/>
    </xf>
    <xf numFmtId="41" fontId="14" fillId="0" borderId="2" xfId="0" applyNumberFormat="1" applyFont="1" applyBorder="1" applyAlignment="1">
      <alignment/>
    </xf>
    <xf numFmtId="41" fontId="14" fillId="0" borderId="2" xfId="0" applyNumberFormat="1" applyFont="1" applyFill="1" applyBorder="1" applyAlignment="1">
      <alignment/>
    </xf>
    <xf numFmtId="0" fontId="11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1628775</xdr:colOff>
      <xdr:row>2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1076325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466725</xdr:colOff>
      <xdr:row>8</xdr:row>
      <xdr:rowOff>76200</xdr:rowOff>
    </xdr:from>
    <xdr:to>
      <xdr:col>0</xdr:col>
      <xdr:colOff>466725</xdr:colOff>
      <xdr:row>8</xdr:row>
      <xdr:rowOff>76200</xdr:rowOff>
    </xdr:to>
    <xdr:sp>
      <xdr:nvSpPr>
        <xdr:cNvPr id="2" name="Line 9"/>
        <xdr:cNvSpPr>
          <a:spLocks/>
        </xdr:cNvSpPr>
      </xdr:nvSpPr>
      <xdr:spPr>
        <a:xfrm>
          <a:off x="466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7</xdr:row>
      <xdr:rowOff>85725</xdr:rowOff>
    </xdr:from>
    <xdr:to>
      <xdr:col>8</xdr:col>
      <xdr:colOff>552450</xdr:colOff>
      <xdr:row>7</xdr:row>
      <xdr:rowOff>85725</xdr:rowOff>
    </xdr:to>
    <xdr:sp>
      <xdr:nvSpPr>
        <xdr:cNvPr id="3" name="Line 11"/>
        <xdr:cNvSpPr>
          <a:spLocks/>
        </xdr:cNvSpPr>
      </xdr:nvSpPr>
      <xdr:spPr>
        <a:xfrm>
          <a:off x="6162675" y="1304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104775</xdr:rowOff>
    </xdr:from>
    <xdr:to>
      <xdr:col>4</xdr:col>
      <xdr:colOff>438150</xdr:colOff>
      <xdr:row>7</xdr:row>
      <xdr:rowOff>104775</xdr:rowOff>
    </xdr:to>
    <xdr:sp>
      <xdr:nvSpPr>
        <xdr:cNvPr id="4" name="Line 17"/>
        <xdr:cNvSpPr>
          <a:spLocks/>
        </xdr:cNvSpPr>
      </xdr:nvSpPr>
      <xdr:spPr>
        <a:xfrm flipH="1">
          <a:off x="2781300" y="1323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8</xdr:row>
      <xdr:rowOff>114300</xdr:rowOff>
    </xdr:from>
    <xdr:to>
      <xdr:col>6</xdr:col>
      <xdr:colOff>742950</xdr:colOff>
      <xdr:row>8</xdr:row>
      <xdr:rowOff>114300</xdr:rowOff>
    </xdr:to>
    <xdr:sp>
      <xdr:nvSpPr>
        <xdr:cNvPr id="5" name="Line 19"/>
        <xdr:cNvSpPr>
          <a:spLocks/>
        </xdr:cNvSpPr>
      </xdr:nvSpPr>
      <xdr:spPr>
        <a:xfrm>
          <a:off x="4829175" y="14954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123825</xdr:rowOff>
    </xdr:from>
    <xdr:to>
      <xdr:col>4</xdr:col>
      <xdr:colOff>561975</xdr:colOff>
      <xdr:row>8</xdr:row>
      <xdr:rowOff>123825</xdr:rowOff>
    </xdr:to>
    <xdr:sp>
      <xdr:nvSpPr>
        <xdr:cNvPr id="6" name="Line 23"/>
        <xdr:cNvSpPr>
          <a:spLocks/>
        </xdr:cNvSpPr>
      </xdr:nvSpPr>
      <xdr:spPr>
        <a:xfrm flipH="1">
          <a:off x="3295650" y="1504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47625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85725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335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showGridLines="0" tabSelected="1" showOutlineSymbols="0" zoomScale="60" zoomScaleNormal="60" workbookViewId="0" topLeftCell="A1">
      <selection activeCell="A4" sqref="A4"/>
    </sheetView>
  </sheetViews>
  <sheetFormatPr defaultColWidth="8.88671875" defaultRowHeight="15"/>
  <cols>
    <col min="1" max="1" width="5.214843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54" customWidth="1"/>
    <col min="6" max="6" width="3.77734375" style="1" customWidth="1"/>
    <col min="7" max="7" width="14.88671875" style="1" customWidth="1"/>
    <col min="8" max="8" width="2.21484375" style="1" customWidth="1"/>
    <col min="9" max="9" width="23.6640625" style="54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20" customFormat="1" ht="21.75">
      <c r="B1" s="122" t="s">
        <v>134</v>
      </c>
      <c r="C1" s="62"/>
      <c r="D1" s="63"/>
      <c r="E1" s="64"/>
      <c r="F1" s="63"/>
      <c r="G1" s="63"/>
      <c r="H1" s="63"/>
      <c r="I1" s="64"/>
    </row>
    <row r="2" spans="2:254" ht="21.75">
      <c r="B2" s="123" t="s">
        <v>125</v>
      </c>
      <c r="D2" s="63"/>
      <c r="E2" s="64"/>
      <c r="F2" s="63"/>
      <c r="G2" s="63"/>
      <c r="H2" s="63"/>
      <c r="I2" s="6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23" t="s">
        <v>126</v>
      </c>
      <c r="D3" s="63"/>
      <c r="E3" s="64"/>
      <c r="F3" s="63"/>
      <c r="G3" s="63"/>
      <c r="H3" s="63"/>
      <c r="I3" s="6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63"/>
      <c r="B4" s="63"/>
      <c r="C4" s="63"/>
      <c r="D4" s="63"/>
      <c r="E4" s="64"/>
      <c r="F4" s="63"/>
      <c r="G4" s="63"/>
      <c r="H4" s="63"/>
      <c r="I4" s="64"/>
    </row>
    <row r="5" spans="1:9" ht="20.25">
      <c r="A5" s="65" t="s">
        <v>300</v>
      </c>
      <c r="B5" s="65"/>
      <c r="C5" s="65"/>
      <c r="D5" s="65"/>
      <c r="E5" s="66"/>
      <c r="F5" s="65"/>
      <c r="G5" s="63"/>
      <c r="H5" s="63"/>
      <c r="I5" s="64"/>
    </row>
    <row r="6" spans="1:9" ht="20.25">
      <c r="A6" s="65" t="s">
        <v>0</v>
      </c>
      <c r="B6" s="65"/>
      <c r="C6" s="65"/>
      <c r="D6" s="65"/>
      <c r="E6" s="66"/>
      <c r="F6" s="65"/>
      <c r="G6" s="63"/>
      <c r="H6" s="63"/>
      <c r="I6" s="64"/>
    </row>
    <row r="7" spans="1:9" ht="14.25" customHeight="1">
      <c r="A7" s="63"/>
      <c r="B7" s="63"/>
      <c r="C7" s="63"/>
      <c r="D7" s="63"/>
      <c r="E7" s="64"/>
      <c r="F7" s="63"/>
      <c r="G7" s="63"/>
      <c r="H7" s="63"/>
      <c r="I7" s="64"/>
    </row>
    <row r="8" spans="1:9" s="16" customFormat="1" ht="20.25">
      <c r="A8" s="65" t="s">
        <v>49</v>
      </c>
      <c r="B8" s="65"/>
      <c r="C8" s="65"/>
      <c r="D8" s="65"/>
      <c r="E8" s="66"/>
      <c r="F8" s="65"/>
      <c r="G8" s="65"/>
      <c r="H8" s="65"/>
      <c r="I8" s="66"/>
    </row>
    <row r="9" spans="1:9" s="16" customFormat="1" ht="20.25">
      <c r="A9" s="65"/>
      <c r="B9" s="65"/>
      <c r="C9" s="65"/>
      <c r="D9" s="65"/>
      <c r="E9" s="66"/>
      <c r="F9" s="65"/>
      <c r="G9" s="65"/>
      <c r="H9" s="65"/>
      <c r="I9" s="66"/>
    </row>
    <row r="10" spans="1:9" ht="21.75" customHeight="1">
      <c r="A10" s="63"/>
      <c r="B10" s="63"/>
      <c r="C10" s="63" t="s">
        <v>122</v>
      </c>
      <c r="D10" s="63"/>
      <c r="E10" s="64"/>
      <c r="F10" s="63"/>
      <c r="G10" s="63" t="s">
        <v>9</v>
      </c>
      <c r="H10" s="63"/>
      <c r="I10" s="64"/>
    </row>
    <row r="11" spans="1:9" ht="20.25" customHeight="1">
      <c r="A11" s="63"/>
      <c r="B11" s="63"/>
      <c r="C11" s="67" t="s">
        <v>3</v>
      </c>
      <c r="D11" s="67"/>
      <c r="E11" s="68" t="s">
        <v>7</v>
      </c>
      <c r="F11" s="67"/>
      <c r="G11" s="67" t="s">
        <v>3</v>
      </c>
      <c r="H11" s="67"/>
      <c r="I11" s="68" t="s">
        <v>7</v>
      </c>
    </row>
    <row r="12" spans="1:9" ht="21" customHeight="1">
      <c r="A12" s="63"/>
      <c r="B12" s="63"/>
      <c r="C12" s="67" t="s">
        <v>4</v>
      </c>
      <c r="D12" s="67"/>
      <c r="E12" s="68" t="s">
        <v>8</v>
      </c>
      <c r="F12" s="67"/>
      <c r="G12" s="67" t="s">
        <v>4</v>
      </c>
      <c r="H12" s="67"/>
      <c r="I12" s="68" t="s">
        <v>8</v>
      </c>
    </row>
    <row r="13" spans="1:9" ht="20.25" customHeight="1">
      <c r="A13" s="63"/>
      <c r="B13" s="63"/>
      <c r="C13" s="67" t="s">
        <v>5</v>
      </c>
      <c r="D13" s="67"/>
      <c r="E13" s="68" t="s">
        <v>5</v>
      </c>
      <c r="F13" s="67"/>
      <c r="G13" s="67" t="s">
        <v>10</v>
      </c>
      <c r="H13" s="67"/>
      <c r="I13" s="68" t="s">
        <v>11</v>
      </c>
    </row>
    <row r="14" spans="1:9" ht="17.25" customHeight="1">
      <c r="A14" s="63"/>
      <c r="B14" s="63"/>
      <c r="C14" s="69" t="s">
        <v>301</v>
      </c>
      <c r="D14" s="69"/>
      <c r="E14" s="156" t="s">
        <v>302</v>
      </c>
      <c r="F14" s="69"/>
      <c r="G14" s="69" t="s">
        <v>301</v>
      </c>
      <c r="H14" s="69"/>
      <c r="I14" s="156" t="s">
        <v>302</v>
      </c>
    </row>
    <row r="15" spans="1:9" ht="17.25" customHeight="1">
      <c r="A15" s="63"/>
      <c r="B15" s="63"/>
      <c r="C15" s="67" t="s">
        <v>6</v>
      </c>
      <c r="D15" s="67"/>
      <c r="E15" s="68" t="s">
        <v>6</v>
      </c>
      <c r="F15" s="63"/>
      <c r="G15" s="67" t="s">
        <v>6</v>
      </c>
      <c r="H15" s="63"/>
      <c r="I15" s="68" t="s">
        <v>6</v>
      </c>
    </row>
    <row r="16" spans="1:9" ht="16.5" customHeight="1">
      <c r="A16" s="63"/>
      <c r="B16" s="63"/>
      <c r="C16" s="154"/>
      <c r="D16" s="154"/>
      <c r="E16" s="157"/>
      <c r="F16" s="155"/>
      <c r="G16" s="154"/>
      <c r="H16" s="155"/>
      <c r="I16" s="157"/>
    </row>
    <row r="17" spans="1:11" ht="20.25">
      <c r="A17" s="63" t="s">
        <v>34</v>
      </c>
      <c r="B17" s="63"/>
      <c r="C17" s="77">
        <v>18837</v>
      </c>
      <c r="D17" s="72"/>
      <c r="E17" s="77">
        <v>17116</v>
      </c>
      <c r="F17" s="72"/>
      <c r="G17" s="72">
        <v>18837</v>
      </c>
      <c r="H17" s="72"/>
      <c r="I17" s="77">
        <v>17116</v>
      </c>
      <c r="J17" s="8"/>
      <c r="K17" s="8"/>
    </row>
    <row r="18" spans="1:11" ht="16.5" customHeight="1">
      <c r="A18" s="63"/>
      <c r="B18" s="63"/>
      <c r="C18" s="72"/>
      <c r="D18" s="70"/>
      <c r="E18" s="77"/>
      <c r="F18" s="70"/>
      <c r="G18" s="72"/>
      <c r="H18" s="70"/>
      <c r="I18" s="77"/>
      <c r="J18" s="8"/>
      <c r="K18" s="8"/>
    </row>
    <row r="19" spans="1:11" ht="20.25">
      <c r="A19" s="63" t="s">
        <v>303</v>
      </c>
      <c r="B19" s="63"/>
      <c r="C19" s="70">
        <v>128</v>
      </c>
      <c r="D19" s="70"/>
      <c r="E19" s="71">
        <v>90</v>
      </c>
      <c r="F19" s="70"/>
      <c r="G19" s="70">
        <v>128</v>
      </c>
      <c r="H19" s="70"/>
      <c r="I19" s="71">
        <v>90</v>
      </c>
      <c r="J19" s="8"/>
      <c r="K19" s="8"/>
    </row>
    <row r="20" spans="1:11" ht="20.25">
      <c r="A20" s="63"/>
      <c r="B20" s="63"/>
      <c r="C20" s="70"/>
      <c r="D20" s="70"/>
      <c r="E20" s="71"/>
      <c r="F20" s="70"/>
      <c r="G20" s="70"/>
      <c r="H20" s="70"/>
      <c r="I20" s="71"/>
      <c r="J20" s="8"/>
      <c r="K20" s="8"/>
    </row>
    <row r="21" spans="1:11" ht="20.25">
      <c r="A21" s="63" t="s">
        <v>304</v>
      </c>
      <c r="B21" s="63"/>
      <c r="C21" s="70">
        <f>-(C17+C19+C23-C25)</f>
        <v>-17257</v>
      </c>
      <c r="D21" s="70"/>
      <c r="E21" s="70">
        <f>-(E17+E19+E23-E25)</f>
        <v>-15740</v>
      </c>
      <c r="F21" s="70"/>
      <c r="G21" s="70">
        <f>-(G17+G19+G23-G25)</f>
        <v>-17257</v>
      </c>
      <c r="H21" s="70">
        <f>-(H17+H19+H23-H25)</f>
        <v>0</v>
      </c>
      <c r="I21" s="70">
        <f>-(I17+I19+I23-I25)</f>
        <v>-15740</v>
      </c>
      <c r="J21" s="8"/>
      <c r="K21" s="8"/>
    </row>
    <row r="22" spans="1:11" ht="16.5" customHeight="1">
      <c r="A22" s="63"/>
      <c r="B22" s="63"/>
      <c r="C22" s="70"/>
      <c r="D22" s="70"/>
      <c r="E22" s="71"/>
      <c r="F22" s="70"/>
      <c r="G22" s="70"/>
      <c r="H22" s="70"/>
      <c r="I22" s="71"/>
      <c r="J22" s="8"/>
      <c r="K22" s="8"/>
    </row>
    <row r="23" spans="1:11" ht="20.25" customHeight="1">
      <c r="A23" s="63" t="s">
        <v>114</v>
      </c>
      <c r="B23" s="63"/>
      <c r="C23" s="70">
        <v>-262</v>
      </c>
      <c r="D23" s="70"/>
      <c r="E23" s="71">
        <v>-232</v>
      </c>
      <c r="F23" s="70"/>
      <c r="G23" s="70">
        <v>-262</v>
      </c>
      <c r="H23" s="70"/>
      <c r="I23" s="71">
        <v>-232</v>
      </c>
      <c r="J23" s="8"/>
      <c r="K23" s="8"/>
    </row>
    <row r="24" spans="1:11" ht="15.75" customHeight="1">
      <c r="A24" s="63"/>
      <c r="B24" s="63"/>
      <c r="C24" s="70"/>
      <c r="D24" s="72"/>
      <c r="E24" s="71"/>
      <c r="F24" s="70"/>
      <c r="G24" s="70"/>
      <c r="H24" s="70"/>
      <c r="I24" s="71"/>
      <c r="J24" s="8"/>
      <c r="K24" s="8"/>
    </row>
    <row r="25" spans="1:11" ht="20.25">
      <c r="A25" s="63" t="s">
        <v>90</v>
      </c>
      <c r="B25" s="63"/>
      <c r="C25" s="73">
        <v>1446</v>
      </c>
      <c r="D25" s="72"/>
      <c r="E25" s="74">
        <v>1234</v>
      </c>
      <c r="F25" s="70"/>
      <c r="G25" s="73">
        <v>1446</v>
      </c>
      <c r="H25" s="70"/>
      <c r="I25" s="74">
        <v>1234</v>
      </c>
      <c r="J25" s="8"/>
      <c r="K25" s="8"/>
    </row>
    <row r="26" spans="1:11" ht="20.25">
      <c r="A26" s="63"/>
      <c r="B26" s="63"/>
      <c r="C26" s="70"/>
      <c r="D26" s="72"/>
      <c r="E26" s="71"/>
      <c r="F26" s="70"/>
      <c r="G26" s="70"/>
      <c r="H26" s="70"/>
      <c r="I26" s="71"/>
      <c r="J26" s="8"/>
      <c r="K26" s="8"/>
    </row>
    <row r="27" spans="1:11" ht="20.25">
      <c r="A27" s="63" t="s">
        <v>35</v>
      </c>
      <c r="B27" s="63"/>
      <c r="C27" s="70">
        <v>-323</v>
      </c>
      <c r="D27" s="72"/>
      <c r="E27" s="71">
        <v>-323</v>
      </c>
      <c r="F27" s="70"/>
      <c r="G27" s="70">
        <v>-323</v>
      </c>
      <c r="H27" s="70"/>
      <c r="I27" s="71">
        <v>-323</v>
      </c>
      <c r="J27" s="8"/>
      <c r="K27" s="8"/>
    </row>
    <row r="28" spans="1:11" ht="15.75" customHeight="1">
      <c r="A28" s="63"/>
      <c r="B28" s="63"/>
      <c r="C28" s="70"/>
      <c r="D28" s="72"/>
      <c r="E28" s="71"/>
      <c r="F28" s="72"/>
      <c r="G28" s="70"/>
      <c r="H28" s="72"/>
      <c r="I28" s="71"/>
      <c r="J28" s="8"/>
      <c r="K28" s="8"/>
    </row>
    <row r="29" spans="1:11" ht="21" thickBot="1">
      <c r="A29" s="63" t="s">
        <v>305</v>
      </c>
      <c r="B29" s="63"/>
      <c r="C29" s="75">
        <f>SUM(C25:C28)</f>
        <v>1123</v>
      </c>
      <c r="D29" s="72"/>
      <c r="E29" s="76">
        <f>SUM(E25:E28)</f>
        <v>911</v>
      </c>
      <c r="F29" s="72"/>
      <c r="G29" s="75">
        <f>SUM(G25:G28)</f>
        <v>1123</v>
      </c>
      <c r="H29" s="72">
        <f>SUM(H25:H28)</f>
        <v>0</v>
      </c>
      <c r="I29" s="76">
        <f>SUM(I25:I28)</f>
        <v>911</v>
      </c>
      <c r="J29" s="8"/>
      <c r="K29" s="8"/>
    </row>
    <row r="30" spans="1:11" ht="21" thickTop="1">
      <c r="A30" s="63"/>
      <c r="B30" s="63"/>
      <c r="C30" s="72"/>
      <c r="D30" s="72"/>
      <c r="E30" s="77"/>
      <c r="F30" s="72"/>
      <c r="G30" s="72"/>
      <c r="H30" s="72"/>
      <c r="I30" s="77"/>
      <c r="J30" s="8"/>
      <c r="K30" s="8"/>
    </row>
    <row r="31" spans="1:11" ht="20.25">
      <c r="A31" s="63" t="s">
        <v>331</v>
      </c>
      <c r="B31" s="63"/>
      <c r="C31" s="72"/>
      <c r="D31" s="72"/>
      <c r="E31" s="77"/>
      <c r="F31" s="72"/>
      <c r="G31" s="72"/>
      <c r="H31" s="72"/>
      <c r="I31" s="77"/>
      <c r="J31" s="8"/>
      <c r="K31" s="8"/>
    </row>
    <row r="32" spans="1:11" ht="21" customHeight="1" thickBot="1">
      <c r="A32" s="63" t="s">
        <v>332</v>
      </c>
      <c r="B32" s="63"/>
      <c r="C32" s="176">
        <v>1123</v>
      </c>
      <c r="D32" s="72"/>
      <c r="E32" s="177">
        <v>911</v>
      </c>
      <c r="F32" s="72"/>
      <c r="G32" s="176">
        <v>1123</v>
      </c>
      <c r="H32" s="72"/>
      <c r="I32" s="177">
        <v>911</v>
      </c>
      <c r="J32" s="8"/>
      <c r="K32" s="8"/>
    </row>
    <row r="33" spans="1:11" ht="20.25" customHeight="1" thickTop="1">
      <c r="A33" s="63"/>
      <c r="B33" s="63"/>
      <c r="C33" s="72"/>
      <c r="D33" s="70"/>
      <c r="E33" s="77"/>
      <c r="F33" s="70"/>
      <c r="G33" s="72"/>
      <c r="H33" s="70"/>
      <c r="I33" s="77"/>
      <c r="J33" s="8"/>
      <c r="K33" s="8"/>
    </row>
    <row r="34" spans="1:11" ht="20.25">
      <c r="A34" s="63" t="s">
        <v>91</v>
      </c>
      <c r="B34" s="63"/>
      <c r="C34" s="63"/>
      <c r="D34" s="70"/>
      <c r="E34" s="71"/>
      <c r="F34" s="70"/>
      <c r="G34" s="70"/>
      <c r="H34" s="70"/>
      <c r="I34" s="71"/>
      <c r="J34" s="8"/>
      <c r="K34" s="8"/>
    </row>
    <row r="35" spans="1:11" ht="20.25">
      <c r="A35" s="63"/>
      <c r="B35" s="63"/>
      <c r="C35" s="63"/>
      <c r="D35" s="70"/>
      <c r="E35" s="71"/>
      <c r="F35" s="70"/>
      <c r="G35" s="70"/>
      <c r="H35" s="70"/>
      <c r="I35" s="71"/>
      <c r="J35" s="8"/>
      <c r="K35" s="8"/>
    </row>
    <row r="36" spans="1:11" ht="21" thickBot="1">
      <c r="A36" s="63" t="s">
        <v>1</v>
      </c>
      <c r="B36" s="63" t="s">
        <v>92</v>
      </c>
      <c r="C36" s="78">
        <f>C29/49000*100</f>
        <v>2.2918367346938773</v>
      </c>
      <c r="D36" s="78"/>
      <c r="E36" s="79">
        <f>E29/49000*100</f>
        <v>1.8591836734693878</v>
      </c>
      <c r="F36" s="78"/>
      <c r="G36" s="78">
        <f>G29/49000*100</f>
        <v>2.2918367346938773</v>
      </c>
      <c r="H36" s="78"/>
      <c r="I36" s="79">
        <f>I29/49000*100</f>
        <v>1.8591836734693878</v>
      </c>
      <c r="J36" s="9"/>
      <c r="K36" s="9"/>
    </row>
    <row r="37" spans="1:11" ht="21" thickTop="1">
      <c r="A37" s="63"/>
      <c r="B37" s="63"/>
      <c r="C37" s="80"/>
      <c r="D37" s="78"/>
      <c r="E37" s="81"/>
      <c r="F37" s="78"/>
      <c r="G37" s="80"/>
      <c r="H37" s="78"/>
      <c r="I37" s="81"/>
      <c r="J37" s="9"/>
      <c r="K37" s="9"/>
    </row>
    <row r="38" spans="1:11" ht="21" thickBot="1">
      <c r="A38" s="63" t="s">
        <v>2</v>
      </c>
      <c r="B38" s="63" t="s">
        <v>93</v>
      </c>
      <c r="C38" s="78">
        <f>C29/49000*100</f>
        <v>2.2918367346938773</v>
      </c>
      <c r="D38" s="78"/>
      <c r="E38" s="79">
        <f>E29/49000*100</f>
        <v>1.8591836734693878</v>
      </c>
      <c r="F38" s="78"/>
      <c r="G38" s="78">
        <f>G29/49000*100</f>
        <v>2.2918367346938773</v>
      </c>
      <c r="H38" s="78"/>
      <c r="I38" s="79">
        <f>I29/49000*100</f>
        <v>1.8591836734693878</v>
      </c>
      <c r="J38" s="9"/>
      <c r="K38" s="9"/>
    </row>
    <row r="39" spans="1:11" ht="21" thickTop="1">
      <c r="A39" s="82"/>
      <c r="B39" s="63"/>
      <c r="C39" s="83"/>
      <c r="D39" s="84"/>
      <c r="E39" s="85"/>
      <c r="F39" s="84"/>
      <c r="G39" s="83"/>
      <c r="H39" s="84"/>
      <c r="I39" s="85"/>
      <c r="J39" s="9"/>
      <c r="K39" s="9"/>
    </row>
    <row r="40" spans="1:11" ht="20.25">
      <c r="A40" s="63"/>
      <c r="B40" s="63"/>
      <c r="C40" s="86"/>
      <c r="D40" s="63"/>
      <c r="E40" s="87"/>
      <c r="F40" s="63"/>
      <c r="G40" s="86"/>
      <c r="H40" s="63"/>
      <c r="I40" s="87"/>
      <c r="J40" s="9"/>
      <c r="K40" s="9"/>
    </row>
    <row r="41" spans="1:11" ht="20.25">
      <c r="A41" s="63"/>
      <c r="B41" s="88"/>
      <c r="C41" s="89"/>
      <c r="D41" s="63"/>
      <c r="E41" s="90"/>
      <c r="F41" s="63"/>
      <c r="G41" s="89"/>
      <c r="H41" s="63"/>
      <c r="I41" s="90"/>
      <c r="J41" s="8"/>
      <c r="K41" s="8"/>
    </row>
    <row r="42" spans="1:11" s="14" customFormat="1" ht="20.25">
      <c r="A42" s="63" t="s">
        <v>140</v>
      </c>
      <c r="B42" s="89"/>
      <c r="C42" s="63"/>
      <c r="D42" s="89"/>
      <c r="E42" s="64"/>
      <c r="F42" s="89"/>
      <c r="G42" s="63"/>
      <c r="H42" s="89"/>
      <c r="I42" s="90"/>
      <c r="J42" s="29"/>
      <c r="K42" s="29"/>
    </row>
    <row r="43" spans="1:11" ht="20.25">
      <c r="A43" s="63" t="s">
        <v>174</v>
      </c>
      <c r="B43" s="64"/>
      <c r="C43" s="89"/>
      <c r="D43" s="63"/>
      <c r="E43" s="90"/>
      <c r="F43" s="63"/>
      <c r="G43" s="89"/>
      <c r="H43" s="63"/>
      <c r="I43" s="90"/>
      <c r="J43" s="8"/>
      <c r="K43" s="8"/>
    </row>
    <row r="44" spans="1:11" ht="20.25">
      <c r="A44" s="63"/>
      <c r="B44" s="63"/>
      <c r="C44" s="63"/>
      <c r="D44" s="63"/>
      <c r="E44" s="64"/>
      <c r="F44" s="63"/>
      <c r="G44" s="63"/>
      <c r="H44" s="63"/>
      <c r="I44" s="64"/>
      <c r="K44" s="8"/>
    </row>
    <row r="45" spans="1:11" ht="18">
      <c r="A45" s="20"/>
      <c r="B45" s="20"/>
      <c r="C45" s="28"/>
      <c r="D45" s="20"/>
      <c r="E45" s="55"/>
      <c r="F45" s="20"/>
      <c r="G45" s="28"/>
      <c r="H45" s="20"/>
      <c r="I45" s="55"/>
      <c r="J45" s="8"/>
      <c r="K45" s="8"/>
    </row>
    <row r="46" spans="1:11" ht="18">
      <c r="A46" s="20"/>
      <c r="B46" s="20"/>
      <c r="C46" s="28"/>
      <c r="D46" s="20"/>
      <c r="E46" s="55"/>
      <c r="F46" s="20"/>
      <c r="G46" s="28"/>
      <c r="H46" s="20"/>
      <c r="I46" s="55"/>
      <c r="J46" s="8"/>
      <c r="K46" s="8"/>
    </row>
    <row r="47" spans="1:11" ht="18">
      <c r="A47" s="20"/>
      <c r="B47" s="20"/>
      <c r="C47" s="28"/>
      <c r="D47" s="20"/>
      <c r="E47" s="55"/>
      <c r="F47" s="20"/>
      <c r="G47" s="28"/>
      <c r="H47" s="20"/>
      <c r="I47" s="55"/>
      <c r="J47" s="8"/>
      <c r="K47" s="8"/>
    </row>
    <row r="48" spans="1:11" ht="18">
      <c r="A48" s="5"/>
      <c r="B48" s="5"/>
      <c r="C48" s="6"/>
      <c r="E48" s="56"/>
      <c r="G48" s="6"/>
      <c r="I48" s="56"/>
      <c r="J48" s="8"/>
      <c r="K48" s="8"/>
    </row>
    <row r="49" spans="1:11" ht="18">
      <c r="A49" s="5"/>
      <c r="B49" s="5"/>
      <c r="C49" s="6"/>
      <c r="E49" s="56"/>
      <c r="G49" s="6"/>
      <c r="I49" s="56"/>
      <c r="J49" s="8"/>
      <c r="K49" s="8"/>
    </row>
    <row r="50" spans="3:11" ht="15">
      <c r="C50" s="8"/>
      <c r="E50" s="57"/>
      <c r="G50" s="8"/>
      <c r="I50" s="57"/>
      <c r="J50" s="8"/>
      <c r="K50" s="8"/>
    </row>
    <row r="51" spans="3:11" ht="15">
      <c r="C51" s="8"/>
      <c r="E51" s="57"/>
      <c r="G51" s="8"/>
      <c r="I51" s="57"/>
      <c r="J51" s="8"/>
      <c r="K51" s="8"/>
    </row>
    <row r="52" spans="3:11" ht="15">
      <c r="C52" s="8"/>
      <c r="E52" s="57"/>
      <c r="G52" s="8"/>
      <c r="I52" s="57"/>
      <c r="J52" s="8"/>
      <c r="K52" s="8"/>
    </row>
    <row r="53" spans="3:11" ht="15">
      <c r="C53" s="8"/>
      <c r="E53" s="57"/>
      <c r="G53" s="8"/>
      <c r="I53" s="57"/>
      <c r="J53" s="8"/>
      <c r="K53" s="8"/>
    </row>
    <row r="54" spans="3:11" ht="15">
      <c r="C54" s="8"/>
      <c r="E54" s="57"/>
      <c r="G54" s="8"/>
      <c r="I54" s="57"/>
      <c r="J54" s="8"/>
      <c r="K54" s="8"/>
    </row>
    <row r="55" spans="3:11" ht="15">
      <c r="C55" s="8"/>
      <c r="E55" s="57"/>
      <c r="G55" s="8"/>
      <c r="I55" s="57"/>
      <c r="J55" s="8"/>
      <c r="K55" s="8"/>
    </row>
    <row r="56" spans="3:11" ht="15">
      <c r="C56" s="8"/>
      <c r="E56" s="57"/>
      <c r="G56" s="8"/>
      <c r="I56" s="57"/>
      <c r="J56" s="8"/>
      <c r="K56" s="8"/>
    </row>
    <row r="57" spans="3:11" ht="15">
      <c r="C57" s="8"/>
      <c r="E57" s="57"/>
      <c r="G57" s="8"/>
      <c r="I57" s="57"/>
      <c r="J57" s="8"/>
      <c r="K57" s="8"/>
    </row>
    <row r="58" spans="3:11" ht="15">
      <c r="C58" s="8"/>
      <c r="E58" s="57"/>
      <c r="G58" s="8"/>
      <c r="I58" s="57"/>
      <c r="J58" s="8"/>
      <c r="K58" s="8"/>
    </row>
    <row r="59" spans="3:11" ht="15">
      <c r="C59" s="8"/>
      <c r="E59" s="57"/>
      <c r="G59" s="8"/>
      <c r="I59" s="57"/>
      <c r="J59" s="8"/>
      <c r="K59" s="8"/>
    </row>
    <row r="60" spans="3:11" ht="15">
      <c r="C60" s="8"/>
      <c r="E60" s="57"/>
      <c r="G60" s="8"/>
      <c r="I60" s="57"/>
      <c r="J60" s="8"/>
      <c r="K60" s="8"/>
    </row>
    <row r="61" spans="3:11" ht="15">
      <c r="C61" s="8"/>
      <c r="E61" s="57"/>
      <c r="G61" s="8"/>
      <c r="I61" s="57"/>
      <c r="J61" s="8"/>
      <c r="K61" s="8"/>
    </row>
    <row r="62" spans="3:11" ht="15">
      <c r="C62" s="8"/>
      <c r="E62" s="57"/>
      <c r="G62" s="8"/>
      <c r="I62" s="57"/>
      <c r="J62" s="8"/>
      <c r="K62" s="8"/>
    </row>
    <row r="63" spans="3:11" ht="15">
      <c r="C63" s="8"/>
      <c r="E63" s="57"/>
      <c r="G63" s="8"/>
      <c r="I63" s="57"/>
      <c r="J63" s="8"/>
      <c r="K63" s="8"/>
    </row>
    <row r="64" spans="3:11" ht="15">
      <c r="C64" s="8"/>
      <c r="E64" s="57"/>
      <c r="G64" s="8"/>
      <c r="I64" s="57"/>
      <c r="J64" s="8"/>
      <c r="K64" s="8"/>
    </row>
    <row r="65" spans="3:11" ht="15">
      <c r="C65" s="8"/>
      <c r="E65" s="57"/>
      <c r="G65" s="8"/>
      <c r="I65" s="57"/>
      <c r="J65" s="8"/>
      <c r="K65" s="8"/>
    </row>
    <row r="66" spans="3:11" ht="15">
      <c r="C66" s="8"/>
      <c r="E66" s="57"/>
      <c r="G66" s="8"/>
      <c r="I66" s="57"/>
      <c r="J66" s="8"/>
      <c r="K66" s="8"/>
    </row>
    <row r="67" spans="3:11" ht="15">
      <c r="C67" s="8"/>
      <c r="E67" s="57"/>
      <c r="G67" s="8"/>
      <c r="I67" s="57"/>
      <c r="J67" s="8"/>
      <c r="K67" s="8"/>
    </row>
    <row r="68" spans="3:11" ht="15">
      <c r="C68" s="8"/>
      <c r="E68" s="57"/>
      <c r="G68" s="8"/>
      <c r="I68" s="57"/>
      <c r="J68" s="8"/>
      <c r="K68" s="8"/>
    </row>
    <row r="69" spans="3:11" ht="15">
      <c r="C69" s="8"/>
      <c r="E69" s="57"/>
      <c r="G69" s="8"/>
      <c r="I69" s="57"/>
      <c r="J69" s="8"/>
      <c r="K69" s="8"/>
    </row>
    <row r="70" spans="3:11" ht="15">
      <c r="C70" s="8"/>
      <c r="E70" s="57"/>
      <c r="G70" s="8"/>
      <c r="I70" s="57"/>
      <c r="J70" s="8"/>
      <c r="K70" s="8"/>
    </row>
    <row r="71" spans="3:11" ht="15">
      <c r="C71" s="8"/>
      <c r="E71" s="57"/>
      <c r="G71" s="8"/>
      <c r="I71" s="57"/>
      <c r="J71" s="8"/>
      <c r="K71" s="8"/>
    </row>
    <row r="72" spans="3:11" ht="15">
      <c r="C72" s="8"/>
      <c r="E72" s="57"/>
      <c r="G72" s="8"/>
      <c r="I72" s="57"/>
      <c r="J72" s="8"/>
      <c r="K72" s="8"/>
    </row>
    <row r="73" spans="3:11" ht="15">
      <c r="C73" s="8"/>
      <c r="E73" s="57"/>
      <c r="G73" s="8"/>
      <c r="I73" s="57"/>
      <c r="J73" s="8"/>
      <c r="K73" s="8"/>
    </row>
    <row r="74" spans="3:11" ht="15">
      <c r="C74" s="8"/>
      <c r="E74" s="57"/>
      <c r="G74" s="8"/>
      <c r="I74" s="57"/>
      <c r="J74" s="8"/>
      <c r="K74" s="8"/>
    </row>
    <row r="75" spans="3:11" ht="15">
      <c r="C75" s="8"/>
      <c r="E75" s="57"/>
      <c r="G75" s="8"/>
      <c r="I75" s="57"/>
      <c r="J75" s="8"/>
      <c r="K75" s="8"/>
    </row>
    <row r="76" spans="3:11" ht="15">
      <c r="C76" s="8"/>
      <c r="E76" s="57"/>
      <c r="G76" s="8"/>
      <c r="I76" s="57"/>
      <c r="J76" s="8"/>
      <c r="K76" s="8"/>
    </row>
    <row r="77" spans="3:11" ht="15">
      <c r="C77" s="8"/>
      <c r="E77" s="57"/>
      <c r="G77" s="8"/>
      <c r="I77" s="57"/>
      <c r="J77" s="8"/>
      <c r="K77" s="8"/>
    </row>
    <row r="78" spans="3:11" ht="15">
      <c r="C78" s="8"/>
      <c r="E78" s="57"/>
      <c r="G78" s="8"/>
      <c r="I78" s="57"/>
      <c r="J78" s="8"/>
      <c r="K78" s="8"/>
    </row>
    <row r="79" spans="3:11" ht="15">
      <c r="C79" s="8"/>
      <c r="E79" s="57"/>
      <c r="G79" s="8"/>
      <c r="I79" s="57"/>
      <c r="J79" s="8"/>
      <c r="K79" s="8"/>
    </row>
    <row r="80" spans="3:11" ht="15">
      <c r="C80" s="8"/>
      <c r="E80" s="57"/>
      <c r="G80" s="8"/>
      <c r="I80" s="57"/>
      <c r="J80" s="8"/>
      <c r="K80" s="8"/>
    </row>
    <row r="81" spans="3:11" ht="15">
      <c r="C81" s="8"/>
      <c r="E81" s="57"/>
      <c r="G81" s="8"/>
      <c r="I81" s="57"/>
      <c r="J81" s="8"/>
      <c r="K81" s="8"/>
    </row>
    <row r="82" spans="3:11" ht="15">
      <c r="C82" s="8"/>
      <c r="E82" s="57"/>
      <c r="G82" s="8"/>
      <c r="I82" s="57"/>
      <c r="J82" s="8"/>
      <c r="K82" s="8"/>
    </row>
    <row r="83" spans="3:11" ht="15">
      <c r="C83" s="8"/>
      <c r="E83" s="57"/>
      <c r="G83" s="8"/>
      <c r="I83" s="57"/>
      <c r="J83" s="8"/>
      <c r="K83" s="8"/>
    </row>
    <row r="84" spans="3:11" ht="15">
      <c r="C84" s="8"/>
      <c r="E84" s="57"/>
      <c r="G84" s="8"/>
      <c r="I84" s="57"/>
      <c r="J84" s="8"/>
      <c r="K84" s="8"/>
    </row>
    <row r="85" spans="3:11" ht="15">
      <c r="C85" s="8"/>
      <c r="E85" s="57"/>
      <c r="G85" s="8"/>
      <c r="I85" s="57"/>
      <c r="J85" s="8"/>
      <c r="K85" s="8"/>
    </row>
    <row r="86" spans="3:11" ht="15">
      <c r="C86" s="8"/>
      <c r="E86" s="57"/>
      <c r="G86" s="8"/>
      <c r="I86" s="57"/>
      <c r="J86" s="8"/>
      <c r="K86" s="8"/>
    </row>
    <row r="87" spans="3:11" ht="15">
      <c r="C87" s="8"/>
      <c r="E87" s="57"/>
      <c r="G87" s="8"/>
      <c r="I87" s="57"/>
      <c r="J87" s="8"/>
      <c r="K87" s="8"/>
    </row>
    <row r="88" spans="3:11" ht="15">
      <c r="C88" s="8"/>
      <c r="E88" s="57"/>
      <c r="G88" s="8"/>
      <c r="I88" s="57"/>
      <c r="J88" s="8"/>
      <c r="K88" s="8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2"/>
  <sheetViews>
    <sheetView showGridLines="0" showOutlineSymbols="0" zoomScale="75" zoomScaleNormal="75" workbookViewId="0" topLeftCell="A1">
      <selection activeCell="A4" sqref="A4"/>
    </sheetView>
  </sheetViews>
  <sheetFormatPr defaultColWidth="8.88671875" defaultRowHeight="15"/>
  <cols>
    <col min="1" max="1" width="12.99609375" style="1" customWidth="1"/>
    <col min="2" max="2" width="39.445312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20" customFormat="1" ht="21" customHeight="1">
      <c r="A1" s="20" t="s">
        <v>137</v>
      </c>
      <c r="B1" s="65" t="s">
        <v>159</v>
      </c>
      <c r="C1" s="118"/>
      <c r="D1" s="63"/>
      <c r="E1" s="64"/>
      <c r="F1" s="63"/>
      <c r="G1" s="63"/>
      <c r="H1" s="63"/>
      <c r="I1" s="64"/>
    </row>
    <row r="2" spans="2:254" ht="20.25">
      <c r="B2" s="118" t="s">
        <v>125</v>
      </c>
      <c r="C2" s="20"/>
      <c r="D2" s="63"/>
      <c r="E2" s="64"/>
      <c r="F2" s="63"/>
      <c r="G2" s="63"/>
      <c r="H2" s="63"/>
      <c r="I2" s="6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18" t="s">
        <v>126</v>
      </c>
      <c r="C3" s="20"/>
      <c r="D3" s="63"/>
      <c r="E3" s="64"/>
      <c r="F3" s="63"/>
      <c r="G3" s="63"/>
      <c r="H3" s="63"/>
      <c r="I3" s="6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63"/>
      <c r="B4" s="63"/>
      <c r="C4" s="63"/>
      <c r="D4" s="63"/>
      <c r="E4" s="64"/>
      <c r="F4" s="63"/>
      <c r="G4" s="63"/>
      <c r="H4" s="63"/>
      <c r="I4" s="64"/>
    </row>
    <row r="5" spans="1:7" ht="18">
      <c r="A5" s="10" t="s">
        <v>123</v>
      </c>
      <c r="B5" s="5"/>
      <c r="C5" s="5"/>
      <c r="D5" s="5"/>
      <c r="E5" s="5"/>
      <c r="F5" s="5"/>
      <c r="G5" s="5"/>
    </row>
    <row r="6" spans="3:5" ht="26.25" customHeight="1">
      <c r="C6" s="2" t="s">
        <v>12</v>
      </c>
      <c r="D6" s="2"/>
      <c r="E6" s="2" t="s">
        <v>13</v>
      </c>
    </row>
    <row r="7" spans="3:5" ht="15.75">
      <c r="C7" s="27" t="s">
        <v>301</v>
      </c>
      <c r="D7" s="2"/>
      <c r="E7" s="27" t="s">
        <v>166</v>
      </c>
    </row>
    <row r="8" spans="3:5" ht="15.75">
      <c r="C8" s="2" t="s">
        <v>6</v>
      </c>
      <c r="D8" s="2"/>
      <c r="E8" s="2" t="s">
        <v>6</v>
      </c>
    </row>
    <row r="9" spans="1:7" ht="15.75" customHeight="1">
      <c r="A9" s="5"/>
      <c r="B9" s="5"/>
      <c r="C9" s="5"/>
      <c r="D9" s="5"/>
      <c r="E9" s="158" t="s">
        <v>306</v>
      </c>
      <c r="F9" s="5"/>
      <c r="G9" s="5"/>
    </row>
    <row r="10" spans="1:7" ht="15.75" customHeight="1">
      <c r="A10" s="121" t="s">
        <v>307</v>
      </c>
      <c r="B10" s="5"/>
      <c r="C10" s="5"/>
      <c r="D10" s="5"/>
      <c r="E10" s="5"/>
      <c r="F10" s="5"/>
      <c r="G10" s="5"/>
    </row>
    <row r="11" spans="1:7" ht="15.75" customHeight="1">
      <c r="A11" s="121" t="s">
        <v>308</v>
      </c>
      <c r="B11" s="5"/>
      <c r="C11" s="5"/>
      <c r="D11" s="5"/>
      <c r="E11" s="5"/>
      <c r="F11" s="5"/>
      <c r="G11" s="5"/>
    </row>
    <row r="12" spans="1:7" ht="18">
      <c r="A12" s="5" t="s">
        <v>36</v>
      </c>
      <c r="B12" s="5"/>
      <c r="C12" s="165">
        <v>83954</v>
      </c>
      <c r="D12" s="6"/>
      <c r="E12" s="17">
        <f>88017-E13</f>
        <v>85051</v>
      </c>
      <c r="F12" s="6"/>
      <c r="G12" s="6"/>
    </row>
    <row r="13" spans="1:7" ht="18">
      <c r="A13" s="5" t="s">
        <v>333</v>
      </c>
      <c r="B13" s="5"/>
      <c r="C13" s="18">
        <v>2949</v>
      </c>
      <c r="D13" s="6"/>
      <c r="E13" s="18">
        <v>2966</v>
      </c>
      <c r="F13" s="6"/>
      <c r="G13" s="6"/>
    </row>
    <row r="14" spans="1:7" ht="18">
      <c r="A14" s="5" t="s">
        <v>309</v>
      </c>
      <c r="B14" s="5"/>
      <c r="C14" s="18">
        <v>150</v>
      </c>
      <c r="D14" s="7"/>
      <c r="E14" s="18">
        <v>150</v>
      </c>
      <c r="F14" s="6"/>
      <c r="G14" s="6"/>
    </row>
    <row r="15" spans="1:7" ht="18">
      <c r="A15" s="5" t="s">
        <v>43</v>
      </c>
      <c r="B15" s="5"/>
      <c r="C15" s="18">
        <v>40</v>
      </c>
      <c r="D15" s="7"/>
      <c r="E15" s="18">
        <v>40</v>
      </c>
      <c r="F15" s="6"/>
      <c r="G15" s="6"/>
    </row>
    <row r="16" spans="1:7" ht="18">
      <c r="A16" s="5"/>
      <c r="B16" s="5"/>
      <c r="C16" s="160">
        <f>SUM(C12:C15)</f>
        <v>87093</v>
      </c>
      <c r="D16" s="7"/>
      <c r="E16" s="160">
        <f>SUM(E12:E15)</f>
        <v>88207</v>
      </c>
      <c r="F16" s="6"/>
      <c r="G16" s="6"/>
    </row>
    <row r="17" spans="1:7" ht="18">
      <c r="A17" s="5"/>
      <c r="B17" s="5"/>
      <c r="C17" s="17"/>
      <c r="D17" s="6"/>
      <c r="E17" s="17"/>
      <c r="F17" s="6"/>
      <c r="G17" s="6"/>
    </row>
    <row r="18" spans="1:7" ht="18">
      <c r="A18" s="121" t="s">
        <v>37</v>
      </c>
      <c r="B18" s="5"/>
      <c r="C18" s="17"/>
      <c r="D18" s="6"/>
      <c r="E18" s="17"/>
      <c r="F18" s="6"/>
      <c r="G18" s="6"/>
    </row>
    <row r="19" spans="1:7" ht="18">
      <c r="A19" s="5" t="s">
        <v>310</v>
      </c>
      <c r="C19" s="159">
        <v>11614</v>
      </c>
      <c r="D19" s="22"/>
      <c r="E19" s="159">
        <v>13604</v>
      </c>
      <c r="F19" s="22"/>
      <c r="G19" s="6"/>
    </row>
    <row r="20" spans="1:7" ht="18">
      <c r="A20" s="5" t="s">
        <v>311</v>
      </c>
      <c r="C20" s="164">
        <v>35757</v>
      </c>
      <c r="D20" s="22"/>
      <c r="E20" s="159">
        <v>33236</v>
      </c>
      <c r="F20" s="22"/>
      <c r="G20" s="6"/>
    </row>
    <row r="21" spans="1:7" ht="18">
      <c r="A21" s="5" t="s">
        <v>312</v>
      </c>
      <c r="C21" s="159">
        <v>2905</v>
      </c>
      <c r="D21" s="22"/>
      <c r="E21" s="159">
        <v>6015</v>
      </c>
      <c r="F21" s="22"/>
      <c r="G21" s="6"/>
    </row>
    <row r="22" spans="1:7" ht="18">
      <c r="A22" s="5" t="s">
        <v>316</v>
      </c>
      <c r="C22" s="164">
        <v>6778</v>
      </c>
      <c r="D22" s="22"/>
      <c r="E22" s="159">
        <v>3142</v>
      </c>
      <c r="F22" s="22"/>
      <c r="G22" s="6"/>
    </row>
    <row r="23" spans="1:7" ht="18">
      <c r="A23" s="5" t="s">
        <v>317</v>
      </c>
      <c r="C23" s="159">
        <v>2440</v>
      </c>
      <c r="D23" s="22"/>
      <c r="E23" s="159">
        <v>4591</v>
      </c>
      <c r="F23" s="22"/>
      <c r="G23" s="6"/>
    </row>
    <row r="24" spans="1:7" ht="18">
      <c r="A24" s="5" t="s">
        <v>313</v>
      </c>
      <c r="C24" s="159">
        <v>0</v>
      </c>
      <c r="D24" s="22"/>
      <c r="E24" s="159">
        <v>480</v>
      </c>
      <c r="F24" s="22"/>
      <c r="G24" s="6"/>
    </row>
    <row r="25" spans="1:7" ht="18">
      <c r="A25" s="5"/>
      <c r="C25" s="161">
        <f>SUM(C19:C24)</f>
        <v>59494</v>
      </c>
      <c r="D25" s="159">
        <f>SUM(D19:D24)</f>
        <v>0</v>
      </c>
      <c r="E25" s="161">
        <f>SUM(E19:E24)</f>
        <v>61068</v>
      </c>
      <c r="F25" s="22"/>
      <c r="G25" s="6"/>
    </row>
    <row r="26" spans="1:7" ht="18">
      <c r="A26" s="5"/>
      <c r="C26" s="159"/>
      <c r="D26" s="22"/>
      <c r="E26" s="159"/>
      <c r="F26" s="22"/>
      <c r="G26" s="6"/>
    </row>
    <row r="27" spans="1:7" ht="18.75" thickBot="1">
      <c r="A27" s="121" t="s">
        <v>318</v>
      </c>
      <c r="B27" s="5"/>
      <c r="C27" s="162">
        <f>C16+C25</f>
        <v>146587</v>
      </c>
      <c r="D27" s="22"/>
      <c r="E27" s="162">
        <f>E16+E25</f>
        <v>149275</v>
      </c>
      <c r="F27" s="22"/>
      <c r="G27" s="6"/>
    </row>
    <row r="28" spans="1:7" ht="18.75" thickTop="1">
      <c r="A28" s="5"/>
      <c r="B28" s="5"/>
      <c r="C28" s="159"/>
      <c r="D28" s="22"/>
      <c r="E28" s="159"/>
      <c r="F28" s="22"/>
      <c r="G28" s="6"/>
    </row>
    <row r="29" spans="1:7" ht="18">
      <c r="A29" s="5"/>
      <c r="B29" s="5"/>
      <c r="C29" s="159"/>
      <c r="D29" s="22"/>
      <c r="E29" s="159"/>
      <c r="F29" s="22"/>
      <c r="G29" s="6"/>
    </row>
    <row r="30" spans="1:7" ht="18">
      <c r="A30" s="121" t="s">
        <v>319</v>
      </c>
      <c r="B30" s="5"/>
      <c r="C30" s="159"/>
      <c r="D30" s="22"/>
      <c r="E30" s="159"/>
      <c r="F30" s="22"/>
      <c r="G30" s="6"/>
    </row>
    <row r="31" spans="1:7" ht="18">
      <c r="A31" s="121" t="s">
        <v>320</v>
      </c>
      <c r="B31" s="5"/>
      <c r="C31" s="159"/>
      <c r="D31" s="22"/>
      <c r="E31" s="159"/>
      <c r="F31" s="22"/>
      <c r="G31" s="6"/>
    </row>
    <row r="32" spans="1:7" ht="18">
      <c r="A32" s="5" t="s">
        <v>39</v>
      </c>
      <c r="B32" s="5"/>
      <c r="C32" s="17">
        <v>49000</v>
      </c>
      <c r="D32" s="6"/>
      <c r="E32" s="17">
        <v>49000</v>
      </c>
      <c r="F32" s="22"/>
      <c r="G32" s="6"/>
    </row>
    <row r="33" spans="1:7" ht="18">
      <c r="A33" s="5" t="s">
        <v>321</v>
      </c>
      <c r="C33" s="17">
        <v>32985</v>
      </c>
      <c r="D33" s="6"/>
      <c r="E33" s="17">
        <v>32985</v>
      </c>
      <c r="F33" s="22"/>
      <c r="G33" s="6"/>
    </row>
    <row r="34" spans="1:7" ht="18">
      <c r="A34" s="5" t="s">
        <v>322</v>
      </c>
      <c r="C34" s="18">
        <v>5189</v>
      </c>
      <c r="D34" s="6"/>
      <c r="E34" s="18">
        <v>5189</v>
      </c>
      <c r="F34" s="22"/>
      <c r="G34" s="6"/>
    </row>
    <row r="35" spans="1:7" ht="18">
      <c r="A35" s="5" t="s">
        <v>323</v>
      </c>
      <c r="C35" s="17">
        <v>25944</v>
      </c>
      <c r="D35" s="6"/>
      <c r="E35" s="17">
        <v>24821</v>
      </c>
      <c r="F35" s="22"/>
      <c r="G35" s="6"/>
    </row>
    <row r="36" spans="1:7" ht="18">
      <c r="A36" s="121" t="s">
        <v>324</v>
      </c>
      <c r="B36" s="5"/>
      <c r="C36" s="161">
        <f>SUM(C32:C35)</f>
        <v>113118</v>
      </c>
      <c r="D36" s="22"/>
      <c r="E36" s="161">
        <f>SUM(E32:E35)</f>
        <v>111995</v>
      </c>
      <c r="F36" s="22"/>
      <c r="G36" s="6"/>
    </row>
    <row r="37" spans="1:7" ht="18">
      <c r="A37" s="5"/>
      <c r="B37" s="5"/>
      <c r="C37" s="159"/>
      <c r="D37" s="22"/>
      <c r="E37" s="159"/>
      <c r="F37" s="22"/>
      <c r="G37" s="6"/>
    </row>
    <row r="38" spans="1:7" ht="18">
      <c r="A38" s="121" t="s">
        <v>325</v>
      </c>
      <c r="B38" s="5"/>
      <c r="C38" s="159"/>
      <c r="D38" s="22"/>
      <c r="E38" s="159"/>
      <c r="F38" s="22"/>
      <c r="G38" s="6"/>
    </row>
    <row r="39" spans="1:7" ht="18">
      <c r="A39" s="5" t="s">
        <v>40</v>
      </c>
      <c r="B39" s="5"/>
      <c r="C39" s="18">
        <v>1554</v>
      </c>
      <c r="D39" s="6"/>
      <c r="E39" s="18">
        <v>1724</v>
      </c>
      <c r="F39" s="22"/>
      <c r="G39" s="6"/>
    </row>
    <row r="40" spans="1:7" ht="18">
      <c r="A40" s="5" t="s">
        <v>41</v>
      </c>
      <c r="C40" s="17">
        <v>10818</v>
      </c>
      <c r="D40" s="6"/>
      <c r="E40" s="17">
        <v>10849</v>
      </c>
      <c r="F40" s="22"/>
      <c r="G40" s="6"/>
    </row>
    <row r="41" spans="1:7" ht="18">
      <c r="A41" s="5"/>
      <c r="C41" s="161">
        <f>SUM(C39:C40)</f>
        <v>12372</v>
      </c>
      <c r="D41" s="6"/>
      <c r="E41" s="161">
        <f>SUM(E39:E40)</f>
        <v>12573</v>
      </c>
      <c r="F41" s="22"/>
      <c r="G41" s="6"/>
    </row>
    <row r="42" spans="1:7" ht="18">
      <c r="A42" s="5"/>
      <c r="B42" s="5"/>
      <c r="C42" s="159"/>
      <c r="D42" s="22"/>
      <c r="E42" s="159"/>
      <c r="F42" s="22"/>
      <c r="G42" s="6"/>
    </row>
    <row r="43" spans="1:7" ht="18">
      <c r="A43" s="121" t="s">
        <v>38</v>
      </c>
      <c r="B43" s="5"/>
      <c r="C43" s="159"/>
      <c r="D43" s="22"/>
      <c r="E43" s="159"/>
      <c r="F43" s="22"/>
      <c r="G43" s="6"/>
    </row>
    <row r="44" spans="1:7" ht="18">
      <c r="A44" s="5" t="s">
        <v>314</v>
      </c>
      <c r="C44" s="159">
        <v>3466</v>
      </c>
      <c r="D44" s="22"/>
      <c r="E44" s="159">
        <v>3732</v>
      </c>
      <c r="F44" s="22"/>
      <c r="G44" s="6"/>
    </row>
    <row r="45" spans="1:7" ht="18">
      <c r="A45" s="5" t="s">
        <v>328</v>
      </c>
      <c r="C45" s="159">
        <v>4519</v>
      </c>
      <c r="D45" s="22"/>
      <c r="E45" s="159">
        <v>4064</v>
      </c>
      <c r="F45" s="22"/>
      <c r="G45" s="6"/>
    </row>
    <row r="46" spans="1:7" ht="18">
      <c r="A46" s="5" t="s">
        <v>315</v>
      </c>
      <c r="C46" s="159">
        <f>12772+282</f>
        <v>13054</v>
      </c>
      <c r="D46" s="22"/>
      <c r="E46" s="159">
        <v>16911</v>
      </c>
      <c r="F46" s="22"/>
      <c r="G46" s="6"/>
    </row>
    <row r="47" spans="1:7" ht="18">
      <c r="A47" s="5" t="s">
        <v>329</v>
      </c>
      <c r="C47" s="159">
        <v>58</v>
      </c>
      <c r="D47" s="22"/>
      <c r="E47" s="159">
        <v>0</v>
      </c>
      <c r="F47" s="22"/>
      <c r="G47" s="6"/>
    </row>
    <row r="48" spans="1:7" ht="18">
      <c r="A48" s="5"/>
      <c r="C48" s="161">
        <f>SUM(C44:C47)</f>
        <v>21097</v>
      </c>
      <c r="D48" s="22"/>
      <c r="E48" s="161">
        <f>SUM(E44:E47)</f>
        <v>24707</v>
      </c>
      <c r="F48" s="22"/>
      <c r="G48" s="6"/>
    </row>
    <row r="49" spans="1:7" ht="18">
      <c r="A49" s="5"/>
      <c r="B49" s="5"/>
      <c r="C49" s="159"/>
      <c r="D49" s="22"/>
      <c r="E49" s="159"/>
      <c r="F49" s="22"/>
      <c r="G49" s="6"/>
    </row>
    <row r="50" spans="1:7" ht="18" customHeight="1">
      <c r="A50" s="121" t="s">
        <v>326</v>
      </c>
      <c r="C50" s="163">
        <f>C41+C48</f>
        <v>33469</v>
      </c>
      <c r="D50" s="163">
        <f>D41+D48</f>
        <v>0</v>
      </c>
      <c r="E50" s="163">
        <f>E41+E48</f>
        <v>37280</v>
      </c>
      <c r="F50" s="6"/>
      <c r="G50" s="6"/>
    </row>
    <row r="51" spans="1:7" ht="18" customHeight="1">
      <c r="A51" s="5"/>
      <c r="B51" s="5"/>
      <c r="C51" s="17"/>
      <c r="D51" s="6"/>
      <c r="E51" s="17"/>
      <c r="F51" s="6"/>
      <c r="G51" s="6"/>
    </row>
    <row r="52" spans="1:7" ht="18" customHeight="1" thickBot="1">
      <c r="A52" s="121" t="s">
        <v>327</v>
      </c>
      <c r="C52" s="17">
        <f>C36+C50</f>
        <v>146587</v>
      </c>
      <c r="E52" s="17">
        <f>E36+E50</f>
        <v>149275</v>
      </c>
      <c r="F52" s="11"/>
      <c r="G52" s="6"/>
    </row>
    <row r="53" spans="1:7" ht="18.75" thickTop="1">
      <c r="A53" s="5"/>
      <c r="B53" s="5"/>
      <c r="C53" s="19"/>
      <c r="D53" s="6"/>
      <c r="E53" s="19"/>
      <c r="F53" s="6"/>
      <c r="G53" s="6"/>
    </row>
    <row r="54" spans="1:7" ht="18">
      <c r="A54" s="5" t="s">
        <v>298</v>
      </c>
      <c r="B54" s="5"/>
      <c r="F54" s="6"/>
      <c r="G54" s="6"/>
    </row>
    <row r="55" spans="1:7" ht="18.75" thickBot="1">
      <c r="A55" s="5" t="s">
        <v>299</v>
      </c>
      <c r="B55" s="5"/>
      <c r="C55" s="26">
        <f>(C27-C50)/C32</f>
        <v>2.308530612244898</v>
      </c>
      <c r="D55" s="26"/>
      <c r="E55" s="26">
        <f>(E27-E50)/E32</f>
        <v>2.2856122448979592</v>
      </c>
      <c r="F55" s="6"/>
      <c r="G55" s="6"/>
    </row>
    <row r="56" spans="1:7" ht="18.75" thickTop="1">
      <c r="A56" s="5"/>
      <c r="B56" s="5"/>
      <c r="C56" s="51"/>
      <c r="D56" s="51"/>
      <c r="E56" s="51"/>
      <c r="F56" s="6"/>
      <c r="G56" s="6"/>
    </row>
    <row r="57" spans="1:7" ht="18">
      <c r="A57" s="5"/>
      <c r="B57" s="5"/>
      <c r="C57" s="51"/>
      <c r="D57" s="51"/>
      <c r="E57" s="51"/>
      <c r="F57" s="6"/>
      <c r="G57" s="6"/>
    </row>
    <row r="58" spans="1:11" s="14" customFormat="1" ht="18">
      <c r="A58" s="20" t="s">
        <v>110</v>
      </c>
      <c r="B58" s="28"/>
      <c r="C58" s="20"/>
      <c r="D58" s="28"/>
      <c r="E58" s="20"/>
      <c r="F58" s="28"/>
      <c r="G58" s="20"/>
      <c r="H58" s="28"/>
      <c r="I58" s="8"/>
      <c r="J58" s="29"/>
      <c r="K58" s="29"/>
    </row>
    <row r="59" spans="1:11" ht="18">
      <c r="A59" s="20" t="s">
        <v>175</v>
      </c>
      <c r="B59" s="20"/>
      <c r="C59" s="28"/>
      <c r="D59" s="20"/>
      <c r="E59" s="28"/>
      <c r="F59" s="20"/>
      <c r="G59" s="28"/>
      <c r="H59" s="20"/>
      <c r="I59" s="28"/>
      <c r="J59" s="8"/>
      <c r="K59" s="8"/>
    </row>
    <row r="60" spans="1:7" ht="18">
      <c r="A60" s="5"/>
      <c r="B60" s="5"/>
      <c r="C60" s="6"/>
      <c r="D60" s="6"/>
      <c r="E60" s="6"/>
      <c r="F60" s="6"/>
      <c r="G60" s="6"/>
    </row>
    <row r="61" spans="1:7" ht="18">
      <c r="A61" s="5"/>
      <c r="B61" s="5"/>
      <c r="C61" s="6"/>
      <c r="D61" s="6"/>
      <c r="E61" s="6"/>
      <c r="F61" s="6"/>
      <c r="G61" s="6"/>
    </row>
    <row r="62" spans="1:7" ht="18">
      <c r="A62" s="5"/>
      <c r="B62" s="5"/>
      <c r="C62" s="6"/>
      <c r="D62" s="6"/>
      <c r="E62" s="6"/>
      <c r="F62" s="6"/>
      <c r="G62" s="6"/>
    </row>
  </sheetData>
  <printOptions/>
  <pageMargins left="1.1" right="0.5" top="0.48" bottom="0.13" header="0" footer="0"/>
  <pageSetup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3"/>
  <sheetViews>
    <sheetView showGridLines="0" workbookViewId="0" topLeftCell="A1">
      <selection activeCell="A4" sqref="A4"/>
    </sheetView>
  </sheetViews>
  <sheetFormatPr defaultColWidth="8.88671875" defaultRowHeight="15"/>
  <cols>
    <col min="1" max="2" width="7.10546875" style="42" customWidth="1"/>
    <col min="3" max="3" width="16.5546875" style="42" customWidth="1"/>
    <col min="4" max="4" width="6.77734375" style="42" customWidth="1"/>
    <col min="5" max="5" width="6.99609375" style="42" customWidth="1"/>
    <col min="6" max="6" width="9.10546875" style="42" customWidth="1"/>
    <col min="7" max="7" width="9.5546875" style="42" customWidth="1"/>
    <col min="8" max="8" width="10.77734375" style="42" customWidth="1"/>
    <col min="9" max="9" width="9.88671875" style="42" customWidth="1"/>
    <col min="10" max="16384" width="7.10546875" style="42" customWidth="1"/>
  </cols>
  <sheetData>
    <row r="1" spans="2:10" s="20" customFormat="1" ht="15" customHeight="1">
      <c r="B1" s="119" t="s">
        <v>127</v>
      </c>
      <c r="G1" s="63"/>
      <c r="H1" s="63"/>
      <c r="I1" s="63"/>
      <c r="J1" s="64"/>
    </row>
    <row r="2" spans="2:255" s="1" customFormat="1" ht="15" customHeight="1">
      <c r="B2" s="120" t="s">
        <v>128</v>
      </c>
      <c r="G2" s="63"/>
      <c r="H2" s="63"/>
      <c r="I2" s="63"/>
      <c r="J2" s="6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2:255" s="1" customFormat="1" ht="15.75" customHeight="1">
      <c r="B3" s="120" t="s">
        <v>129</v>
      </c>
      <c r="G3" s="63"/>
      <c r="H3" s="63"/>
      <c r="I3" s="63"/>
      <c r="J3" s="6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10" s="1" customFormat="1" ht="9.75" customHeight="1">
      <c r="A4" s="63"/>
      <c r="B4" s="63"/>
      <c r="C4" s="63"/>
      <c r="D4" s="63"/>
      <c r="E4" s="64"/>
      <c r="F4" s="64"/>
      <c r="G4" s="63"/>
      <c r="H4" s="63"/>
      <c r="I4" s="63"/>
      <c r="J4" s="64"/>
    </row>
    <row r="5" s="43" customFormat="1" ht="12.75">
      <c r="A5" s="43" t="s">
        <v>100</v>
      </c>
    </row>
    <row r="6" s="43" customFormat="1" ht="12.75">
      <c r="A6" s="43" t="s">
        <v>330</v>
      </c>
    </row>
    <row r="8" spans="4:9" ht="12.75">
      <c r="D8" s="178" t="s">
        <v>289</v>
      </c>
      <c r="E8" s="178"/>
      <c r="F8" s="178"/>
      <c r="G8" s="178"/>
      <c r="H8" s="178"/>
      <c r="I8" s="178"/>
    </row>
    <row r="9" spans="5:8" ht="15" customHeight="1">
      <c r="E9" s="178" t="s">
        <v>288</v>
      </c>
      <c r="F9" s="178"/>
      <c r="G9" s="178"/>
      <c r="H9" s="44" t="s">
        <v>101</v>
      </c>
    </row>
    <row r="10" spans="4:9" ht="12.75">
      <c r="D10" s="44" t="s">
        <v>104</v>
      </c>
      <c r="E10" s="44" t="s">
        <v>104</v>
      </c>
      <c r="F10" s="50" t="s">
        <v>162</v>
      </c>
      <c r="G10" s="44" t="s">
        <v>105</v>
      </c>
      <c r="H10" s="50" t="s">
        <v>187</v>
      </c>
      <c r="I10" s="44" t="s">
        <v>103</v>
      </c>
    </row>
    <row r="11" spans="4:9" ht="12.75">
      <c r="D11" s="44" t="s">
        <v>106</v>
      </c>
      <c r="E11" s="44" t="s">
        <v>107</v>
      </c>
      <c r="F11" s="50" t="s">
        <v>102</v>
      </c>
      <c r="G11" s="44" t="s">
        <v>108</v>
      </c>
      <c r="H11" s="50" t="s">
        <v>113</v>
      </c>
      <c r="I11" s="44" t="s">
        <v>109</v>
      </c>
    </row>
    <row r="12" spans="4:11" ht="12.75">
      <c r="D12" s="44" t="s">
        <v>6</v>
      </c>
      <c r="E12" s="44" t="s">
        <v>6</v>
      </c>
      <c r="F12" s="50" t="s">
        <v>6</v>
      </c>
      <c r="G12" s="44" t="s">
        <v>6</v>
      </c>
      <c r="H12" s="44" t="s">
        <v>6</v>
      </c>
      <c r="I12" s="44" t="s">
        <v>6</v>
      </c>
      <c r="K12" s="124"/>
    </row>
    <row r="14" ht="12.75">
      <c r="A14" s="148" t="s">
        <v>180</v>
      </c>
    </row>
    <row r="15" spans="1:9" ht="12.75">
      <c r="A15" s="148" t="s">
        <v>183</v>
      </c>
      <c r="D15" s="34">
        <v>49000</v>
      </c>
      <c r="E15" s="34">
        <v>32985</v>
      </c>
      <c r="F15" s="34">
        <v>6394</v>
      </c>
      <c r="G15" s="34">
        <v>3322</v>
      </c>
      <c r="H15" s="34">
        <v>20294</v>
      </c>
      <c r="I15" s="34">
        <f>SUM(D15:H15)</f>
        <v>111995</v>
      </c>
    </row>
    <row r="16" spans="1:9" ht="12.75">
      <c r="A16" s="148" t="s">
        <v>184</v>
      </c>
      <c r="D16" s="34"/>
      <c r="E16" s="34"/>
      <c r="F16" s="34"/>
      <c r="G16" s="34"/>
      <c r="H16" s="34"/>
      <c r="I16" s="34"/>
    </row>
    <row r="17" spans="1:9" ht="12.75">
      <c r="A17" s="148" t="s">
        <v>334</v>
      </c>
      <c r="D17" s="34">
        <v>0</v>
      </c>
      <c r="E17" s="34">
        <v>0</v>
      </c>
      <c r="F17" s="34">
        <v>0</v>
      </c>
      <c r="G17" s="34">
        <v>-3322</v>
      </c>
      <c r="H17" s="34">
        <v>3322</v>
      </c>
      <c r="I17" s="34">
        <f>SUM(D17:H17)</f>
        <v>0</v>
      </c>
    </row>
    <row r="18" spans="1:9" ht="12.75">
      <c r="A18" s="148" t="s">
        <v>335</v>
      </c>
      <c r="D18" s="34"/>
      <c r="E18" s="34"/>
      <c r="F18" s="34"/>
      <c r="G18" s="34"/>
      <c r="H18" s="34"/>
      <c r="I18" s="34"/>
    </row>
    <row r="19" spans="1:9" ht="12.75">
      <c r="A19" s="148" t="s">
        <v>185</v>
      </c>
      <c r="D19" s="35">
        <v>0</v>
      </c>
      <c r="E19" s="35">
        <v>0</v>
      </c>
      <c r="F19" s="35">
        <v>-1205</v>
      </c>
      <c r="G19" s="35">
        <v>0</v>
      </c>
      <c r="H19" s="35">
        <v>1205</v>
      </c>
      <c r="I19" s="35">
        <f>SUM(D19:H19)</f>
        <v>0</v>
      </c>
    </row>
    <row r="20" spans="1:9" ht="12.75">
      <c r="A20" s="148" t="s">
        <v>186</v>
      </c>
      <c r="D20" s="34">
        <f aca="true" t="shared" si="0" ref="D20:I20">SUM(D15:D19)</f>
        <v>49000</v>
      </c>
      <c r="E20" s="34">
        <f t="shared" si="0"/>
        <v>32985</v>
      </c>
      <c r="F20" s="34">
        <f t="shared" si="0"/>
        <v>5189</v>
      </c>
      <c r="G20" s="34">
        <f t="shared" si="0"/>
        <v>0</v>
      </c>
      <c r="H20" s="34">
        <f t="shared" si="0"/>
        <v>24821</v>
      </c>
      <c r="I20" s="34">
        <f t="shared" si="0"/>
        <v>111995</v>
      </c>
    </row>
    <row r="21" spans="1:9" ht="12.75">
      <c r="A21" s="148"/>
      <c r="D21" s="34"/>
      <c r="E21" s="34"/>
      <c r="F21" s="34"/>
      <c r="G21" s="34"/>
      <c r="H21" s="34"/>
      <c r="I21" s="34"/>
    </row>
    <row r="22" spans="1:9" ht="12.75">
      <c r="A22" s="148" t="s">
        <v>179</v>
      </c>
      <c r="D22" s="34">
        <v>0</v>
      </c>
      <c r="E22" s="34">
        <v>0</v>
      </c>
      <c r="F22" s="34">
        <v>0</v>
      </c>
      <c r="G22" s="34">
        <v>0</v>
      </c>
      <c r="H22" s="34">
        <v>1123</v>
      </c>
      <c r="I22" s="34">
        <f>SUM(D22:H22)</f>
        <v>1123</v>
      </c>
    </row>
    <row r="23" spans="1:9" ht="12.75">
      <c r="A23" s="149"/>
      <c r="D23" s="35"/>
      <c r="E23" s="35"/>
      <c r="F23" s="35"/>
      <c r="G23" s="35"/>
      <c r="H23" s="35"/>
      <c r="I23" s="35"/>
    </row>
    <row r="24" spans="1:9" ht="13.5" thickBot="1">
      <c r="A24" s="148" t="s">
        <v>182</v>
      </c>
      <c r="D24" s="140">
        <f>SUM(D20:D23)</f>
        <v>49000</v>
      </c>
      <c r="E24" s="140">
        <f>SUM(E20:E23)</f>
        <v>32985</v>
      </c>
      <c r="F24" s="140">
        <f>SUM(F20:F23)</f>
        <v>5189</v>
      </c>
      <c r="G24" s="140">
        <f>SUM(G20:G23)</f>
        <v>0</v>
      </c>
      <c r="H24" s="140">
        <f>SUM(H20:H23)</f>
        <v>25944</v>
      </c>
      <c r="I24" s="140">
        <f>SUM(D24:H24)</f>
        <v>113118</v>
      </c>
    </row>
    <row r="25" spans="1:11" ht="13.5" thickTop="1">
      <c r="A25" s="150"/>
      <c r="B25" s="43"/>
      <c r="C25" s="43"/>
      <c r="D25" s="147"/>
      <c r="E25" s="147"/>
      <c r="F25" s="147"/>
      <c r="G25" s="147"/>
      <c r="H25" s="147"/>
      <c r="I25" s="147"/>
      <c r="K25" s="145"/>
    </row>
    <row r="26" spans="1:11" ht="13.5" thickBot="1">
      <c r="A26" s="166"/>
      <c r="B26" s="167"/>
      <c r="C26" s="167"/>
      <c r="D26" s="168"/>
      <c r="E26" s="168"/>
      <c r="F26" s="168"/>
      <c r="G26" s="168"/>
      <c r="H26" s="168"/>
      <c r="I26" s="168"/>
      <c r="K26" s="145"/>
    </row>
    <row r="27" spans="1:11" ht="12.75">
      <c r="A27" s="169"/>
      <c r="B27" s="170"/>
      <c r="C27" s="170"/>
      <c r="D27" s="147"/>
      <c r="E27" s="147"/>
      <c r="F27" s="147"/>
      <c r="G27" s="147"/>
      <c r="H27" s="147"/>
      <c r="I27" s="147"/>
      <c r="K27" s="145"/>
    </row>
    <row r="28" spans="1:11" ht="12.75">
      <c r="A28" s="150"/>
      <c r="B28" s="43"/>
      <c r="C28" s="43"/>
      <c r="D28" s="147"/>
      <c r="E28" s="147"/>
      <c r="F28" s="147"/>
      <c r="G28" s="147"/>
      <c r="H28" s="147"/>
      <c r="I28" s="147"/>
      <c r="K28" s="145"/>
    </row>
    <row r="29" spans="1:11" ht="12.75">
      <c r="A29" s="148" t="s">
        <v>178</v>
      </c>
      <c r="D29" s="34">
        <v>49000</v>
      </c>
      <c r="E29" s="34">
        <v>32985</v>
      </c>
      <c r="F29" s="34">
        <v>6934</v>
      </c>
      <c r="G29" s="34">
        <v>3322</v>
      </c>
      <c r="H29" s="34">
        <v>17690</v>
      </c>
      <c r="I29" s="34">
        <f>SUM(D29:H29)</f>
        <v>109931</v>
      </c>
      <c r="K29" s="145"/>
    </row>
    <row r="30" spans="1:11" ht="12.75">
      <c r="A30" s="148"/>
      <c r="D30" s="34"/>
      <c r="E30" s="34"/>
      <c r="F30" s="34"/>
      <c r="G30" s="34"/>
      <c r="H30" s="34"/>
      <c r="I30" s="34"/>
      <c r="K30" s="145"/>
    </row>
    <row r="31" spans="1:9" ht="12.75">
      <c r="A31" s="148" t="s">
        <v>179</v>
      </c>
      <c r="D31" s="34">
        <v>0</v>
      </c>
      <c r="E31" s="34">
        <v>0</v>
      </c>
      <c r="F31" s="34">
        <v>0</v>
      </c>
      <c r="G31" s="34">
        <v>0</v>
      </c>
      <c r="H31" s="53">
        <v>911</v>
      </c>
      <c r="I31" s="34">
        <f>SUM(D31:H31)</f>
        <v>911</v>
      </c>
    </row>
    <row r="32" spans="1:11" ht="12.75">
      <c r="A32" s="149"/>
      <c r="D32" s="35"/>
      <c r="E32" s="35"/>
      <c r="F32" s="35"/>
      <c r="G32" s="35"/>
      <c r="H32" s="35"/>
      <c r="I32" s="35"/>
      <c r="K32" s="145"/>
    </row>
    <row r="33" spans="1:11" ht="13.5" thickBot="1">
      <c r="A33" s="148" t="s">
        <v>181</v>
      </c>
      <c r="D33" s="140">
        <f aca="true" t="shared" si="1" ref="D33:I33">SUM(D29:D32)</f>
        <v>49000</v>
      </c>
      <c r="E33" s="140">
        <f t="shared" si="1"/>
        <v>32985</v>
      </c>
      <c r="F33" s="140">
        <f t="shared" si="1"/>
        <v>6934</v>
      </c>
      <c r="G33" s="140">
        <f t="shared" si="1"/>
        <v>3322</v>
      </c>
      <c r="H33" s="140">
        <f t="shared" si="1"/>
        <v>18601</v>
      </c>
      <c r="I33" s="140">
        <f t="shared" si="1"/>
        <v>110842</v>
      </c>
      <c r="K33" s="145"/>
    </row>
    <row r="34" spans="1:11" ht="13.5" thickTop="1">
      <c r="A34" s="150"/>
      <c r="B34" s="43"/>
      <c r="C34" s="43"/>
      <c r="D34" s="147"/>
      <c r="E34" s="147"/>
      <c r="F34" s="147"/>
      <c r="G34" s="147"/>
      <c r="H34" s="147"/>
      <c r="I34" s="147"/>
      <c r="K34" s="145"/>
    </row>
    <row r="35" spans="1:11" ht="12.75">
      <c r="A35" s="150"/>
      <c r="B35" s="43"/>
      <c r="C35" s="43"/>
      <c r="D35" s="147"/>
      <c r="E35" s="147"/>
      <c r="F35" s="147"/>
      <c r="G35" s="147"/>
      <c r="H35" s="147"/>
      <c r="I35" s="147"/>
      <c r="K35" s="145"/>
    </row>
    <row r="36" spans="1:11" ht="12.75">
      <c r="A36" s="150"/>
      <c r="B36" s="43"/>
      <c r="C36" s="43"/>
      <c r="D36" s="147"/>
      <c r="E36" s="147"/>
      <c r="F36" s="147"/>
      <c r="G36" s="147"/>
      <c r="H36" s="147"/>
      <c r="I36" s="147"/>
      <c r="K36" s="145"/>
    </row>
    <row r="37" spans="1:11" ht="12.75">
      <c r="A37" s="150"/>
      <c r="B37" s="43"/>
      <c r="C37" s="43"/>
      <c r="D37" s="147"/>
      <c r="E37" s="147"/>
      <c r="F37" s="147"/>
      <c r="G37" s="147"/>
      <c r="H37" s="147"/>
      <c r="I37" s="147"/>
      <c r="K37" s="145"/>
    </row>
    <row r="38" spans="1:11" ht="12.75">
      <c r="A38" s="150"/>
      <c r="B38" s="43"/>
      <c r="C38" s="43"/>
      <c r="D38" s="147"/>
      <c r="E38" s="147"/>
      <c r="F38" s="147"/>
      <c r="G38" s="147"/>
      <c r="H38" s="147"/>
      <c r="I38" s="147"/>
      <c r="K38" s="145"/>
    </row>
    <row r="39" spans="1:11" ht="12.75">
      <c r="A39" s="43"/>
      <c r="B39" s="43"/>
      <c r="C39" s="43"/>
      <c r="D39" s="147"/>
      <c r="E39" s="147"/>
      <c r="F39" s="147"/>
      <c r="G39" s="147"/>
      <c r="H39" s="147"/>
      <c r="I39" s="147"/>
      <c r="K39" s="145"/>
    </row>
    <row r="40" spans="1:11" ht="12.75">
      <c r="A40" s="43"/>
      <c r="B40" s="43"/>
      <c r="C40" s="43"/>
      <c r="D40" s="147"/>
      <c r="E40" s="147"/>
      <c r="F40" s="147"/>
      <c r="G40" s="147"/>
      <c r="H40" s="147"/>
      <c r="I40" s="147"/>
      <c r="K40" s="145"/>
    </row>
    <row r="42" ht="12.75">
      <c r="A42" s="45" t="s">
        <v>112</v>
      </c>
    </row>
    <row r="43" ht="12.75">
      <c r="A43" s="45" t="s">
        <v>336</v>
      </c>
    </row>
  </sheetData>
  <mergeCells count="2">
    <mergeCell ref="E9:G9"/>
    <mergeCell ref="D8:I8"/>
  </mergeCells>
  <printOptions/>
  <pageMargins left="0.35" right="0.21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4" sqref="A4"/>
    </sheetView>
  </sheetViews>
  <sheetFormatPr defaultColWidth="8.88671875" defaultRowHeight="15"/>
  <cols>
    <col min="1" max="6" width="7.10546875" style="31" customWidth="1"/>
    <col min="7" max="7" width="5.5546875" style="31" customWidth="1"/>
    <col min="8" max="8" width="11.10546875" style="31" customWidth="1"/>
    <col min="9" max="9" width="13.77734375" style="32" customWidth="1"/>
    <col min="10" max="10" width="8.4453125" style="31" bestFit="1" customWidth="1"/>
    <col min="11" max="16384" width="7.10546875" style="31" customWidth="1"/>
  </cols>
  <sheetData>
    <row r="1" spans="1:10" ht="15.75" customHeight="1">
      <c r="A1" s="23" t="s">
        <v>138</v>
      </c>
      <c r="B1" s="20"/>
      <c r="C1" s="30"/>
      <c r="D1" s="30"/>
      <c r="E1" s="30"/>
      <c r="F1" s="30"/>
      <c r="J1" s="30"/>
    </row>
    <row r="2" spans="1:10" ht="14.25" customHeight="1">
      <c r="A2" s="120" t="s">
        <v>130</v>
      </c>
      <c r="B2" s="46"/>
      <c r="C2" s="47"/>
      <c r="D2" s="30"/>
      <c r="E2" s="30"/>
      <c r="F2" s="30"/>
      <c r="J2" s="30"/>
    </row>
    <row r="3" spans="1:10" ht="13.5" customHeight="1">
      <c r="A3" s="120" t="s">
        <v>135</v>
      </c>
      <c r="B3" s="46"/>
      <c r="C3" s="47"/>
      <c r="D3" s="30"/>
      <c r="E3" s="30"/>
      <c r="F3" s="30"/>
      <c r="J3" s="30"/>
    </row>
    <row r="4" spans="1:10" ht="15.75" customHeight="1">
      <c r="A4" s="30" t="s">
        <v>131</v>
      </c>
      <c r="B4" s="30"/>
      <c r="C4" s="30"/>
      <c r="D4" s="30"/>
      <c r="E4" s="30"/>
      <c r="F4" s="30"/>
      <c r="J4" s="30"/>
    </row>
    <row r="5" spans="1:10" ht="12.75">
      <c r="A5" s="30" t="s">
        <v>177</v>
      </c>
      <c r="B5" s="30"/>
      <c r="C5" s="30"/>
      <c r="D5" s="30"/>
      <c r="E5" s="30"/>
      <c r="F5" s="30"/>
      <c r="J5" s="30"/>
    </row>
    <row r="6" ht="12.75">
      <c r="A6" s="30" t="s">
        <v>291</v>
      </c>
    </row>
    <row r="7" spans="1:11" ht="12.75">
      <c r="A7" s="30"/>
      <c r="H7" s="58" t="s">
        <v>3</v>
      </c>
      <c r="I7" s="128" t="s">
        <v>7</v>
      </c>
      <c r="K7" s="60"/>
    </row>
    <row r="8" spans="1:11" ht="12.75">
      <c r="A8" s="30"/>
      <c r="H8" s="58" t="s">
        <v>4</v>
      </c>
      <c r="I8" s="128" t="s">
        <v>8</v>
      </c>
      <c r="K8" s="60"/>
    </row>
    <row r="9" spans="1:11" ht="12.75">
      <c r="A9" s="30"/>
      <c r="H9" s="58" t="s">
        <v>10</v>
      </c>
      <c r="I9" s="128" t="s">
        <v>11</v>
      </c>
      <c r="K9" s="60"/>
    </row>
    <row r="10" spans="8:11" ht="12.75">
      <c r="H10" s="59" t="s">
        <v>301</v>
      </c>
      <c r="I10" s="59" t="s">
        <v>302</v>
      </c>
      <c r="K10" s="60"/>
    </row>
    <row r="11" spans="8:9" ht="12.75">
      <c r="H11" s="137" t="s">
        <v>6</v>
      </c>
      <c r="I11" s="138" t="s">
        <v>6</v>
      </c>
    </row>
    <row r="12" spans="1:8" ht="12.75">
      <c r="A12" s="30" t="s">
        <v>297</v>
      </c>
      <c r="B12" s="30"/>
      <c r="C12" s="30"/>
      <c r="D12" s="30"/>
      <c r="E12" s="30"/>
      <c r="F12" s="30"/>
      <c r="H12" s="30"/>
    </row>
    <row r="14" spans="1:9" ht="12.75">
      <c r="A14" s="61" t="s">
        <v>148</v>
      </c>
      <c r="H14" s="32">
        <v>1446</v>
      </c>
      <c r="I14" s="32">
        <v>1234</v>
      </c>
    </row>
    <row r="15" spans="1:9" ht="12.75">
      <c r="A15" s="48" t="s">
        <v>149</v>
      </c>
      <c r="H15" s="33">
        <v>1445</v>
      </c>
      <c r="I15" s="33">
        <v>1520</v>
      </c>
    </row>
    <row r="16" spans="1:9" ht="12.75">
      <c r="A16" s="48" t="s">
        <v>150</v>
      </c>
      <c r="H16" s="32">
        <f>SUM(H14:H15)</f>
        <v>2891</v>
      </c>
      <c r="I16" s="32">
        <f>SUM(I14:I15)</f>
        <v>2754</v>
      </c>
    </row>
    <row r="17" spans="1:9" ht="12.75">
      <c r="A17" s="48" t="s">
        <v>350</v>
      </c>
      <c r="H17" s="33">
        <v>-3976</v>
      </c>
      <c r="I17" s="33">
        <v>-734</v>
      </c>
    </row>
    <row r="18" spans="1:9" ht="12.75">
      <c r="A18" s="48" t="s">
        <v>351</v>
      </c>
      <c r="H18" s="34">
        <f>SUM(H16:H17)</f>
        <v>-1085</v>
      </c>
      <c r="I18" s="32">
        <f>SUM(I16:I17)</f>
        <v>2020</v>
      </c>
    </row>
    <row r="19" spans="1:9" ht="12.75">
      <c r="A19" s="48" t="s">
        <v>176</v>
      </c>
      <c r="H19" s="34">
        <v>529</v>
      </c>
      <c r="I19" s="32">
        <v>0</v>
      </c>
    </row>
    <row r="20" spans="1:9" ht="12.75">
      <c r="A20" s="48" t="s">
        <v>151</v>
      </c>
      <c r="H20" s="35">
        <v>-346</v>
      </c>
      <c r="I20" s="33">
        <v>-32</v>
      </c>
    </row>
    <row r="21" spans="1:9" ht="12.75">
      <c r="A21" s="30" t="s">
        <v>337</v>
      </c>
      <c r="B21" s="30"/>
      <c r="C21" s="30"/>
      <c r="D21" s="30"/>
      <c r="E21" s="30"/>
      <c r="F21" s="30"/>
      <c r="H21" s="36">
        <f>SUM(H18:H20)</f>
        <v>-902</v>
      </c>
      <c r="I21" s="129">
        <f>SUM(I18:I20)</f>
        <v>1988</v>
      </c>
    </row>
    <row r="22" ht="12.75">
      <c r="H22" s="34"/>
    </row>
    <row r="23" spans="1:8" ht="12.75">
      <c r="A23" s="30" t="s">
        <v>97</v>
      </c>
      <c r="B23" s="30"/>
      <c r="C23" s="30"/>
      <c r="D23" s="30"/>
      <c r="E23" s="30"/>
      <c r="F23" s="30"/>
      <c r="H23" s="36"/>
    </row>
    <row r="24" ht="12.75">
      <c r="H24" s="34"/>
    </row>
    <row r="25" spans="1:9" ht="12.75">
      <c r="A25" s="48" t="s">
        <v>152</v>
      </c>
      <c r="H25" s="37">
        <v>3</v>
      </c>
      <c r="I25" s="130">
        <v>15</v>
      </c>
    </row>
    <row r="26" spans="1:9" ht="12.75">
      <c r="A26" s="48" t="s">
        <v>153</v>
      </c>
      <c r="H26" s="52">
        <v>37</v>
      </c>
      <c r="I26" s="132">
        <v>28</v>
      </c>
    </row>
    <row r="27" spans="1:9" ht="12.75">
      <c r="A27" s="48" t="s">
        <v>167</v>
      </c>
      <c r="H27" s="52">
        <v>0</v>
      </c>
      <c r="I27" s="132">
        <v>0</v>
      </c>
    </row>
    <row r="28" spans="1:9" ht="12.75">
      <c r="A28" s="48" t="s">
        <v>154</v>
      </c>
      <c r="E28" s="30"/>
      <c r="F28" s="30"/>
      <c r="H28" s="38">
        <v>-110</v>
      </c>
      <c r="I28" s="131">
        <v>-3159</v>
      </c>
    </row>
    <row r="29" spans="1:9" ht="12.75">
      <c r="A29" s="30" t="s">
        <v>98</v>
      </c>
      <c r="B29" s="30"/>
      <c r="C29" s="30"/>
      <c r="D29" s="30"/>
      <c r="E29" s="30"/>
      <c r="F29" s="30"/>
      <c r="H29" s="36">
        <f>SUM(H25:H28)</f>
        <v>-70</v>
      </c>
      <c r="I29" s="129">
        <f>SUM(I25:I28)</f>
        <v>-3116</v>
      </c>
    </row>
    <row r="30" spans="1:8" ht="12.75">
      <c r="A30" s="30"/>
      <c r="B30" s="30"/>
      <c r="C30" s="30"/>
      <c r="D30" s="30"/>
      <c r="E30" s="30"/>
      <c r="F30" s="30"/>
      <c r="H30" s="36"/>
    </row>
    <row r="31" spans="1:8" ht="12.75">
      <c r="A31" s="30" t="s">
        <v>99</v>
      </c>
      <c r="H31" s="34"/>
    </row>
    <row r="32" ht="12.75">
      <c r="H32" s="34"/>
    </row>
    <row r="33" spans="1:9" ht="12.75">
      <c r="A33" s="48" t="s">
        <v>155</v>
      </c>
      <c r="H33" s="37">
        <v>-4024</v>
      </c>
      <c r="I33" s="130">
        <v>-68</v>
      </c>
    </row>
    <row r="34" spans="1:9" ht="12.75">
      <c r="A34" s="48" t="s">
        <v>156</v>
      </c>
      <c r="B34" s="30"/>
      <c r="C34" s="30"/>
      <c r="D34" s="30"/>
      <c r="E34" s="30"/>
      <c r="F34" s="30"/>
      <c r="H34" s="91">
        <v>0</v>
      </c>
      <c r="I34" s="132">
        <v>5025</v>
      </c>
    </row>
    <row r="35" spans="1:9" ht="12.75" hidden="1">
      <c r="A35" s="48" t="s">
        <v>165</v>
      </c>
      <c r="B35" s="30"/>
      <c r="C35" s="30"/>
      <c r="D35" s="30"/>
      <c r="E35" s="30"/>
      <c r="F35" s="30"/>
      <c r="H35" s="91">
        <v>0</v>
      </c>
      <c r="I35" s="132">
        <v>0</v>
      </c>
    </row>
    <row r="36" spans="1:9" ht="12.75">
      <c r="A36" s="48" t="s">
        <v>157</v>
      </c>
      <c r="B36" s="30"/>
      <c r="C36" s="30"/>
      <c r="D36" s="30"/>
      <c r="E36" s="30"/>
      <c r="F36" s="30"/>
      <c r="H36" s="38">
        <v>-262</v>
      </c>
      <c r="I36" s="131">
        <v>-232</v>
      </c>
    </row>
    <row r="37" spans="1:9" ht="12.75">
      <c r="A37" s="30" t="s">
        <v>338</v>
      </c>
      <c r="H37" s="36">
        <f>SUM(H33:H36)</f>
        <v>-4286</v>
      </c>
      <c r="I37" s="129">
        <f>SUM(I33:I36)</f>
        <v>4725</v>
      </c>
    </row>
    <row r="38" spans="2:9" ht="12.75">
      <c r="B38" s="30"/>
      <c r="C38" s="30"/>
      <c r="D38" s="30"/>
      <c r="E38" s="30"/>
      <c r="F38" s="30"/>
      <c r="H38" s="35"/>
      <c r="I38" s="33"/>
    </row>
    <row r="39" spans="1:9" ht="12.75">
      <c r="A39" s="30" t="s">
        <v>364</v>
      </c>
      <c r="B39" s="30"/>
      <c r="C39" s="30"/>
      <c r="D39" s="30"/>
      <c r="E39" s="30"/>
      <c r="F39" s="30"/>
      <c r="H39" s="36">
        <f>H21+H29+H37</f>
        <v>-5258</v>
      </c>
      <c r="I39" s="129">
        <f>I21+I29+I37</f>
        <v>3597</v>
      </c>
    </row>
    <row r="40" spans="1:8" ht="12.75">
      <c r="A40" s="30"/>
      <c r="B40" s="30"/>
      <c r="C40" s="30"/>
      <c r="D40" s="30"/>
      <c r="E40" s="30"/>
      <c r="F40" s="30"/>
      <c r="H40" s="36"/>
    </row>
    <row r="41" spans="1:9" ht="12.75">
      <c r="A41" s="30" t="s">
        <v>339</v>
      </c>
      <c r="B41" s="30"/>
      <c r="C41" s="30"/>
      <c r="D41" s="30"/>
      <c r="E41" s="30"/>
      <c r="F41" s="30"/>
      <c r="H41" s="36">
        <v>10603</v>
      </c>
      <c r="I41" s="129">
        <v>4509</v>
      </c>
    </row>
    <row r="42" spans="1:8" ht="12.75">
      <c r="A42" s="30"/>
      <c r="B42" s="30"/>
      <c r="C42" s="30"/>
      <c r="D42" s="30"/>
      <c r="E42" s="30"/>
      <c r="F42" s="30"/>
      <c r="H42" s="36"/>
    </row>
    <row r="43" spans="1:9" ht="13.5" thickBot="1">
      <c r="A43" s="30" t="s">
        <v>340</v>
      </c>
      <c r="B43" s="30"/>
      <c r="C43" s="30"/>
      <c r="D43" s="30"/>
      <c r="E43" s="30"/>
      <c r="F43" s="30"/>
      <c r="H43" s="39">
        <f>SUM(H39:H41)</f>
        <v>5345</v>
      </c>
      <c r="I43" s="133">
        <f>SUM(I39:I41)</f>
        <v>8106</v>
      </c>
    </row>
    <row r="44" spans="1:10" ht="13.5" thickTop="1">
      <c r="A44" s="30"/>
      <c r="J44" s="34"/>
    </row>
    <row r="45" spans="1:10" ht="12.75">
      <c r="A45" s="30"/>
      <c r="J45" s="34"/>
    </row>
    <row r="46" spans="1:10" ht="12.75">
      <c r="A46" s="61" t="s">
        <v>145</v>
      </c>
      <c r="J46" s="34"/>
    </row>
    <row r="47" spans="1:10" ht="12.75">
      <c r="A47" s="61"/>
      <c r="J47" s="34"/>
    </row>
    <row r="48" spans="1:10" ht="12.75">
      <c r="A48" s="61" t="s">
        <v>168</v>
      </c>
      <c r="H48" s="34">
        <v>2905</v>
      </c>
      <c r="I48" s="32">
        <v>5300</v>
      </c>
      <c r="J48" s="34"/>
    </row>
    <row r="49" spans="1:10" ht="12.75">
      <c r="A49" s="61" t="s">
        <v>146</v>
      </c>
      <c r="H49" s="34">
        <v>2440</v>
      </c>
      <c r="I49" s="32">
        <v>2810</v>
      </c>
      <c r="J49" s="34"/>
    </row>
    <row r="50" spans="1:10" ht="12.75">
      <c r="A50" s="48" t="s">
        <v>147</v>
      </c>
      <c r="H50" s="146">
        <v>0</v>
      </c>
      <c r="I50" s="32">
        <v>-4</v>
      </c>
      <c r="J50" s="34"/>
    </row>
    <row r="51" spans="1:10" ht="13.5" thickBot="1">
      <c r="A51" s="48"/>
      <c r="H51" s="140">
        <f>SUM(H48:H50)</f>
        <v>5345</v>
      </c>
      <c r="I51" s="139">
        <f>SUM(I48:I50)</f>
        <v>8106</v>
      </c>
      <c r="J51" s="34"/>
    </row>
    <row r="52" ht="13.5" thickTop="1"/>
    <row r="53" spans="2:10" s="40" customFormat="1" ht="12.75">
      <c r="B53" s="41"/>
      <c r="D53" s="41"/>
      <c r="G53" s="41"/>
      <c r="H53" s="41"/>
      <c r="I53" s="134"/>
      <c r="J53" s="41"/>
    </row>
    <row r="54" spans="1:10" s="40" customFormat="1" ht="12.75">
      <c r="A54" s="40" t="s">
        <v>111</v>
      </c>
      <c r="C54" s="41"/>
      <c r="E54" s="41"/>
      <c r="F54" s="41"/>
      <c r="H54" s="41"/>
      <c r="I54" s="134"/>
      <c r="J54" s="41"/>
    </row>
    <row r="55" ht="12.75">
      <c r="A55" s="40" t="s">
        <v>175</v>
      </c>
    </row>
    <row r="57" ht="12.75">
      <c r="A57" s="48" t="s">
        <v>121</v>
      </c>
    </row>
  </sheetData>
  <printOptions/>
  <pageMargins left="0.86" right="0.49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1"/>
  <sheetViews>
    <sheetView showGridLines="0" showOutlineSymbols="0" zoomScale="75" zoomScaleNormal="75" workbookViewId="0" topLeftCell="A1">
      <selection activeCell="A4" sqref="A4"/>
    </sheetView>
  </sheetViews>
  <sheetFormatPr defaultColWidth="8.88671875" defaultRowHeight="15"/>
  <cols>
    <col min="1" max="1" width="5.88671875" style="25" customWidth="1"/>
    <col min="2" max="4" width="3.6640625" style="25" customWidth="1"/>
    <col min="5" max="5" width="46.4453125" style="25" customWidth="1"/>
    <col min="6" max="6" width="13.77734375" style="25" customWidth="1"/>
    <col min="7" max="7" width="15.77734375" style="25" customWidth="1"/>
    <col min="8" max="8" width="15.3359375" style="25" customWidth="1"/>
    <col min="9" max="9" width="17.3359375" style="25" customWidth="1"/>
    <col min="10" max="10" width="19.5546875" style="25" customWidth="1"/>
    <col min="11" max="11" width="16.10546875" style="25" customWidth="1"/>
    <col min="12" max="12" width="13.4453125" style="25" customWidth="1"/>
    <col min="13" max="13" width="11.3359375" style="25" customWidth="1"/>
    <col min="14" max="16384" width="10.6640625" style="25" customWidth="1"/>
  </cols>
  <sheetData>
    <row r="1" spans="1:12" ht="23.25">
      <c r="A1" s="12" t="s">
        <v>139</v>
      </c>
      <c r="B1" s="13"/>
      <c r="C1" s="13"/>
      <c r="D1" s="13"/>
      <c r="E1" s="13"/>
      <c r="F1" s="13"/>
      <c r="G1" s="13"/>
      <c r="H1" s="24"/>
      <c r="I1" s="13"/>
      <c r="J1" s="13"/>
      <c r="K1" s="13"/>
      <c r="L1" s="13"/>
    </row>
    <row r="2" spans="1:12" ht="18">
      <c r="A2" s="118" t="s">
        <v>132</v>
      </c>
      <c r="B2" s="93"/>
      <c r="C2" s="93"/>
      <c r="D2" s="93"/>
      <c r="E2" s="93"/>
      <c r="F2" s="94"/>
      <c r="G2" s="95"/>
      <c r="H2" s="94"/>
      <c r="I2" s="95"/>
      <c r="L2" s="13"/>
    </row>
    <row r="3" spans="1:12" ht="18">
      <c r="A3" s="121" t="s">
        <v>133</v>
      </c>
      <c r="B3" s="93"/>
      <c r="C3" s="93"/>
      <c r="D3" s="93"/>
      <c r="E3" s="93"/>
      <c r="F3" s="95"/>
      <c r="G3" s="95"/>
      <c r="H3" s="95"/>
      <c r="I3" s="95"/>
      <c r="L3" s="13"/>
    </row>
    <row r="4" spans="1:12" ht="16.5">
      <c r="A4" s="96"/>
      <c r="B4" s="95"/>
      <c r="C4" s="95"/>
      <c r="D4" s="95"/>
      <c r="E4" s="95"/>
      <c r="F4" s="95"/>
      <c r="G4" s="95"/>
      <c r="H4" s="95"/>
      <c r="I4" s="95"/>
      <c r="L4" s="13"/>
    </row>
    <row r="5" spans="1:12" s="20" customFormat="1" ht="18">
      <c r="A5" s="93" t="s">
        <v>50</v>
      </c>
      <c r="B5" s="95"/>
      <c r="C5" s="95"/>
      <c r="D5" s="95"/>
      <c r="E5" s="95"/>
      <c r="F5" s="95"/>
      <c r="G5" s="95"/>
      <c r="H5" s="95"/>
      <c r="I5" s="95"/>
      <c r="L5" s="21"/>
    </row>
    <row r="6" spans="1:12" s="20" customFormat="1" ht="18">
      <c r="A6" s="93"/>
      <c r="B6" s="95"/>
      <c r="C6" s="95"/>
      <c r="D6" s="95"/>
      <c r="E6" s="95"/>
      <c r="F6" s="95"/>
      <c r="G6" s="95"/>
      <c r="H6" s="95"/>
      <c r="I6" s="95"/>
      <c r="L6" s="21"/>
    </row>
    <row r="7" spans="1:12" ht="16.5">
      <c r="A7" s="93"/>
      <c r="B7" s="95"/>
      <c r="C7" s="95"/>
      <c r="D7" s="95"/>
      <c r="E7" s="95"/>
      <c r="F7" s="95"/>
      <c r="G7" s="95"/>
      <c r="H7" s="95"/>
      <c r="I7" s="95"/>
      <c r="L7" s="13"/>
    </row>
    <row r="8" spans="1:12" ht="16.5">
      <c r="A8" s="92" t="s">
        <v>51</v>
      </c>
      <c r="B8" s="93" t="s">
        <v>52</v>
      </c>
      <c r="C8" s="93"/>
      <c r="D8" s="93"/>
      <c r="E8" s="93"/>
      <c r="F8" s="95"/>
      <c r="G8" s="95"/>
      <c r="H8" s="95"/>
      <c r="I8" s="95"/>
      <c r="L8" s="13"/>
    </row>
    <row r="9" spans="1:12" ht="16.5">
      <c r="A9" s="92"/>
      <c r="B9" s="93"/>
      <c r="C9" s="93"/>
      <c r="D9" s="93"/>
      <c r="E9" s="93"/>
      <c r="F9" s="95"/>
      <c r="G9" s="95"/>
      <c r="H9" s="95"/>
      <c r="I9" s="95"/>
      <c r="L9" s="13"/>
    </row>
    <row r="10" spans="1:12" s="14" customFormat="1" ht="16.5">
      <c r="A10" s="97"/>
      <c r="B10" s="95" t="s">
        <v>341</v>
      </c>
      <c r="C10" s="95"/>
      <c r="D10" s="95"/>
      <c r="E10" s="95"/>
      <c r="F10" s="95"/>
      <c r="G10" s="95"/>
      <c r="H10" s="95"/>
      <c r="I10" s="95"/>
      <c r="L10" s="15"/>
    </row>
    <row r="11" spans="1:12" s="14" customFormat="1" ht="16.5">
      <c r="A11" s="97"/>
      <c r="B11" s="95" t="s">
        <v>355</v>
      </c>
      <c r="C11" s="95"/>
      <c r="D11" s="95"/>
      <c r="E11" s="95"/>
      <c r="F11" s="95"/>
      <c r="G11" s="95"/>
      <c r="H11" s="95"/>
      <c r="I11" s="95"/>
      <c r="L11" s="15"/>
    </row>
    <row r="12" spans="1:12" s="14" customFormat="1" ht="16.5">
      <c r="A12" s="97"/>
      <c r="B12" s="95" t="s">
        <v>356</v>
      </c>
      <c r="C12" s="95"/>
      <c r="D12" s="95"/>
      <c r="E12" s="95"/>
      <c r="F12" s="95"/>
      <c r="G12" s="95"/>
      <c r="H12" s="95"/>
      <c r="I12" s="95"/>
      <c r="L12" s="15"/>
    </row>
    <row r="13" spans="1:12" s="14" customFormat="1" ht="16.5">
      <c r="A13" s="97"/>
      <c r="B13" s="95" t="s">
        <v>342</v>
      </c>
      <c r="C13" s="95"/>
      <c r="D13" s="95"/>
      <c r="E13" s="95"/>
      <c r="F13" s="95"/>
      <c r="G13" s="95"/>
      <c r="H13" s="95"/>
      <c r="I13" s="95"/>
      <c r="L13" s="15"/>
    </row>
    <row r="14" spans="1:12" s="14" customFormat="1" ht="16.5">
      <c r="A14" s="97"/>
      <c r="B14" s="95"/>
      <c r="C14" s="95"/>
      <c r="D14" s="95"/>
      <c r="E14" s="95"/>
      <c r="F14" s="95"/>
      <c r="G14" s="95"/>
      <c r="H14" s="95"/>
      <c r="I14" s="95"/>
      <c r="L14" s="15"/>
    </row>
    <row r="15" spans="1:12" ht="16.5">
      <c r="A15" s="92"/>
      <c r="B15" s="95" t="s">
        <v>242</v>
      </c>
      <c r="C15" s="95"/>
      <c r="D15" s="95"/>
      <c r="E15" s="95"/>
      <c r="F15" s="95"/>
      <c r="G15" s="95"/>
      <c r="H15" s="95"/>
      <c r="I15" s="95"/>
      <c r="L15" s="13"/>
    </row>
    <row r="16" spans="1:12" ht="16.5">
      <c r="A16" s="92"/>
      <c r="B16" s="95" t="s">
        <v>243</v>
      </c>
      <c r="C16" s="95"/>
      <c r="D16" s="95"/>
      <c r="E16" s="95"/>
      <c r="F16" s="95"/>
      <c r="G16" s="95"/>
      <c r="H16" s="95"/>
      <c r="I16" s="95"/>
      <c r="L16" s="13"/>
    </row>
    <row r="17" spans="1:12" ht="16.5">
      <c r="A17" s="92"/>
      <c r="B17" s="95" t="s">
        <v>244</v>
      </c>
      <c r="C17" s="95"/>
      <c r="D17" s="95"/>
      <c r="E17" s="95"/>
      <c r="F17" s="95"/>
      <c r="G17" s="95"/>
      <c r="H17" s="95"/>
      <c r="I17" s="95"/>
      <c r="L17" s="13"/>
    </row>
    <row r="18" spans="1:12" ht="16.5">
      <c r="A18" s="92"/>
      <c r="B18" s="95"/>
      <c r="C18" s="95"/>
      <c r="D18" s="95"/>
      <c r="E18" s="95"/>
      <c r="F18" s="95"/>
      <c r="G18" s="95"/>
      <c r="H18" s="95"/>
      <c r="I18" s="95"/>
      <c r="L18" s="13"/>
    </row>
    <row r="19" spans="1:12" ht="16.5">
      <c r="A19" s="92"/>
      <c r="B19" s="171" t="s">
        <v>188</v>
      </c>
      <c r="C19" s="171"/>
      <c r="D19" s="171"/>
      <c r="E19" s="171" t="s">
        <v>189</v>
      </c>
      <c r="G19" s="4"/>
      <c r="H19" s="1"/>
      <c r="I19" s="95"/>
      <c r="L19" s="13"/>
    </row>
    <row r="20" spans="1:12" ht="16.5">
      <c r="A20" s="92"/>
      <c r="B20" s="171" t="s">
        <v>190</v>
      </c>
      <c r="C20" s="171"/>
      <c r="D20" s="171"/>
      <c r="E20" s="171" t="s">
        <v>191</v>
      </c>
      <c r="G20" s="4"/>
      <c r="H20" s="1"/>
      <c r="I20" s="95"/>
      <c r="L20" s="13"/>
    </row>
    <row r="21" spans="1:12" ht="16.5">
      <c r="A21" s="92"/>
      <c r="B21" s="171" t="s">
        <v>192</v>
      </c>
      <c r="C21" s="171"/>
      <c r="D21" s="171"/>
      <c r="E21" s="171" t="s">
        <v>193</v>
      </c>
      <c r="G21" s="4"/>
      <c r="H21" s="1"/>
      <c r="I21" s="95"/>
      <c r="L21" s="13"/>
    </row>
    <row r="22" spans="1:12" ht="16.5">
      <c r="A22" s="92"/>
      <c r="B22" s="171" t="s">
        <v>194</v>
      </c>
      <c r="C22" s="171"/>
      <c r="D22" s="171"/>
      <c r="E22" s="171" t="s">
        <v>195</v>
      </c>
      <c r="G22" s="4"/>
      <c r="H22" s="1"/>
      <c r="I22" s="95"/>
      <c r="L22" s="13"/>
    </row>
    <row r="23" spans="1:12" ht="16.5">
      <c r="A23" s="92"/>
      <c r="B23" s="171" t="s">
        <v>196</v>
      </c>
      <c r="C23" s="171"/>
      <c r="D23" s="171"/>
      <c r="E23" s="171" t="s">
        <v>310</v>
      </c>
      <c r="G23" s="4"/>
      <c r="H23" s="1"/>
      <c r="I23" s="95"/>
      <c r="L23" s="13"/>
    </row>
    <row r="24" spans="1:12" ht="16.5">
      <c r="A24" s="92"/>
      <c r="B24" s="171" t="s">
        <v>197</v>
      </c>
      <c r="C24" s="171"/>
      <c r="D24" s="171"/>
      <c r="E24" s="171" t="s">
        <v>198</v>
      </c>
      <c r="G24" s="4"/>
      <c r="H24" s="1"/>
      <c r="I24" s="95"/>
      <c r="L24" s="13"/>
    </row>
    <row r="25" spans="1:12" ht="16.5">
      <c r="A25" s="92"/>
      <c r="B25" s="171" t="s">
        <v>199</v>
      </c>
      <c r="C25" s="171"/>
      <c r="D25" s="171"/>
      <c r="E25" s="171" t="s">
        <v>200</v>
      </c>
      <c r="G25" s="4"/>
      <c r="H25" s="1"/>
      <c r="I25" s="95"/>
      <c r="L25" s="13"/>
    </row>
    <row r="26" spans="1:12" ht="16.5">
      <c r="A26" s="92"/>
      <c r="B26" s="171" t="s">
        <v>201</v>
      </c>
      <c r="C26" s="171"/>
      <c r="D26" s="171"/>
      <c r="E26" s="171" t="s">
        <v>202</v>
      </c>
      <c r="G26" s="4"/>
      <c r="H26" s="1"/>
      <c r="I26" s="95"/>
      <c r="L26" s="13"/>
    </row>
    <row r="27" spans="1:12" ht="16.5">
      <c r="A27" s="92"/>
      <c r="B27" s="171" t="s">
        <v>203</v>
      </c>
      <c r="C27" s="171"/>
      <c r="D27" s="171"/>
      <c r="E27" s="171" t="s">
        <v>204</v>
      </c>
      <c r="G27" s="4"/>
      <c r="H27" s="1"/>
      <c r="I27" s="95"/>
      <c r="L27" s="13"/>
    </row>
    <row r="28" spans="1:12" ht="16.5">
      <c r="A28" s="92"/>
      <c r="B28" s="171" t="s">
        <v>205</v>
      </c>
      <c r="C28" s="171"/>
      <c r="D28" s="171"/>
      <c r="E28" s="171" t="s">
        <v>206</v>
      </c>
      <c r="G28" s="4"/>
      <c r="H28" s="1"/>
      <c r="I28" s="95"/>
      <c r="L28" s="13"/>
    </row>
    <row r="29" spans="1:12" ht="16.5">
      <c r="A29" s="92"/>
      <c r="B29" s="171" t="s">
        <v>207</v>
      </c>
      <c r="C29" s="171"/>
      <c r="D29" s="171"/>
      <c r="E29" s="171" t="s">
        <v>208</v>
      </c>
      <c r="G29" s="4"/>
      <c r="H29" s="1"/>
      <c r="I29" s="95"/>
      <c r="L29" s="13"/>
    </row>
    <row r="30" spans="1:12" ht="16.5">
      <c r="A30" s="92"/>
      <c r="B30" s="171" t="s">
        <v>209</v>
      </c>
      <c r="C30" s="171"/>
      <c r="D30" s="171"/>
      <c r="E30" s="171" t="s">
        <v>210</v>
      </c>
      <c r="G30" s="4"/>
      <c r="H30" s="1"/>
      <c r="I30" s="95"/>
      <c r="L30" s="13"/>
    </row>
    <row r="31" spans="1:12" ht="16.5">
      <c r="A31" s="92"/>
      <c r="B31" s="171" t="s">
        <v>211</v>
      </c>
      <c r="C31" s="171"/>
      <c r="D31" s="171"/>
      <c r="E31" s="171" t="s">
        <v>212</v>
      </c>
      <c r="G31" s="4"/>
      <c r="H31" s="1"/>
      <c r="I31" s="95"/>
      <c r="L31" s="13"/>
    </row>
    <row r="32" spans="1:12" ht="16.5">
      <c r="A32" s="92"/>
      <c r="B32" s="171" t="s">
        <v>213</v>
      </c>
      <c r="C32" s="171"/>
      <c r="D32" s="171"/>
      <c r="E32" s="171" t="s">
        <v>214</v>
      </c>
      <c r="G32" s="4"/>
      <c r="H32" s="1"/>
      <c r="I32" s="95"/>
      <c r="L32" s="13"/>
    </row>
    <row r="33" spans="1:12" ht="16.5">
      <c r="A33" s="92"/>
      <c r="B33" s="171" t="s">
        <v>215</v>
      </c>
      <c r="C33" s="171"/>
      <c r="D33" s="171"/>
      <c r="E33" s="171" t="s">
        <v>216</v>
      </c>
      <c r="G33" s="4"/>
      <c r="H33" s="1"/>
      <c r="I33" s="95"/>
      <c r="L33" s="13"/>
    </row>
    <row r="34" spans="1:12" ht="16.5">
      <c r="A34" s="92"/>
      <c r="B34" s="171" t="s">
        <v>217</v>
      </c>
      <c r="C34" s="171"/>
      <c r="D34" s="171"/>
      <c r="E34" s="171" t="s">
        <v>218</v>
      </c>
      <c r="G34" s="4"/>
      <c r="H34" s="1"/>
      <c r="I34" s="95"/>
      <c r="L34" s="13"/>
    </row>
    <row r="35" spans="1:12" ht="16.5">
      <c r="A35" s="92"/>
      <c r="B35" s="171" t="s">
        <v>219</v>
      </c>
      <c r="C35" s="171"/>
      <c r="D35" s="171"/>
      <c r="E35" s="171" t="s">
        <v>220</v>
      </c>
      <c r="G35" s="4"/>
      <c r="H35" s="1"/>
      <c r="I35" s="95"/>
      <c r="L35" s="13"/>
    </row>
    <row r="36" spans="1:12" ht="16.5">
      <c r="A36" s="92"/>
      <c r="B36" s="171"/>
      <c r="C36" s="171"/>
      <c r="D36" s="171"/>
      <c r="E36" s="171"/>
      <c r="G36" s="4"/>
      <c r="H36" s="1"/>
      <c r="I36" s="95"/>
      <c r="L36" s="13"/>
    </row>
    <row r="37" spans="1:14" ht="16.5">
      <c r="A37" s="92"/>
      <c r="B37" s="171" t="s">
        <v>245</v>
      </c>
      <c r="C37" s="171"/>
      <c r="D37" s="171"/>
      <c r="E37" s="171"/>
      <c r="F37" s="171"/>
      <c r="G37" s="4"/>
      <c r="H37" s="1"/>
      <c r="I37" s="1"/>
      <c r="J37" s="1"/>
      <c r="K37" s="1"/>
      <c r="L37" s="1"/>
      <c r="M37" s="1"/>
      <c r="N37" s="1"/>
    </row>
    <row r="38" spans="1:14" ht="16.5">
      <c r="A38" s="92"/>
      <c r="B38" s="171" t="s">
        <v>246</v>
      </c>
      <c r="C38" s="171"/>
      <c r="D38" s="171"/>
      <c r="E38" s="171"/>
      <c r="F38" s="171"/>
      <c r="G38" s="4"/>
      <c r="H38" s="1"/>
      <c r="I38" s="1"/>
      <c r="J38" s="1"/>
      <c r="K38" s="1"/>
      <c r="L38" s="1"/>
      <c r="M38" s="1"/>
      <c r="N38" s="1"/>
    </row>
    <row r="39" spans="1:14" ht="16.5">
      <c r="A39" s="92"/>
      <c r="B39" s="171" t="s">
        <v>247</v>
      </c>
      <c r="C39" s="171"/>
      <c r="D39" s="171"/>
      <c r="E39" s="171"/>
      <c r="F39" s="171"/>
      <c r="G39" s="4"/>
      <c r="H39" s="1"/>
      <c r="I39" s="1"/>
      <c r="J39" s="1"/>
      <c r="K39" s="1"/>
      <c r="L39" s="1"/>
      <c r="M39" s="1"/>
      <c r="N39" s="1"/>
    </row>
    <row r="40" spans="1:14" ht="16.5">
      <c r="A40" s="92"/>
      <c r="B40" s="171"/>
      <c r="C40" s="171"/>
      <c r="D40" s="171"/>
      <c r="E40" s="171"/>
      <c r="F40" s="171"/>
      <c r="G40" s="4"/>
      <c r="H40" s="1"/>
      <c r="I40" s="1"/>
      <c r="J40" s="1"/>
      <c r="K40" s="1"/>
      <c r="L40" s="1"/>
      <c r="M40" s="1"/>
      <c r="N40" s="1"/>
    </row>
    <row r="41" spans="1:14" ht="16.5">
      <c r="A41" s="92"/>
      <c r="B41" s="171" t="s">
        <v>222</v>
      </c>
      <c r="C41" s="172" t="s">
        <v>223</v>
      </c>
      <c r="D41" s="1"/>
      <c r="E41" s="4"/>
      <c r="F41" s="1"/>
      <c r="I41" s="1"/>
      <c r="J41" s="1"/>
      <c r="K41" s="1"/>
      <c r="L41" s="1"/>
      <c r="M41" s="1"/>
      <c r="N41" s="1"/>
    </row>
    <row r="42" spans="1:14" ht="16.5">
      <c r="A42" s="92"/>
      <c r="B42" s="171"/>
      <c r="C42" s="171" t="s">
        <v>248</v>
      </c>
      <c r="D42" s="1"/>
      <c r="E42" s="4"/>
      <c r="F42" s="1"/>
      <c r="I42" s="1"/>
      <c r="J42" s="1"/>
      <c r="K42" s="1"/>
      <c r="L42" s="1"/>
      <c r="M42" s="1"/>
      <c r="N42" s="1"/>
    </row>
    <row r="43" spans="1:14" ht="16.5">
      <c r="A43" s="92"/>
      <c r="B43" s="171"/>
      <c r="C43" s="171" t="s">
        <v>249</v>
      </c>
      <c r="D43" s="1"/>
      <c r="E43" s="4"/>
      <c r="F43" s="1"/>
      <c r="I43" s="1"/>
      <c r="J43" s="1"/>
      <c r="K43" s="1"/>
      <c r="L43" s="1"/>
      <c r="M43" s="1"/>
      <c r="N43" s="1"/>
    </row>
    <row r="44" spans="1:14" ht="16.5">
      <c r="A44" s="92"/>
      <c r="B44" s="171"/>
      <c r="C44" s="171" t="s">
        <v>250</v>
      </c>
      <c r="D44" s="1"/>
      <c r="E44" s="4"/>
      <c r="F44" s="1"/>
      <c r="I44" s="1"/>
      <c r="J44" s="1"/>
      <c r="K44" s="1"/>
      <c r="L44" s="1"/>
      <c r="M44" s="1"/>
      <c r="N44" s="1"/>
    </row>
    <row r="45" spans="1:14" ht="16.5">
      <c r="A45" s="92"/>
      <c r="B45" s="171"/>
      <c r="C45" s="171" t="s">
        <v>251</v>
      </c>
      <c r="D45" s="1"/>
      <c r="E45" s="4"/>
      <c r="F45" s="1"/>
      <c r="I45" s="1"/>
      <c r="J45" s="1"/>
      <c r="K45" s="1"/>
      <c r="L45" s="1"/>
      <c r="M45" s="1"/>
      <c r="N45" s="1"/>
    </row>
    <row r="46" spans="1:14" ht="16.5">
      <c r="A46" s="92"/>
      <c r="B46" s="171"/>
      <c r="C46" s="171" t="s">
        <v>252</v>
      </c>
      <c r="D46" s="1"/>
      <c r="E46" s="4"/>
      <c r="F46" s="1"/>
      <c r="I46" s="1"/>
      <c r="J46" s="1"/>
      <c r="K46" s="1"/>
      <c r="L46" s="1"/>
      <c r="M46" s="1"/>
      <c r="N46" s="1"/>
    </row>
    <row r="47" spans="1:14" ht="16.5">
      <c r="A47" s="92"/>
      <c r="B47" s="171"/>
      <c r="C47" s="171" t="s">
        <v>253</v>
      </c>
      <c r="D47" s="1"/>
      <c r="E47" s="4"/>
      <c r="F47" s="1"/>
      <c r="I47" s="1"/>
      <c r="J47" s="1"/>
      <c r="K47" s="1"/>
      <c r="L47" s="1"/>
      <c r="M47" s="1"/>
      <c r="N47" s="1"/>
    </row>
    <row r="48" spans="1:14" ht="16.5">
      <c r="A48" s="92"/>
      <c r="B48" s="171"/>
      <c r="C48" s="171" t="s">
        <v>254</v>
      </c>
      <c r="D48" s="1"/>
      <c r="E48" s="4"/>
      <c r="F48" s="1"/>
      <c r="I48" s="1"/>
      <c r="J48" s="1"/>
      <c r="K48" s="1"/>
      <c r="L48" s="1"/>
      <c r="M48" s="1"/>
      <c r="N48" s="1"/>
    </row>
    <row r="49" spans="1:14" ht="16.5">
      <c r="A49" s="92"/>
      <c r="B49" s="171"/>
      <c r="C49" s="171" t="s">
        <v>343</v>
      </c>
      <c r="D49" s="1"/>
      <c r="E49" s="4"/>
      <c r="F49" s="1"/>
      <c r="I49" s="1"/>
      <c r="J49" s="1"/>
      <c r="K49" s="1"/>
      <c r="L49" s="1"/>
      <c r="M49" s="1"/>
      <c r="N49" s="1"/>
    </row>
    <row r="50" spans="1:14" ht="16.5">
      <c r="A50" s="92"/>
      <c r="B50" s="171"/>
      <c r="C50" s="171" t="s">
        <v>344</v>
      </c>
      <c r="D50" s="1"/>
      <c r="E50" s="4"/>
      <c r="F50" s="1"/>
      <c r="I50" s="1"/>
      <c r="J50" s="1"/>
      <c r="K50" s="1"/>
      <c r="L50" s="1"/>
      <c r="M50" s="1"/>
      <c r="N50" s="1"/>
    </row>
    <row r="51" spans="1:14" ht="16.5">
      <c r="A51" s="92"/>
      <c r="B51" s="171"/>
      <c r="C51" s="171"/>
      <c r="D51" s="1"/>
      <c r="E51" s="4"/>
      <c r="F51" s="1"/>
      <c r="I51" s="1"/>
      <c r="J51" s="1"/>
      <c r="K51" s="1"/>
      <c r="L51" s="1"/>
      <c r="M51" s="1"/>
      <c r="N51" s="1"/>
    </row>
    <row r="52" spans="1:14" ht="16.5">
      <c r="A52" s="92"/>
      <c r="B52" s="171"/>
      <c r="C52" s="171" t="s">
        <v>255</v>
      </c>
      <c r="D52" s="1"/>
      <c r="E52" s="4"/>
      <c r="F52" s="1"/>
      <c r="I52" s="1"/>
      <c r="J52" s="1"/>
      <c r="K52" s="1"/>
      <c r="L52" s="1"/>
      <c r="M52" s="1"/>
      <c r="N52" s="1"/>
    </row>
    <row r="53" spans="1:14" ht="16.5">
      <c r="A53" s="92"/>
      <c r="B53" s="171"/>
      <c r="C53" s="171" t="s">
        <v>256</v>
      </c>
      <c r="D53" s="1"/>
      <c r="E53" s="4"/>
      <c r="F53" s="1"/>
      <c r="I53" s="1"/>
      <c r="J53" s="1"/>
      <c r="K53" s="1"/>
      <c r="L53" s="1"/>
      <c r="M53" s="1"/>
      <c r="N53" s="1"/>
    </row>
    <row r="54" spans="1:14" ht="16.5">
      <c r="A54" s="92"/>
      <c r="B54" s="171"/>
      <c r="C54" s="171" t="s">
        <v>257</v>
      </c>
      <c r="D54" s="1"/>
      <c r="E54" s="4"/>
      <c r="F54" s="1"/>
      <c r="I54" s="1"/>
      <c r="J54" s="1"/>
      <c r="K54" s="1"/>
      <c r="L54" s="1"/>
      <c r="M54" s="1"/>
      <c r="N54" s="1"/>
    </row>
    <row r="55" spans="1:14" ht="16.5">
      <c r="A55" s="92"/>
      <c r="B55" s="171"/>
      <c r="C55" s="171" t="s">
        <v>258</v>
      </c>
      <c r="D55" s="1"/>
      <c r="E55" s="4"/>
      <c r="F55" s="1"/>
      <c r="I55" s="1"/>
      <c r="J55" s="1"/>
      <c r="K55" s="1"/>
      <c r="L55" s="1"/>
      <c r="M55" s="1"/>
      <c r="N55" s="1"/>
    </row>
    <row r="56" spans="1:14" ht="16.5">
      <c r="A56" s="92"/>
      <c r="B56" s="171"/>
      <c r="C56" s="171" t="s">
        <v>282</v>
      </c>
      <c r="D56" s="1"/>
      <c r="E56" s="4"/>
      <c r="F56" s="1"/>
      <c r="I56" s="1"/>
      <c r="J56" s="1"/>
      <c r="K56" s="1"/>
      <c r="L56" s="1"/>
      <c r="M56" s="1"/>
      <c r="N56" s="1"/>
    </row>
    <row r="57" spans="1:14" ht="16.5">
      <c r="A57" s="92"/>
      <c r="B57" s="171"/>
      <c r="C57" s="171" t="s">
        <v>283</v>
      </c>
      <c r="D57" s="1"/>
      <c r="E57" s="4"/>
      <c r="F57" s="1"/>
      <c r="I57" s="1"/>
      <c r="J57" s="1"/>
      <c r="K57" s="1"/>
      <c r="L57" s="1"/>
      <c r="M57" s="1"/>
      <c r="N57" s="1"/>
    </row>
    <row r="58" spans="1:14" ht="16.5">
      <c r="A58" s="92"/>
      <c r="B58" s="171"/>
      <c r="C58" s="171"/>
      <c r="D58" s="1"/>
      <c r="E58" s="4"/>
      <c r="F58" s="1"/>
      <c r="I58" s="1"/>
      <c r="J58" s="1"/>
      <c r="K58" s="1"/>
      <c r="L58" s="1"/>
      <c r="M58" s="1"/>
      <c r="N58" s="1"/>
    </row>
    <row r="59" spans="1:14" ht="16.5">
      <c r="A59" s="92"/>
      <c r="B59" s="171" t="s">
        <v>224</v>
      </c>
      <c r="C59" s="172" t="s">
        <v>225</v>
      </c>
      <c r="D59" s="1"/>
      <c r="E59" s="4"/>
      <c r="F59" s="1"/>
      <c r="I59" s="1"/>
      <c r="J59" s="1"/>
      <c r="K59" s="1"/>
      <c r="L59" s="1"/>
      <c r="M59" s="1"/>
      <c r="N59" s="1"/>
    </row>
    <row r="60" spans="1:14" ht="16.5">
      <c r="A60" s="92"/>
      <c r="B60" s="171"/>
      <c r="C60" s="171" t="s">
        <v>259</v>
      </c>
      <c r="D60" s="1"/>
      <c r="E60" s="4"/>
      <c r="F60" s="1"/>
      <c r="I60" s="1"/>
      <c r="J60" s="1"/>
      <c r="K60" s="1"/>
      <c r="L60" s="1"/>
      <c r="M60" s="1"/>
      <c r="N60" s="1"/>
    </row>
    <row r="61" spans="1:14" ht="16.5">
      <c r="A61" s="92"/>
      <c r="B61" s="171"/>
      <c r="C61" s="171" t="s">
        <v>260</v>
      </c>
      <c r="D61" s="1"/>
      <c r="E61" s="4"/>
      <c r="F61" s="1"/>
      <c r="I61" s="1"/>
      <c r="J61" s="1"/>
      <c r="K61" s="1"/>
      <c r="L61" s="1"/>
      <c r="M61" s="1"/>
      <c r="N61" s="1"/>
    </row>
    <row r="62" spans="1:14" ht="16.5">
      <c r="A62" s="92"/>
      <c r="B62" s="171"/>
      <c r="C62" s="171" t="s">
        <v>261</v>
      </c>
      <c r="D62" s="1"/>
      <c r="E62" s="4"/>
      <c r="F62" s="1"/>
      <c r="I62" s="1"/>
      <c r="J62" s="1"/>
      <c r="K62" s="1"/>
      <c r="L62" s="1"/>
      <c r="M62" s="1"/>
      <c r="N62" s="1"/>
    </row>
    <row r="63" spans="1:14" ht="16.5">
      <c r="A63" s="92"/>
      <c r="B63" s="171"/>
      <c r="C63" s="171" t="s">
        <v>262</v>
      </c>
      <c r="D63" s="171"/>
      <c r="E63" s="4"/>
      <c r="F63" s="1"/>
      <c r="I63" s="1"/>
      <c r="J63" s="1"/>
      <c r="K63" s="1"/>
      <c r="L63" s="1"/>
      <c r="M63" s="1"/>
      <c r="N63" s="1"/>
    </row>
    <row r="64" spans="1:14" ht="16.5">
      <c r="A64" s="92"/>
      <c r="B64" s="171"/>
      <c r="C64" s="171" t="s">
        <v>290</v>
      </c>
      <c r="D64" s="171"/>
      <c r="E64" s="4"/>
      <c r="F64" s="1"/>
      <c r="I64" s="1"/>
      <c r="J64" s="1"/>
      <c r="K64" s="1"/>
      <c r="L64" s="1"/>
      <c r="M64" s="1"/>
      <c r="N64" s="1"/>
    </row>
    <row r="65" spans="1:14" ht="16.5">
      <c r="A65" s="92"/>
      <c r="B65" s="171"/>
      <c r="C65" s="171" t="s">
        <v>263</v>
      </c>
      <c r="D65" s="171"/>
      <c r="E65" s="4"/>
      <c r="F65" s="1"/>
      <c r="I65" s="1"/>
      <c r="J65" s="1"/>
      <c r="K65" s="1"/>
      <c r="L65" s="1"/>
      <c r="M65" s="1"/>
      <c r="N65" s="1"/>
    </row>
    <row r="66" spans="1:14" ht="16.5">
      <c r="A66" s="92"/>
      <c r="B66" s="171"/>
      <c r="C66" s="171"/>
      <c r="D66" s="171"/>
      <c r="E66" s="4"/>
      <c r="F66" s="1"/>
      <c r="I66" s="1"/>
      <c r="J66" s="1"/>
      <c r="K66" s="1"/>
      <c r="L66" s="1"/>
      <c r="M66" s="1"/>
      <c r="N66" s="1"/>
    </row>
    <row r="67" spans="1:14" ht="16.5">
      <c r="A67" s="92"/>
      <c r="B67" s="171" t="s">
        <v>226</v>
      </c>
      <c r="C67" s="172" t="s">
        <v>227</v>
      </c>
      <c r="D67" s="171"/>
      <c r="E67" s="4"/>
      <c r="F67" s="1"/>
      <c r="I67" s="1"/>
      <c r="J67" s="1"/>
      <c r="K67" s="1"/>
      <c r="L67" s="1"/>
      <c r="M67" s="1"/>
      <c r="N67" s="1"/>
    </row>
    <row r="68" spans="1:14" ht="16.5">
      <c r="A68" s="92"/>
      <c r="B68" s="171"/>
      <c r="C68" s="171" t="s">
        <v>264</v>
      </c>
      <c r="D68" s="171"/>
      <c r="E68" s="4"/>
      <c r="F68" s="1"/>
      <c r="I68" s="1"/>
      <c r="J68" s="1"/>
      <c r="K68" s="1"/>
      <c r="L68" s="1"/>
      <c r="M68" s="1"/>
      <c r="N68" s="1"/>
    </row>
    <row r="69" spans="1:14" ht="16.5">
      <c r="A69" s="92"/>
      <c r="B69" s="171"/>
      <c r="C69" s="171" t="s">
        <v>221</v>
      </c>
      <c r="D69" s="171"/>
      <c r="E69" s="171"/>
      <c r="F69" s="171"/>
      <c r="G69" s="4"/>
      <c r="H69" s="1"/>
      <c r="I69" s="1"/>
      <c r="J69" s="1"/>
      <c r="K69" s="1"/>
      <c r="L69" s="1"/>
      <c r="M69" s="1"/>
      <c r="N69" s="1"/>
    </row>
    <row r="70" spans="1:14" ht="16.5">
      <c r="A70" s="92"/>
      <c r="B70" s="171"/>
      <c r="C70" s="171"/>
      <c r="D70" s="171"/>
      <c r="E70" s="171"/>
      <c r="F70" s="2" t="s">
        <v>228</v>
      </c>
      <c r="G70" s="2" t="s">
        <v>229</v>
      </c>
      <c r="I70" s="2"/>
      <c r="K70" s="2"/>
      <c r="L70" s="2"/>
      <c r="M70" s="1"/>
      <c r="N70" s="1"/>
    </row>
    <row r="71" spans="1:14" ht="16.5">
      <c r="A71" s="92"/>
      <c r="B71" s="171"/>
      <c r="C71" s="171"/>
      <c r="D71" s="171"/>
      <c r="E71" s="171"/>
      <c r="F71" s="2" t="s">
        <v>230</v>
      </c>
      <c r="G71" s="2" t="s">
        <v>231</v>
      </c>
      <c r="H71" s="2" t="s">
        <v>232</v>
      </c>
      <c r="I71" s="2"/>
      <c r="K71" s="2"/>
      <c r="M71" s="1"/>
      <c r="N71" s="1"/>
    </row>
    <row r="72" spans="1:14" ht="16.5">
      <c r="A72" s="92"/>
      <c r="B72" s="171"/>
      <c r="C72" s="171"/>
      <c r="D72" s="171"/>
      <c r="E72" s="171"/>
      <c r="F72" s="2" t="s">
        <v>6</v>
      </c>
      <c r="G72" s="2" t="s">
        <v>6</v>
      </c>
      <c r="H72" s="2" t="s">
        <v>6</v>
      </c>
      <c r="I72" s="2"/>
      <c r="K72" s="2"/>
      <c r="M72" s="1"/>
      <c r="N72" s="1"/>
    </row>
    <row r="73" spans="1:14" ht="16.5">
      <c r="A73" s="92"/>
      <c r="B73" s="1"/>
      <c r="C73" s="1"/>
      <c r="D73" s="1"/>
      <c r="E73" s="171"/>
      <c r="F73" s="173"/>
      <c r="G73" s="173"/>
      <c r="H73" s="173"/>
      <c r="I73" s="173"/>
      <c r="K73" s="173"/>
      <c r="M73" s="173"/>
      <c r="N73" s="173"/>
    </row>
    <row r="74" spans="1:14" ht="16.5">
      <c r="A74" s="92"/>
      <c r="B74" s="171" t="s">
        <v>233</v>
      </c>
      <c r="C74" s="171" t="s">
        <v>234</v>
      </c>
      <c r="D74" s="171"/>
      <c r="F74" s="173">
        <v>3322</v>
      </c>
      <c r="G74" s="173">
        <v>-3322</v>
      </c>
      <c r="H74" s="175">
        <f>SUM(F74:G74)</f>
        <v>0</v>
      </c>
      <c r="I74" s="173"/>
      <c r="K74" s="173"/>
      <c r="M74" s="173"/>
      <c r="N74" s="173"/>
    </row>
    <row r="75" spans="1:14" ht="16.5">
      <c r="A75" s="92"/>
      <c r="B75" s="171" t="s">
        <v>236</v>
      </c>
      <c r="C75" s="1" t="s">
        <v>202</v>
      </c>
      <c r="D75" s="171"/>
      <c r="F75" s="173">
        <v>88017</v>
      </c>
      <c r="G75" s="173">
        <v>-2966</v>
      </c>
      <c r="H75" s="175">
        <f>SUM(F75:G75)</f>
        <v>85051</v>
      </c>
      <c r="I75" s="173"/>
      <c r="K75" s="173"/>
      <c r="M75" s="173"/>
      <c r="N75" s="173"/>
    </row>
    <row r="76" spans="1:14" ht="16.5">
      <c r="A76" s="92"/>
      <c r="B76" s="171" t="s">
        <v>237</v>
      </c>
      <c r="C76" s="171" t="s">
        <v>220</v>
      </c>
      <c r="D76" s="171"/>
      <c r="F76" s="174" t="s">
        <v>235</v>
      </c>
      <c r="G76" s="173">
        <v>2966</v>
      </c>
      <c r="H76" s="175">
        <f>SUM(F76:G76)</f>
        <v>2966</v>
      </c>
      <c r="I76" s="173"/>
      <c r="K76" s="173"/>
      <c r="M76" s="173"/>
      <c r="N76" s="173"/>
    </row>
    <row r="77" spans="1:14" ht="16.5">
      <c r="A77" s="92"/>
      <c r="B77" s="171" t="s">
        <v>238</v>
      </c>
      <c r="C77" s="1" t="s">
        <v>239</v>
      </c>
      <c r="D77" s="171"/>
      <c r="F77" s="173">
        <v>6394</v>
      </c>
      <c r="G77" s="173">
        <v>-1205</v>
      </c>
      <c r="H77" s="175">
        <f>SUM(F77:G77)</f>
        <v>5189</v>
      </c>
      <c r="I77" s="173"/>
      <c r="K77" s="173"/>
      <c r="M77" s="173"/>
      <c r="N77" s="173"/>
    </row>
    <row r="78" spans="1:14" ht="16.5">
      <c r="A78" s="92"/>
      <c r="B78" s="171" t="s">
        <v>240</v>
      </c>
      <c r="C78" s="171" t="s">
        <v>241</v>
      </c>
      <c r="D78" s="171"/>
      <c r="F78" s="173">
        <v>20294</v>
      </c>
      <c r="G78" s="173">
        <f>-(G74+G77)</f>
        <v>4527</v>
      </c>
      <c r="H78" s="175">
        <f>SUM(F78:G78)</f>
        <v>24821</v>
      </c>
      <c r="I78" s="173"/>
      <c r="K78" s="173"/>
      <c r="M78" s="173"/>
      <c r="N78" s="173"/>
    </row>
    <row r="79" spans="1:12" ht="16.5">
      <c r="A79" s="92"/>
      <c r="B79" s="171"/>
      <c r="C79" s="171"/>
      <c r="D79" s="171"/>
      <c r="E79" s="171"/>
      <c r="F79" s="171"/>
      <c r="G79" s="4"/>
      <c r="H79" s="1"/>
      <c r="I79" s="95"/>
      <c r="L79" s="13"/>
    </row>
    <row r="80" spans="1:12" ht="16.5">
      <c r="A80" s="92" t="s">
        <v>53</v>
      </c>
      <c r="B80" s="93" t="s">
        <v>54</v>
      </c>
      <c r="C80" s="93"/>
      <c r="D80" s="93"/>
      <c r="E80" s="93"/>
      <c r="F80" s="95"/>
      <c r="G80" s="95"/>
      <c r="H80" s="95"/>
      <c r="I80" s="95"/>
      <c r="L80" s="13"/>
    </row>
    <row r="81" spans="1:12" ht="16.5">
      <c r="A81" s="92"/>
      <c r="B81" s="95"/>
      <c r="C81" s="95"/>
      <c r="D81" s="95"/>
      <c r="E81" s="95"/>
      <c r="F81" s="95"/>
      <c r="G81" s="95"/>
      <c r="H81" s="95"/>
      <c r="I81" s="95"/>
      <c r="L81" s="13"/>
    </row>
    <row r="82" spans="1:12" ht="16.5">
      <c r="A82" s="92"/>
      <c r="B82" s="95" t="s">
        <v>94</v>
      </c>
      <c r="C82" s="95"/>
      <c r="D82" s="95"/>
      <c r="E82" s="95"/>
      <c r="F82" s="95"/>
      <c r="G82" s="95"/>
      <c r="H82" s="95"/>
      <c r="I82" s="95"/>
      <c r="L82" s="13"/>
    </row>
    <row r="83" spans="1:12" ht="16.5">
      <c r="A83" s="92"/>
      <c r="B83" s="95"/>
      <c r="C83" s="95"/>
      <c r="D83" s="95"/>
      <c r="E83" s="95"/>
      <c r="F83" s="95"/>
      <c r="G83" s="95"/>
      <c r="H83" s="95"/>
      <c r="I83" s="95"/>
      <c r="L83" s="13"/>
    </row>
    <row r="84" spans="1:12" ht="16.5">
      <c r="A84" s="92" t="s">
        <v>55</v>
      </c>
      <c r="B84" s="93" t="s">
        <v>20</v>
      </c>
      <c r="C84" s="93"/>
      <c r="D84" s="93"/>
      <c r="E84" s="95"/>
      <c r="F84" s="95"/>
      <c r="G84" s="95"/>
      <c r="H84" s="95"/>
      <c r="I84" s="95"/>
      <c r="L84" s="13"/>
    </row>
    <row r="85" spans="1:12" ht="16.5">
      <c r="A85" s="92"/>
      <c r="B85" s="93"/>
      <c r="C85" s="93"/>
      <c r="D85" s="93"/>
      <c r="E85" s="95"/>
      <c r="F85" s="95"/>
      <c r="G85" s="95"/>
      <c r="H85" s="95"/>
      <c r="I85" s="95"/>
      <c r="L85" s="13"/>
    </row>
    <row r="86" spans="1:12" s="14" customFormat="1" ht="16.5">
      <c r="A86" s="97"/>
      <c r="B86" s="95" t="s">
        <v>286</v>
      </c>
      <c r="C86" s="95"/>
      <c r="D86" s="95"/>
      <c r="E86" s="95"/>
      <c r="F86" s="95"/>
      <c r="G86" s="95"/>
      <c r="H86" s="95"/>
      <c r="I86" s="95"/>
      <c r="L86" s="15"/>
    </row>
    <row r="87" spans="1:12" ht="16.5">
      <c r="A87" s="92"/>
      <c r="B87" s="95" t="s">
        <v>287</v>
      </c>
      <c r="C87" s="95"/>
      <c r="D87" s="95"/>
      <c r="E87" s="93"/>
      <c r="F87" s="95"/>
      <c r="G87" s="95"/>
      <c r="H87" s="95"/>
      <c r="I87" s="95"/>
      <c r="L87" s="13"/>
    </row>
    <row r="88" spans="1:12" ht="16.5">
      <c r="A88" s="92"/>
      <c r="B88" s="95"/>
      <c r="C88" s="95"/>
      <c r="D88" s="95"/>
      <c r="E88" s="95"/>
      <c r="F88" s="95"/>
      <c r="G88" s="95"/>
      <c r="H88" s="95"/>
      <c r="I88" s="95"/>
      <c r="L88" s="13"/>
    </row>
    <row r="89" spans="1:12" ht="16.5">
      <c r="A89" s="92" t="s">
        <v>56</v>
      </c>
      <c r="B89" s="93" t="s">
        <v>160</v>
      </c>
      <c r="C89" s="93"/>
      <c r="D89" s="93"/>
      <c r="E89" s="93"/>
      <c r="F89" s="93"/>
      <c r="G89" s="93"/>
      <c r="H89" s="93"/>
      <c r="I89" s="93"/>
      <c r="L89" s="13"/>
    </row>
    <row r="90" spans="1:12" ht="16.5">
      <c r="A90" s="92"/>
      <c r="B90" s="95"/>
      <c r="C90" s="95"/>
      <c r="D90" s="95"/>
      <c r="E90" s="95"/>
      <c r="F90" s="95"/>
      <c r="G90" s="95"/>
      <c r="H90" s="95"/>
      <c r="I90" s="95"/>
      <c r="L90" s="13"/>
    </row>
    <row r="91" spans="1:12" ht="16.5">
      <c r="A91" s="92"/>
      <c r="B91" s="95" t="s">
        <v>357</v>
      </c>
      <c r="C91" s="95"/>
      <c r="D91" s="95"/>
      <c r="E91" s="95"/>
      <c r="F91" s="95"/>
      <c r="G91" s="95"/>
      <c r="H91" s="95"/>
      <c r="I91" s="95"/>
      <c r="L91" s="13"/>
    </row>
    <row r="92" spans="1:12" ht="16.5">
      <c r="A92" s="92"/>
      <c r="B92" s="95" t="s">
        <v>358</v>
      </c>
      <c r="C92" s="95"/>
      <c r="D92" s="95"/>
      <c r="E92" s="95"/>
      <c r="F92" s="95"/>
      <c r="G92" s="95"/>
      <c r="H92" s="95"/>
      <c r="I92" s="95"/>
      <c r="L92" s="13"/>
    </row>
    <row r="93" spans="1:12" ht="16.5">
      <c r="A93" s="92"/>
      <c r="B93" s="95"/>
      <c r="C93" s="95"/>
      <c r="D93" s="95"/>
      <c r="E93" s="95"/>
      <c r="F93" s="95"/>
      <c r="G93" s="95"/>
      <c r="H93" s="95"/>
      <c r="I93" s="95"/>
      <c r="L93" s="13"/>
    </row>
    <row r="94" spans="1:12" ht="16.5">
      <c r="A94" s="92" t="s">
        <v>57</v>
      </c>
      <c r="B94" s="93" t="s">
        <v>58</v>
      </c>
      <c r="C94" s="93"/>
      <c r="D94" s="93"/>
      <c r="E94" s="93"/>
      <c r="F94" s="93"/>
      <c r="G94" s="95"/>
      <c r="H94" s="95"/>
      <c r="I94" s="95"/>
      <c r="L94" s="13"/>
    </row>
    <row r="95" spans="1:12" ht="16.5">
      <c r="A95" s="92"/>
      <c r="B95" s="95"/>
      <c r="C95" s="95"/>
      <c r="D95" s="95"/>
      <c r="E95" s="95"/>
      <c r="F95" s="95"/>
      <c r="G95" s="95"/>
      <c r="H95" s="95"/>
      <c r="I95" s="95"/>
      <c r="L95" s="13"/>
    </row>
    <row r="96" spans="1:12" ht="16.5">
      <c r="A96" s="92"/>
      <c r="B96" s="95" t="s">
        <v>284</v>
      </c>
      <c r="C96" s="95"/>
      <c r="D96" s="95"/>
      <c r="E96" s="95"/>
      <c r="F96" s="95"/>
      <c r="G96" s="95"/>
      <c r="H96" s="95"/>
      <c r="I96" s="95"/>
      <c r="L96" s="13"/>
    </row>
    <row r="97" spans="1:12" ht="16.5">
      <c r="A97" s="92"/>
      <c r="B97" s="95" t="s">
        <v>285</v>
      </c>
      <c r="C97" s="95"/>
      <c r="D97" s="95"/>
      <c r="E97" s="95"/>
      <c r="F97" s="95"/>
      <c r="G97" s="95"/>
      <c r="H97" s="95"/>
      <c r="I97" s="95"/>
      <c r="L97" s="13"/>
    </row>
    <row r="98" spans="1:12" ht="16.5">
      <c r="A98" s="92"/>
      <c r="B98" s="95"/>
      <c r="C98" s="95"/>
      <c r="D98" s="95"/>
      <c r="E98" s="95"/>
      <c r="F98" s="95"/>
      <c r="G98" s="95"/>
      <c r="H98" s="95"/>
      <c r="I98" s="95"/>
      <c r="L98" s="13"/>
    </row>
    <row r="99" spans="1:12" ht="16.5">
      <c r="A99" s="92" t="s">
        <v>59</v>
      </c>
      <c r="B99" s="93" t="s">
        <v>142</v>
      </c>
      <c r="C99" s="93"/>
      <c r="D99" s="93"/>
      <c r="E99" s="95"/>
      <c r="F99" s="95"/>
      <c r="G99" s="95"/>
      <c r="H99" s="95"/>
      <c r="I99" s="95"/>
      <c r="L99" s="13"/>
    </row>
    <row r="100" spans="1:12" ht="16.5">
      <c r="A100" s="92"/>
      <c r="B100" s="93" t="s">
        <v>141</v>
      </c>
      <c r="C100" s="93"/>
      <c r="D100" s="93"/>
      <c r="E100" s="95"/>
      <c r="F100" s="95"/>
      <c r="G100" s="95"/>
      <c r="H100" s="95"/>
      <c r="I100" s="95"/>
      <c r="L100" s="13"/>
    </row>
    <row r="101" spans="1:12" ht="16.5">
      <c r="A101" s="92"/>
      <c r="B101" s="93"/>
      <c r="C101" s="93"/>
      <c r="D101" s="93"/>
      <c r="E101" s="95"/>
      <c r="F101" s="95"/>
      <c r="G101" s="95"/>
      <c r="H101" s="95"/>
      <c r="I101" s="95"/>
      <c r="L101" s="13"/>
    </row>
    <row r="102" spans="1:12" ht="16.5">
      <c r="A102" s="92"/>
      <c r="B102" s="95" t="s">
        <v>136</v>
      </c>
      <c r="C102" s="95"/>
      <c r="D102" s="95"/>
      <c r="E102" s="95"/>
      <c r="F102" s="95"/>
      <c r="G102" s="95"/>
      <c r="H102" s="95"/>
      <c r="I102" s="95"/>
      <c r="L102" s="13"/>
    </row>
    <row r="103" spans="1:12" ht="16.5">
      <c r="A103" s="92"/>
      <c r="B103" s="95" t="s">
        <v>265</v>
      </c>
      <c r="C103" s="95"/>
      <c r="D103" s="95"/>
      <c r="E103" s="93"/>
      <c r="F103" s="95"/>
      <c r="G103" s="95"/>
      <c r="H103" s="95"/>
      <c r="I103" s="95"/>
      <c r="L103" s="13"/>
    </row>
    <row r="104" spans="1:12" ht="16.5">
      <c r="A104" s="92"/>
      <c r="B104" s="95"/>
      <c r="C104" s="95"/>
      <c r="D104" s="95"/>
      <c r="E104" s="93"/>
      <c r="F104" s="95"/>
      <c r="G104" s="95"/>
      <c r="H104" s="95"/>
      <c r="I104" s="95"/>
      <c r="L104" s="13"/>
    </row>
    <row r="105" spans="1:12" ht="16.5">
      <c r="A105" s="92" t="s">
        <v>60</v>
      </c>
      <c r="B105" s="93" t="s">
        <v>61</v>
      </c>
      <c r="C105" s="93"/>
      <c r="D105" s="93"/>
      <c r="E105" s="95"/>
      <c r="F105" s="95"/>
      <c r="G105" s="95"/>
      <c r="H105" s="95"/>
      <c r="I105" s="95"/>
      <c r="L105" s="13"/>
    </row>
    <row r="106" spans="1:12" ht="16.5">
      <c r="A106" s="92"/>
      <c r="B106" s="93"/>
      <c r="C106" s="93"/>
      <c r="D106" s="93"/>
      <c r="E106" s="95"/>
      <c r="F106" s="95"/>
      <c r="G106" s="95"/>
      <c r="H106" s="95"/>
      <c r="I106" s="95"/>
      <c r="L106" s="13"/>
    </row>
    <row r="107" spans="1:12" ht="16.5">
      <c r="A107" s="92"/>
      <c r="B107" s="95" t="s">
        <v>266</v>
      </c>
      <c r="C107" s="95"/>
      <c r="D107" s="95"/>
      <c r="E107" s="95"/>
      <c r="F107" s="95"/>
      <c r="G107" s="95"/>
      <c r="H107" s="95"/>
      <c r="I107" s="95"/>
      <c r="L107" s="13"/>
    </row>
    <row r="108" spans="1:12" ht="16.5">
      <c r="A108" s="92"/>
      <c r="B108" s="95"/>
      <c r="C108" s="95"/>
      <c r="D108" s="95"/>
      <c r="E108" s="95"/>
      <c r="F108" s="95"/>
      <c r="G108" s="95"/>
      <c r="H108" s="95"/>
      <c r="I108" s="95"/>
      <c r="L108" s="13"/>
    </row>
    <row r="109" spans="1:12" ht="16.5">
      <c r="A109" s="92" t="s">
        <v>62</v>
      </c>
      <c r="B109" s="93" t="s">
        <v>24</v>
      </c>
      <c r="C109" s="93"/>
      <c r="D109" s="93"/>
      <c r="E109" s="95"/>
      <c r="F109" s="95"/>
      <c r="G109" s="95"/>
      <c r="H109" s="95"/>
      <c r="I109" s="95"/>
      <c r="L109" s="13"/>
    </row>
    <row r="110" spans="1:12" ht="16.5">
      <c r="A110" s="92"/>
      <c r="B110" s="93"/>
      <c r="C110" s="93"/>
      <c r="D110" s="93"/>
      <c r="E110" s="95"/>
      <c r="F110" s="95"/>
      <c r="G110" s="95"/>
      <c r="H110" s="95"/>
      <c r="I110" s="95"/>
      <c r="L110" s="13"/>
    </row>
    <row r="111" spans="1:12" s="14" customFormat="1" ht="16.5">
      <c r="A111" s="97"/>
      <c r="B111" s="95" t="s">
        <v>359</v>
      </c>
      <c r="C111" s="95"/>
      <c r="D111" s="95"/>
      <c r="E111" s="95"/>
      <c r="F111" s="95"/>
      <c r="G111" s="95"/>
      <c r="H111" s="95"/>
      <c r="I111" s="95"/>
      <c r="L111" s="15"/>
    </row>
    <row r="112" spans="1:12" s="14" customFormat="1" ht="16.5">
      <c r="A112" s="97"/>
      <c r="B112" s="95"/>
      <c r="C112" s="95"/>
      <c r="D112" s="95"/>
      <c r="E112" s="95"/>
      <c r="F112" s="95"/>
      <c r="G112" s="95"/>
      <c r="H112" s="95"/>
      <c r="I112" s="95"/>
      <c r="L112" s="15"/>
    </row>
    <row r="113" spans="1:12" ht="16.5">
      <c r="A113" s="92"/>
      <c r="B113" s="95"/>
      <c r="C113" s="95"/>
      <c r="D113" s="95"/>
      <c r="E113" s="95"/>
      <c r="F113" s="95"/>
      <c r="G113" s="98" t="s">
        <v>46</v>
      </c>
      <c r="H113" s="99"/>
      <c r="I113" s="95"/>
      <c r="L113" s="13"/>
    </row>
    <row r="114" spans="1:12" ht="16.5">
      <c r="A114" s="92"/>
      <c r="B114" s="95"/>
      <c r="C114" s="95"/>
      <c r="D114" s="95"/>
      <c r="E114" s="95"/>
      <c r="F114" s="93"/>
      <c r="G114" s="98" t="s">
        <v>48</v>
      </c>
      <c r="H114" s="99"/>
      <c r="I114" s="98"/>
      <c r="L114" s="13"/>
    </row>
    <row r="115" spans="1:12" ht="16.5">
      <c r="A115" s="92"/>
      <c r="B115" s="95"/>
      <c r="C115" s="95"/>
      <c r="D115" s="95"/>
      <c r="E115" s="95"/>
      <c r="F115" s="98" t="s">
        <v>34</v>
      </c>
      <c r="G115" s="98" t="s">
        <v>47</v>
      </c>
      <c r="H115" s="99"/>
      <c r="I115" s="98"/>
      <c r="L115" s="13"/>
    </row>
    <row r="116" spans="1:12" ht="16.5">
      <c r="A116" s="92"/>
      <c r="B116" s="95"/>
      <c r="C116" s="95"/>
      <c r="D116" s="95"/>
      <c r="E116" s="95"/>
      <c r="F116" s="98" t="s">
        <v>6</v>
      </c>
      <c r="G116" s="98" t="s">
        <v>6</v>
      </c>
      <c r="H116" s="99"/>
      <c r="I116" s="98"/>
      <c r="L116" s="13"/>
    </row>
    <row r="117" spans="1:12" ht="16.5">
      <c r="A117" s="92"/>
      <c r="B117" s="95"/>
      <c r="C117" s="95"/>
      <c r="D117" s="95"/>
      <c r="E117" s="95"/>
      <c r="F117" s="95"/>
      <c r="G117" s="95"/>
      <c r="H117" s="100"/>
      <c r="I117" s="95"/>
      <c r="L117" s="13"/>
    </row>
    <row r="118" spans="1:12" ht="16.5">
      <c r="A118" s="92"/>
      <c r="B118" s="95" t="s">
        <v>25</v>
      </c>
      <c r="C118" s="95"/>
      <c r="D118" s="95"/>
      <c r="E118" s="95"/>
      <c r="F118" s="101">
        <v>13665</v>
      </c>
      <c r="G118" s="101">
        <v>1319</v>
      </c>
      <c r="H118" s="102"/>
      <c r="I118" s="103"/>
      <c r="L118" s="13"/>
    </row>
    <row r="119" spans="1:12" ht="16.5">
      <c r="A119" s="92"/>
      <c r="B119" s="95" t="s">
        <v>26</v>
      </c>
      <c r="C119" s="95"/>
      <c r="D119" s="95"/>
      <c r="E119" s="95"/>
      <c r="F119" s="101">
        <v>5172</v>
      </c>
      <c r="G119" s="101">
        <v>123</v>
      </c>
      <c r="H119" s="102"/>
      <c r="I119" s="103"/>
      <c r="L119" s="13"/>
    </row>
    <row r="120" spans="1:12" ht="16.5">
      <c r="A120" s="92"/>
      <c r="B120" s="95" t="s">
        <v>27</v>
      </c>
      <c r="C120" s="95"/>
      <c r="D120" s="95"/>
      <c r="E120" s="95"/>
      <c r="F120" s="104">
        <v>0</v>
      </c>
      <c r="G120" s="101">
        <v>4</v>
      </c>
      <c r="H120" s="102"/>
      <c r="I120" s="103"/>
      <c r="L120" s="13"/>
    </row>
    <row r="121" spans="1:12" ht="17.25" thickBot="1">
      <c r="A121" s="92"/>
      <c r="B121" s="95"/>
      <c r="C121" s="95"/>
      <c r="D121" s="95"/>
      <c r="E121" s="93"/>
      <c r="F121" s="105">
        <f>SUM(F118:F120)</f>
        <v>18837</v>
      </c>
      <c r="G121" s="105">
        <f>SUM(G118:G120)</f>
        <v>1446</v>
      </c>
      <c r="H121" s="102"/>
      <c r="I121" s="102"/>
      <c r="L121" s="13"/>
    </row>
    <row r="122" spans="1:12" ht="17.25" thickTop="1">
      <c r="A122" s="92"/>
      <c r="B122" s="95"/>
      <c r="C122" s="95"/>
      <c r="D122" s="95"/>
      <c r="E122" s="93"/>
      <c r="F122" s="102"/>
      <c r="G122" s="102"/>
      <c r="H122" s="102"/>
      <c r="I122" s="102"/>
      <c r="L122" s="13"/>
    </row>
    <row r="123" spans="1:12" ht="16.5">
      <c r="A123" s="92" t="s">
        <v>63</v>
      </c>
      <c r="B123" s="93" t="s">
        <v>64</v>
      </c>
      <c r="C123" s="93"/>
      <c r="D123" s="93"/>
      <c r="E123" s="93"/>
      <c r="F123" s="106"/>
      <c r="G123" s="106"/>
      <c r="H123" s="102"/>
      <c r="I123" s="102"/>
      <c r="L123" s="13"/>
    </row>
    <row r="124" spans="1:12" ht="16.5">
      <c r="A124" s="92"/>
      <c r="B124" s="95"/>
      <c r="C124" s="95"/>
      <c r="D124" s="95"/>
      <c r="E124" s="93"/>
      <c r="F124" s="102"/>
      <c r="G124" s="102"/>
      <c r="H124" s="102"/>
      <c r="I124" s="102"/>
      <c r="L124" s="13"/>
    </row>
    <row r="125" spans="1:12" ht="16.5">
      <c r="A125" s="92"/>
      <c r="B125" s="95" t="s">
        <v>293</v>
      </c>
      <c r="C125" s="95"/>
      <c r="D125" s="95"/>
      <c r="E125" s="93"/>
      <c r="F125" s="102"/>
      <c r="G125" s="102"/>
      <c r="H125" s="102"/>
      <c r="I125" s="102"/>
      <c r="L125" s="13"/>
    </row>
    <row r="126" spans="1:12" ht="16.5">
      <c r="A126" s="92"/>
      <c r="B126" s="95" t="s">
        <v>267</v>
      </c>
      <c r="C126" s="95"/>
      <c r="D126" s="95"/>
      <c r="E126" s="93"/>
      <c r="F126" s="102"/>
      <c r="G126" s="102"/>
      <c r="H126" s="102"/>
      <c r="I126" s="102"/>
      <c r="L126" s="13"/>
    </row>
    <row r="127" spans="1:12" s="126" customFormat="1" ht="16.5">
      <c r="A127" s="125"/>
      <c r="B127" s="109" t="s">
        <v>294</v>
      </c>
      <c r="C127" s="109"/>
      <c r="D127" s="109"/>
      <c r="E127" s="135"/>
      <c r="F127" s="136"/>
      <c r="G127" s="136"/>
      <c r="H127" s="136"/>
      <c r="I127" s="136"/>
      <c r="L127" s="127"/>
    </row>
    <row r="128" spans="1:12" s="126" customFormat="1" ht="16.5">
      <c r="A128" s="125"/>
      <c r="B128" s="109"/>
      <c r="C128" s="109"/>
      <c r="D128" s="109"/>
      <c r="E128" s="135"/>
      <c r="F128" s="136"/>
      <c r="G128" s="136"/>
      <c r="H128" s="136"/>
      <c r="I128" s="136"/>
      <c r="L128" s="127"/>
    </row>
    <row r="129" spans="1:12" ht="16.5">
      <c r="A129" s="92" t="s">
        <v>65</v>
      </c>
      <c r="B129" s="93" t="s">
        <v>44</v>
      </c>
      <c r="C129" s="93"/>
      <c r="D129" s="93"/>
      <c r="E129" s="93"/>
      <c r="F129" s="95"/>
      <c r="G129" s="95"/>
      <c r="H129" s="95"/>
      <c r="I129" s="95"/>
      <c r="J129" s="14"/>
      <c r="L129" s="13"/>
    </row>
    <row r="130" spans="1:12" ht="16.5">
      <c r="A130" s="92"/>
      <c r="B130" s="95"/>
      <c r="C130" s="95"/>
      <c r="D130" s="95"/>
      <c r="E130" s="95"/>
      <c r="F130" s="95"/>
      <c r="G130" s="95"/>
      <c r="H130" s="95"/>
      <c r="I130" s="95"/>
      <c r="J130" s="14"/>
      <c r="L130" s="13"/>
    </row>
    <row r="131" spans="1:12" ht="16.5">
      <c r="A131" s="92"/>
      <c r="B131" s="95" t="s">
        <v>345</v>
      </c>
      <c r="C131" s="95"/>
      <c r="D131" s="95"/>
      <c r="E131" s="95"/>
      <c r="F131" s="95"/>
      <c r="G131" s="95"/>
      <c r="H131" s="95"/>
      <c r="I131" s="95"/>
      <c r="J131" s="14"/>
      <c r="L131" s="13"/>
    </row>
    <row r="132" spans="1:12" ht="16.5">
      <c r="A132" s="92"/>
      <c r="B132" s="95" t="s">
        <v>295</v>
      </c>
      <c r="C132" s="95"/>
      <c r="D132" s="95"/>
      <c r="E132" s="95"/>
      <c r="F132" s="95"/>
      <c r="G132" s="95"/>
      <c r="H132" s="95"/>
      <c r="I132" s="95"/>
      <c r="J132" s="14"/>
      <c r="L132" s="13"/>
    </row>
    <row r="133" spans="1:12" ht="16.5">
      <c r="A133" s="92"/>
      <c r="B133" s="95"/>
      <c r="C133" s="95"/>
      <c r="D133" s="95"/>
      <c r="E133" s="93"/>
      <c r="F133" s="102"/>
      <c r="G133" s="102"/>
      <c r="H133" s="102"/>
      <c r="I133" s="102"/>
      <c r="L133" s="13"/>
    </row>
    <row r="134" spans="1:12" ht="16.5">
      <c r="A134" s="92" t="s">
        <v>66</v>
      </c>
      <c r="B134" s="93" t="s">
        <v>18</v>
      </c>
      <c r="C134" s="93"/>
      <c r="D134" s="93"/>
      <c r="E134" s="93"/>
      <c r="F134" s="95"/>
      <c r="G134" s="95"/>
      <c r="H134" s="95"/>
      <c r="I134" s="95"/>
      <c r="L134" s="13"/>
    </row>
    <row r="135" spans="1:12" ht="16.5">
      <c r="A135" s="92"/>
      <c r="B135" s="93"/>
      <c r="C135" s="93"/>
      <c r="D135" s="93"/>
      <c r="E135" s="93"/>
      <c r="F135" s="95"/>
      <c r="G135" s="95"/>
      <c r="H135" s="95"/>
      <c r="I135" s="95"/>
      <c r="L135" s="13"/>
    </row>
    <row r="136" spans="1:12" ht="16.5">
      <c r="A136" s="92"/>
      <c r="B136" s="95" t="s">
        <v>346</v>
      </c>
      <c r="C136" s="95"/>
      <c r="D136" s="95"/>
      <c r="E136" s="95"/>
      <c r="F136" s="95"/>
      <c r="G136" s="95"/>
      <c r="H136" s="95"/>
      <c r="I136" s="95"/>
      <c r="L136" s="13"/>
    </row>
    <row r="137" spans="1:12" ht="16.5">
      <c r="A137" s="92"/>
      <c r="B137" s="95"/>
      <c r="C137" s="95"/>
      <c r="D137" s="95"/>
      <c r="E137" s="93"/>
      <c r="F137" s="102"/>
      <c r="G137" s="102"/>
      <c r="H137" s="102"/>
      <c r="I137" s="102"/>
      <c r="L137" s="13"/>
    </row>
    <row r="138" spans="1:12" ht="16.5">
      <c r="A138" s="92" t="s">
        <v>67</v>
      </c>
      <c r="B138" s="93" t="s">
        <v>68</v>
      </c>
      <c r="C138" s="93"/>
      <c r="D138" s="93"/>
      <c r="E138" s="95"/>
      <c r="F138" s="95"/>
      <c r="G138" s="95"/>
      <c r="H138" s="95"/>
      <c r="I138" s="102"/>
      <c r="L138" s="13"/>
    </row>
    <row r="139" spans="1:12" ht="16.5">
      <c r="A139" s="92"/>
      <c r="B139" s="93"/>
      <c r="C139" s="93"/>
      <c r="D139" s="93"/>
      <c r="E139" s="95"/>
      <c r="F139" s="95"/>
      <c r="G139" s="95"/>
      <c r="H139" s="95"/>
      <c r="I139" s="102"/>
      <c r="L139" s="13"/>
    </row>
    <row r="140" spans="1:12" ht="16.5">
      <c r="A140" s="92"/>
      <c r="B140" s="95" t="s">
        <v>69</v>
      </c>
      <c r="C140" s="95"/>
      <c r="D140" s="95"/>
      <c r="E140" s="93"/>
      <c r="F140" s="95"/>
      <c r="G140" s="95"/>
      <c r="H140" s="95"/>
      <c r="I140" s="102"/>
      <c r="L140" s="13"/>
    </row>
    <row r="141" spans="1:12" ht="16.5">
      <c r="A141" s="92"/>
      <c r="B141" s="95"/>
      <c r="C141" s="95"/>
      <c r="D141" s="95"/>
      <c r="E141" s="93"/>
      <c r="F141" s="102"/>
      <c r="G141" s="102"/>
      <c r="H141" s="102"/>
      <c r="I141" s="102"/>
      <c r="L141" s="13"/>
    </row>
    <row r="142" spans="1:12" ht="16.5">
      <c r="A142" s="92"/>
      <c r="B142" s="95"/>
      <c r="C142" s="95"/>
      <c r="D142" s="95"/>
      <c r="E142" s="93"/>
      <c r="F142" s="102"/>
      <c r="G142" s="102"/>
      <c r="H142" s="102"/>
      <c r="I142" s="102"/>
      <c r="L142" s="13"/>
    </row>
    <row r="143" spans="1:12" ht="16.5">
      <c r="A143" s="92" t="s">
        <v>161</v>
      </c>
      <c r="B143" s="95"/>
      <c r="C143" s="95"/>
      <c r="D143" s="95"/>
      <c r="E143" s="93"/>
      <c r="F143" s="102"/>
      <c r="G143" s="102"/>
      <c r="H143" s="102"/>
      <c r="I143" s="102"/>
      <c r="L143" s="13"/>
    </row>
    <row r="144" spans="1:9" ht="16.5">
      <c r="A144" s="92"/>
      <c r="B144" s="95"/>
      <c r="C144" s="95"/>
      <c r="D144" s="95"/>
      <c r="E144" s="93"/>
      <c r="F144" s="95"/>
      <c r="G144" s="95"/>
      <c r="H144" s="95"/>
      <c r="I144" s="95"/>
    </row>
    <row r="145" spans="1:9" ht="16.5">
      <c r="A145" s="92" t="s">
        <v>70</v>
      </c>
      <c r="B145" s="93" t="s">
        <v>71</v>
      </c>
      <c r="C145" s="93"/>
      <c r="D145" s="93"/>
      <c r="E145" s="95"/>
      <c r="F145" s="95"/>
      <c r="G145" s="95"/>
      <c r="H145" s="95"/>
      <c r="I145" s="95"/>
    </row>
    <row r="146" spans="1:9" ht="16.5">
      <c r="A146" s="92"/>
      <c r="B146" s="95"/>
      <c r="C146" s="95"/>
      <c r="D146" s="95"/>
      <c r="E146" s="93"/>
      <c r="F146" s="95"/>
      <c r="G146" s="95"/>
      <c r="H146" s="95"/>
      <c r="I146" s="95"/>
    </row>
    <row r="147" spans="1:10" ht="16.5">
      <c r="A147" s="92"/>
      <c r="B147" s="95" t="s">
        <v>347</v>
      </c>
      <c r="C147" s="95"/>
      <c r="D147" s="95"/>
      <c r="E147" s="95"/>
      <c r="F147" s="95"/>
      <c r="G147" s="95"/>
      <c r="H147" s="95"/>
      <c r="I147" s="95"/>
      <c r="J147" s="14"/>
    </row>
    <row r="148" spans="1:10" ht="16.5">
      <c r="A148" s="92"/>
      <c r="B148" s="95" t="s">
        <v>268</v>
      </c>
      <c r="C148" s="95"/>
      <c r="D148" s="95"/>
      <c r="E148" s="95"/>
      <c r="F148" s="95"/>
      <c r="G148" s="95"/>
      <c r="H148" s="95"/>
      <c r="I148" s="95"/>
      <c r="J148" s="14"/>
    </row>
    <row r="149" spans="1:10" ht="16.5">
      <c r="A149" s="92"/>
      <c r="B149" s="95" t="s">
        <v>353</v>
      </c>
      <c r="C149" s="95"/>
      <c r="D149" s="95"/>
      <c r="E149" s="95"/>
      <c r="F149" s="95"/>
      <c r="G149" s="95"/>
      <c r="H149" s="95"/>
      <c r="I149" s="95"/>
      <c r="J149" s="14"/>
    </row>
    <row r="150" spans="1:10" ht="16.5">
      <c r="A150" s="92"/>
      <c r="B150" s="95" t="s">
        <v>270</v>
      </c>
      <c r="C150" s="95"/>
      <c r="D150" s="95"/>
      <c r="E150" s="95"/>
      <c r="F150" s="109"/>
      <c r="G150" s="95"/>
      <c r="H150" s="95"/>
      <c r="I150" s="95"/>
      <c r="J150" s="14"/>
    </row>
    <row r="151" spans="1:10" ht="16.5">
      <c r="A151" s="92"/>
      <c r="B151" s="95"/>
      <c r="C151" s="95"/>
      <c r="D151" s="95"/>
      <c r="E151" s="95"/>
      <c r="F151" s="95"/>
      <c r="G151" s="95"/>
      <c r="H151" s="95"/>
      <c r="I151" s="95"/>
      <c r="J151" s="14"/>
    </row>
    <row r="152" spans="1:9" ht="16.5">
      <c r="A152" s="92" t="s">
        <v>72</v>
      </c>
      <c r="B152" s="93" t="s">
        <v>143</v>
      </c>
      <c r="C152" s="93"/>
      <c r="D152" s="93"/>
      <c r="E152" s="95"/>
      <c r="F152" s="95"/>
      <c r="G152" s="95"/>
      <c r="H152" s="95"/>
      <c r="I152" s="95"/>
    </row>
    <row r="153" spans="1:9" ht="16.5">
      <c r="A153" s="92"/>
      <c r="B153" s="93" t="s">
        <v>5</v>
      </c>
      <c r="C153" s="93"/>
      <c r="D153" s="93"/>
      <c r="E153" s="95"/>
      <c r="F153" s="95"/>
      <c r="G153" s="95"/>
      <c r="H153" s="95"/>
      <c r="I153" s="95"/>
    </row>
    <row r="154" spans="1:9" ht="16.5">
      <c r="A154" s="92"/>
      <c r="B154" s="93"/>
      <c r="C154" s="93"/>
      <c r="D154" s="93"/>
      <c r="E154" s="95"/>
      <c r="F154" s="95"/>
      <c r="G154" s="95"/>
      <c r="H154" s="95"/>
      <c r="I154" s="95"/>
    </row>
    <row r="155" spans="1:9" ht="16.5">
      <c r="A155" s="92"/>
      <c r="B155" s="95" t="s">
        <v>269</v>
      </c>
      <c r="C155" s="95"/>
      <c r="D155" s="95"/>
      <c r="E155" s="95"/>
      <c r="F155" s="95"/>
      <c r="G155" s="95"/>
      <c r="H155" s="95"/>
      <c r="I155" s="95"/>
    </row>
    <row r="156" spans="1:9" ht="16.5">
      <c r="A156" s="92"/>
      <c r="B156" s="95" t="s">
        <v>352</v>
      </c>
      <c r="C156" s="95"/>
      <c r="D156" s="95"/>
      <c r="E156" s="95"/>
      <c r="F156" s="95"/>
      <c r="G156" s="95"/>
      <c r="H156" s="95"/>
      <c r="I156" s="95"/>
    </row>
    <row r="157" spans="1:9" ht="16.5">
      <c r="A157" s="92"/>
      <c r="B157" s="95" t="s">
        <v>360</v>
      </c>
      <c r="C157" s="95"/>
      <c r="D157" s="95"/>
      <c r="E157" s="95"/>
      <c r="F157" s="95"/>
      <c r="G157" s="95"/>
      <c r="H157" s="95"/>
      <c r="I157" s="95"/>
    </row>
    <row r="158" spans="1:9" ht="16.5">
      <c r="A158" s="95"/>
      <c r="B158" s="95"/>
      <c r="C158" s="95"/>
      <c r="D158" s="95"/>
      <c r="E158" s="95"/>
      <c r="F158" s="95"/>
      <c r="G158" s="95"/>
      <c r="H158" s="95"/>
      <c r="I158" s="95"/>
    </row>
    <row r="159" spans="1:9" ht="16.5">
      <c r="A159" s="135" t="s">
        <v>73</v>
      </c>
      <c r="B159" s="93" t="s">
        <v>28</v>
      </c>
      <c r="C159" s="93"/>
      <c r="D159" s="93"/>
      <c r="E159" s="95"/>
      <c r="F159" s="95"/>
      <c r="G159" s="95"/>
      <c r="H159" s="95"/>
      <c r="I159" s="95"/>
    </row>
    <row r="160" spans="1:9" ht="16.5">
      <c r="A160" s="109"/>
      <c r="B160" s="95"/>
      <c r="C160" s="95"/>
      <c r="D160" s="95"/>
      <c r="E160" s="95"/>
      <c r="F160" s="95"/>
      <c r="G160" s="95"/>
      <c r="H160" s="95"/>
      <c r="I160" s="95"/>
    </row>
    <row r="161" spans="1:9" ht="16.5">
      <c r="A161" s="95"/>
      <c r="B161" s="95" t="s">
        <v>271</v>
      </c>
      <c r="C161" s="95"/>
      <c r="D161" s="95"/>
      <c r="E161" s="95"/>
      <c r="F161" s="95"/>
      <c r="G161" s="95"/>
      <c r="H161" s="95"/>
      <c r="I161" s="95"/>
    </row>
    <row r="162" spans="1:9" ht="16.5">
      <c r="A162" s="95"/>
      <c r="B162" s="95" t="s">
        <v>354</v>
      </c>
      <c r="C162" s="95"/>
      <c r="D162" s="95"/>
      <c r="E162" s="95"/>
      <c r="F162" s="95"/>
      <c r="G162" s="95"/>
      <c r="H162" s="95"/>
      <c r="I162" s="95"/>
    </row>
    <row r="163" spans="1:9" ht="16.5">
      <c r="A163" s="95"/>
      <c r="B163" s="95" t="s">
        <v>272</v>
      </c>
      <c r="C163" s="95"/>
      <c r="D163" s="95"/>
      <c r="E163" s="95"/>
      <c r="F163" s="95"/>
      <c r="G163" s="95"/>
      <c r="H163" s="95"/>
      <c r="I163" s="95"/>
    </row>
    <row r="164" spans="1:9" ht="16.5">
      <c r="A164" s="95"/>
      <c r="B164" s="95" t="s">
        <v>273</v>
      </c>
      <c r="C164" s="95"/>
      <c r="D164" s="95"/>
      <c r="E164" s="95"/>
      <c r="F164" s="95"/>
      <c r="G164" s="95"/>
      <c r="H164" s="95"/>
      <c r="I164" s="95"/>
    </row>
    <row r="165" spans="1:9" ht="16.5">
      <c r="A165" s="95"/>
      <c r="E165" s="95"/>
      <c r="F165" s="95"/>
      <c r="G165" s="95"/>
      <c r="H165" s="95"/>
      <c r="I165" s="95"/>
    </row>
    <row r="166" spans="1:9" ht="16.5">
      <c r="A166" s="95"/>
      <c r="B166" s="95" t="s">
        <v>173</v>
      </c>
      <c r="C166" s="95"/>
      <c r="D166" s="95"/>
      <c r="E166" s="95"/>
      <c r="F166" s="95"/>
      <c r="G166" s="95"/>
      <c r="H166" s="95"/>
      <c r="I166" s="95"/>
    </row>
    <row r="167" spans="1:9" ht="16.5">
      <c r="A167" s="92"/>
      <c r="B167" s="93"/>
      <c r="C167" s="93"/>
      <c r="D167" s="93"/>
      <c r="E167" s="93"/>
      <c r="F167" s="95"/>
      <c r="G167" s="93"/>
      <c r="H167" s="95"/>
      <c r="I167" s="95"/>
    </row>
    <row r="168" spans="1:9" ht="16.5">
      <c r="A168" s="92" t="s">
        <v>74</v>
      </c>
      <c r="B168" s="93" t="s">
        <v>75</v>
      </c>
      <c r="C168" s="93"/>
      <c r="D168" s="93"/>
      <c r="E168" s="93"/>
      <c r="F168" s="93"/>
      <c r="G168" s="93"/>
      <c r="H168" s="93"/>
      <c r="I168" s="95"/>
    </row>
    <row r="169" spans="1:9" ht="16.5">
      <c r="A169" s="92"/>
      <c r="B169" s="95"/>
      <c r="C169" s="95"/>
      <c r="D169" s="95"/>
      <c r="E169" s="95"/>
      <c r="F169" s="95"/>
      <c r="G169" s="95"/>
      <c r="H169" s="95"/>
      <c r="I169" s="95"/>
    </row>
    <row r="170" spans="1:9" ht="16.5">
      <c r="A170" s="92"/>
      <c r="B170" s="95" t="s">
        <v>45</v>
      </c>
      <c r="C170" s="95"/>
      <c r="D170" s="95"/>
      <c r="E170" s="95"/>
      <c r="F170" s="95"/>
      <c r="G170" s="95"/>
      <c r="H170" s="95"/>
      <c r="I170" s="95"/>
    </row>
    <row r="171" spans="1:9" ht="16.5">
      <c r="A171" s="92"/>
      <c r="B171" s="93"/>
      <c r="C171" s="93"/>
      <c r="D171" s="93"/>
      <c r="E171" s="93"/>
      <c r="F171" s="95"/>
      <c r="G171" s="93"/>
      <c r="H171" s="95"/>
      <c r="I171" s="95"/>
    </row>
    <row r="172" spans="1:12" ht="16.5">
      <c r="A172" s="92" t="s">
        <v>76</v>
      </c>
      <c r="B172" s="93" t="s">
        <v>16</v>
      </c>
      <c r="C172" s="93"/>
      <c r="D172" s="93"/>
      <c r="E172" s="93"/>
      <c r="F172" s="95"/>
      <c r="G172" s="98" t="s">
        <v>32</v>
      </c>
      <c r="H172" s="95"/>
      <c r="I172" s="95"/>
      <c r="L172" s="13"/>
    </row>
    <row r="173" spans="1:12" ht="16.5">
      <c r="A173" s="92"/>
      <c r="B173" s="95"/>
      <c r="C173" s="95"/>
      <c r="D173" s="95"/>
      <c r="E173" s="95"/>
      <c r="F173" s="98" t="s">
        <v>30</v>
      </c>
      <c r="G173" s="98" t="s">
        <v>30</v>
      </c>
      <c r="H173" s="95"/>
      <c r="I173" s="95"/>
      <c r="L173" s="13"/>
    </row>
    <row r="174" spans="1:12" ht="16.5">
      <c r="A174" s="92"/>
      <c r="B174" s="95"/>
      <c r="C174" s="95"/>
      <c r="D174" s="95"/>
      <c r="E174" s="95"/>
      <c r="F174" s="98" t="s">
        <v>31</v>
      </c>
      <c r="G174" s="98" t="s">
        <v>33</v>
      </c>
      <c r="H174" s="95"/>
      <c r="I174" s="95"/>
      <c r="L174" s="13"/>
    </row>
    <row r="175" spans="1:12" ht="16.5">
      <c r="A175" s="92"/>
      <c r="B175" s="95"/>
      <c r="C175" s="95"/>
      <c r="D175" s="95"/>
      <c r="E175" s="95"/>
      <c r="F175" s="107" t="s">
        <v>301</v>
      </c>
      <c r="G175" s="107" t="s">
        <v>301</v>
      </c>
      <c r="H175" s="95"/>
      <c r="I175" s="95"/>
      <c r="L175" s="13"/>
    </row>
    <row r="176" spans="1:12" ht="16.5">
      <c r="A176" s="92"/>
      <c r="B176" s="95"/>
      <c r="C176" s="95"/>
      <c r="D176" s="95"/>
      <c r="E176" s="95"/>
      <c r="F176" s="98" t="s">
        <v>6</v>
      </c>
      <c r="G176" s="98" t="s">
        <v>6</v>
      </c>
      <c r="H176" s="95"/>
      <c r="I176" s="95"/>
      <c r="L176" s="13"/>
    </row>
    <row r="177" spans="1:12" ht="16.5">
      <c r="A177" s="92"/>
      <c r="B177" s="95" t="s">
        <v>115</v>
      </c>
      <c r="C177" s="95"/>
      <c r="D177" s="95"/>
      <c r="E177" s="95"/>
      <c r="F177" s="141"/>
      <c r="G177" s="141"/>
      <c r="H177" s="95"/>
      <c r="I177" s="95"/>
      <c r="L177" s="13"/>
    </row>
    <row r="178" spans="1:12" ht="16.5">
      <c r="A178" s="92"/>
      <c r="B178" s="144" t="s">
        <v>163</v>
      </c>
      <c r="C178" s="144"/>
      <c r="D178" s="144"/>
      <c r="E178" s="95"/>
      <c r="F178" s="141">
        <v>354</v>
      </c>
      <c r="G178" s="141">
        <v>354</v>
      </c>
      <c r="H178" s="95"/>
      <c r="I178" s="95"/>
      <c r="L178" s="13"/>
    </row>
    <row r="179" spans="1:12" ht="16.5" hidden="1">
      <c r="A179" s="92"/>
      <c r="B179" s="144" t="s">
        <v>164</v>
      </c>
      <c r="C179" s="144"/>
      <c r="D179" s="144"/>
      <c r="E179" s="95"/>
      <c r="F179" s="141">
        <v>0</v>
      </c>
      <c r="G179" s="141">
        <v>0</v>
      </c>
      <c r="H179" s="95"/>
      <c r="I179" s="95"/>
      <c r="L179" s="13"/>
    </row>
    <row r="180" spans="1:12" ht="16.5">
      <c r="A180" s="92"/>
      <c r="B180" s="95" t="s">
        <v>42</v>
      </c>
      <c r="C180" s="95"/>
      <c r="D180" s="95"/>
      <c r="E180" s="95"/>
      <c r="F180" s="142">
        <v>-31</v>
      </c>
      <c r="G180" s="142">
        <v>-31</v>
      </c>
      <c r="H180" s="95"/>
      <c r="I180" s="95"/>
      <c r="L180" s="13"/>
    </row>
    <row r="181" spans="1:12" ht="18.75" customHeight="1" thickBot="1">
      <c r="A181" s="92"/>
      <c r="B181" s="95"/>
      <c r="C181" s="95"/>
      <c r="D181" s="95"/>
      <c r="E181" s="95"/>
      <c r="F181" s="143">
        <f>SUM(F178:F180)</f>
        <v>323</v>
      </c>
      <c r="G181" s="143">
        <f>SUM(G178:G180)</f>
        <v>323</v>
      </c>
      <c r="H181" s="100"/>
      <c r="I181" s="95"/>
      <c r="L181" s="13"/>
    </row>
    <row r="182" spans="1:12" ht="18.75" customHeight="1" thickTop="1">
      <c r="A182" s="92"/>
      <c r="B182" s="95"/>
      <c r="C182" s="95"/>
      <c r="D182" s="95"/>
      <c r="E182" s="95"/>
      <c r="F182" s="108"/>
      <c r="G182" s="103"/>
      <c r="H182" s="108"/>
      <c r="I182" s="95"/>
      <c r="L182" s="13"/>
    </row>
    <row r="183" spans="1:12" ht="18.75" customHeight="1">
      <c r="A183" s="92"/>
      <c r="B183" s="109" t="s">
        <v>275</v>
      </c>
      <c r="C183" s="109"/>
      <c r="D183" s="109"/>
      <c r="E183" s="95"/>
      <c r="F183" s="108"/>
      <c r="G183" s="102"/>
      <c r="H183" s="108"/>
      <c r="I183" s="95"/>
      <c r="L183" s="13"/>
    </row>
    <row r="184" spans="1:12" ht="18.75" customHeight="1">
      <c r="A184" s="92"/>
      <c r="B184" s="109" t="s">
        <v>274</v>
      </c>
      <c r="C184" s="109"/>
      <c r="D184" s="109"/>
      <c r="E184" s="95"/>
      <c r="F184" s="108"/>
      <c r="G184" s="102"/>
      <c r="H184" s="108"/>
      <c r="I184" s="95"/>
      <c r="L184" s="13"/>
    </row>
    <row r="185" spans="1:12" ht="18.75" customHeight="1">
      <c r="A185" s="92"/>
      <c r="B185" s="109"/>
      <c r="C185" s="109"/>
      <c r="D185" s="109"/>
      <c r="E185" s="109"/>
      <c r="F185" s="110"/>
      <c r="G185" s="102"/>
      <c r="H185" s="108"/>
      <c r="I185" s="95"/>
      <c r="L185" s="13"/>
    </row>
    <row r="186" spans="1:12" ht="16.5">
      <c r="A186" s="92" t="s">
        <v>77</v>
      </c>
      <c r="B186" s="93" t="s">
        <v>124</v>
      </c>
      <c r="C186" s="93"/>
      <c r="D186" s="93"/>
      <c r="E186" s="93"/>
      <c r="F186" s="95"/>
      <c r="G186" s="95"/>
      <c r="H186" s="95"/>
      <c r="I186" s="95"/>
      <c r="L186" s="13"/>
    </row>
    <row r="187" spans="1:12" ht="16.5">
      <c r="A187" s="92"/>
      <c r="B187" s="93"/>
      <c r="C187" s="93"/>
      <c r="D187" s="93"/>
      <c r="E187" s="93"/>
      <c r="F187" s="95"/>
      <c r="G187" s="95"/>
      <c r="H187" s="95"/>
      <c r="I187" s="95"/>
      <c r="L187" s="13"/>
    </row>
    <row r="188" spans="1:12" ht="16.5">
      <c r="A188" s="92"/>
      <c r="B188" s="95" t="s">
        <v>348</v>
      </c>
      <c r="C188" s="95"/>
      <c r="D188" s="95"/>
      <c r="E188" s="95"/>
      <c r="F188" s="95"/>
      <c r="G188" s="95"/>
      <c r="H188" s="95"/>
      <c r="I188" s="95"/>
      <c r="L188" s="13"/>
    </row>
    <row r="189" spans="1:12" s="14" customFormat="1" ht="16.5">
      <c r="A189" s="97"/>
      <c r="B189" s="95"/>
      <c r="C189" s="95"/>
      <c r="D189" s="95"/>
      <c r="E189" s="95"/>
      <c r="F189" s="95"/>
      <c r="G189" s="95"/>
      <c r="H189" s="95"/>
      <c r="I189" s="95"/>
      <c r="L189" s="15"/>
    </row>
    <row r="190" spans="1:12" ht="16.5">
      <c r="A190" s="92" t="s">
        <v>78</v>
      </c>
      <c r="B190" s="93" t="s">
        <v>17</v>
      </c>
      <c r="C190" s="93"/>
      <c r="D190" s="93"/>
      <c r="E190" s="93"/>
      <c r="F190" s="95"/>
      <c r="G190" s="95"/>
      <c r="H190" s="95"/>
      <c r="I190" s="95"/>
      <c r="L190" s="13"/>
    </row>
    <row r="191" spans="1:12" ht="16.5">
      <c r="A191" s="92"/>
      <c r="B191" s="93"/>
      <c r="C191" s="93"/>
      <c r="D191" s="93"/>
      <c r="E191" s="93"/>
      <c r="F191" s="95"/>
      <c r="G191" s="95"/>
      <c r="H191" s="95"/>
      <c r="I191" s="95"/>
      <c r="L191" s="13"/>
    </row>
    <row r="192" spans="1:12" ht="16.5">
      <c r="A192" s="92"/>
      <c r="B192" s="95" t="s">
        <v>349</v>
      </c>
      <c r="C192" s="95"/>
      <c r="D192" s="95"/>
      <c r="E192" s="95"/>
      <c r="F192" s="95"/>
      <c r="G192" s="95"/>
      <c r="H192" s="95"/>
      <c r="I192" s="95"/>
      <c r="L192" s="13"/>
    </row>
    <row r="193" spans="1:12" ht="16.5">
      <c r="A193" s="92"/>
      <c r="B193" s="95"/>
      <c r="C193" s="95"/>
      <c r="D193" s="95"/>
      <c r="E193" s="95"/>
      <c r="F193" s="95"/>
      <c r="G193" s="95"/>
      <c r="H193" s="95"/>
      <c r="I193" s="95"/>
      <c r="L193" s="13"/>
    </row>
    <row r="194" spans="1:12" ht="16.5">
      <c r="A194" s="92" t="s">
        <v>79</v>
      </c>
      <c r="B194" s="93" t="s">
        <v>19</v>
      </c>
      <c r="C194" s="93"/>
      <c r="D194" s="93"/>
      <c r="E194" s="93"/>
      <c r="F194" s="95"/>
      <c r="G194" s="95"/>
      <c r="H194" s="95"/>
      <c r="I194" s="95"/>
      <c r="L194" s="13"/>
    </row>
    <row r="195" spans="1:12" ht="16.5">
      <c r="A195" s="92"/>
      <c r="B195" s="95"/>
      <c r="C195" s="95"/>
      <c r="D195" s="95"/>
      <c r="E195" s="95"/>
      <c r="F195" s="95"/>
      <c r="G195" s="95"/>
      <c r="H195" s="95"/>
      <c r="I195" s="95"/>
      <c r="L195" s="13"/>
    </row>
    <row r="196" spans="1:12" ht="16.5">
      <c r="A196" s="92"/>
      <c r="B196" s="95" t="s">
        <v>361</v>
      </c>
      <c r="C196" s="95"/>
      <c r="D196" s="95"/>
      <c r="E196" s="95"/>
      <c r="F196" s="95"/>
      <c r="G196" s="95"/>
      <c r="H196" s="95"/>
      <c r="I196" s="95"/>
      <c r="L196" s="13"/>
    </row>
    <row r="197" spans="1:12" ht="16.5">
      <c r="A197" s="92"/>
      <c r="B197" s="95" t="s">
        <v>362</v>
      </c>
      <c r="C197" s="95"/>
      <c r="D197" s="95"/>
      <c r="E197" s="95"/>
      <c r="F197" s="95"/>
      <c r="G197" s="95"/>
      <c r="H197" s="95"/>
      <c r="I197" s="95"/>
      <c r="L197" s="13"/>
    </row>
    <row r="198" spans="1:12" ht="16.5">
      <c r="A198" s="92"/>
      <c r="B198" s="95" t="s">
        <v>276</v>
      </c>
      <c r="C198" s="95"/>
      <c r="D198" s="95"/>
      <c r="E198" s="95"/>
      <c r="F198" s="95"/>
      <c r="G198" s="95"/>
      <c r="H198" s="95"/>
      <c r="I198" s="95"/>
      <c r="L198" s="13"/>
    </row>
    <row r="199" spans="1:12" ht="16.5">
      <c r="A199" s="92"/>
      <c r="B199" s="95" t="s">
        <v>277</v>
      </c>
      <c r="C199" s="95"/>
      <c r="D199" s="95"/>
      <c r="E199" s="95"/>
      <c r="F199" s="95"/>
      <c r="G199" s="95"/>
      <c r="H199" s="95"/>
      <c r="I199" s="95"/>
      <c r="L199" s="13"/>
    </row>
    <row r="200" spans="1:12" ht="16.5">
      <c r="A200" s="92"/>
      <c r="B200" s="95"/>
      <c r="C200" s="95"/>
      <c r="D200" s="95"/>
      <c r="E200" s="95"/>
      <c r="F200" s="95"/>
      <c r="G200" s="95"/>
      <c r="H200" s="95"/>
      <c r="I200" s="95"/>
      <c r="L200" s="13"/>
    </row>
    <row r="201" spans="1:12" ht="16.5">
      <c r="A201" s="92"/>
      <c r="B201" s="95"/>
      <c r="C201" s="95"/>
      <c r="D201" s="95"/>
      <c r="E201" s="95"/>
      <c r="F201" s="95"/>
      <c r="G201" s="95"/>
      <c r="H201" s="95"/>
      <c r="I201" s="95"/>
      <c r="L201" s="13"/>
    </row>
    <row r="202" spans="1:12" ht="16.5">
      <c r="A202" s="92" t="s">
        <v>80</v>
      </c>
      <c r="B202" s="93" t="s">
        <v>81</v>
      </c>
      <c r="C202" s="93"/>
      <c r="D202" s="93"/>
      <c r="E202" s="93"/>
      <c r="F202" s="93"/>
      <c r="G202" s="93"/>
      <c r="H202" s="93"/>
      <c r="I202" s="93"/>
      <c r="L202" s="13"/>
    </row>
    <row r="203" spans="1:12" ht="16.5">
      <c r="A203" s="92"/>
      <c r="B203" s="95"/>
      <c r="C203" s="95"/>
      <c r="D203" s="95"/>
      <c r="E203" s="95"/>
      <c r="F203" s="95"/>
      <c r="G203" s="95"/>
      <c r="H203" s="95"/>
      <c r="I203" s="95"/>
      <c r="L203" s="13"/>
    </row>
    <row r="204" spans="1:12" ht="16.5">
      <c r="A204" s="92"/>
      <c r="B204" s="95" t="s">
        <v>45</v>
      </c>
      <c r="C204" s="95"/>
      <c r="D204" s="95"/>
      <c r="E204" s="95"/>
      <c r="F204" s="95"/>
      <c r="G204" s="95"/>
      <c r="H204" s="95"/>
      <c r="I204" s="95"/>
      <c r="L204" s="13"/>
    </row>
    <row r="205" spans="1:12" ht="16.5">
      <c r="A205" s="92"/>
      <c r="B205" s="95"/>
      <c r="C205" s="95"/>
      <c r="D205" s="95"/>
      <c r="E205" s="95"/>
      <c r="F205" s="95"/>
      <c r="G205" s="95"/>
      <c r="H205" s="95"/>
      <c r="I205" s="95"/>
      <c r="L205" s="13"/>
    </row>
    <row r="206" spans="1:12" ht="16.5">
      <c r="A206" s="92" t="s">
        <v>82</v>
      </c>
      <c r="B206" s="93" t="s">
        <v>21</v>
      </c>
      <c r="C206" s="93"/>
      <c r="D206" s="93"/>
      <c r="E206" s="95"/>
      <c r="F206" s="95"/>
      <c r="G206" s="95"/>
      <c r="H206" s="95"/>
      <c r="I206" s="95"/>
      <c r="L206" s="13"/>
    </row>
    <row r="207" spans="1:12" ht="16.5">
      <c r="A207" s="92"/>
      <c r="B207" s="93"/>
      <c r="C207" s="93"/>
      <c r="D207" s="93"/>
      <c r="E207" s="95"/>
      <c r="F207" s="95"/>
      <c r="G207" s="95"/>
      <c r="H207" s="95"/>
      <c r="I207" s="95"/>
      <c r="L207" s="13"/>
    </row>
    <row r="208" spans="1:12" ht="16.5">
      <c r="A208" s="92"/>
      <c r="B208" s="95" t="s">
        <v>278</v>
      </c>
      <c r="C208" s="95"/>
      <c r="D208" s="95"/>
      <c r="E208" s="95"/>
      <c r="F208" s="95"/>
      <c r="G208" s="95"/>
      <c r="H208" s="95"/>
      <c r="I208" s="111"/>
      <c r="L208" s="13"/>
    </row>
    <row r="209" spans="1:12" ht="16.5">
      <c r="A209" s="92"/>
      <c r="B209" s="95"/>
      <c r="C209" s="95"/>
      <c r="D209" s="95"/>
      <c r="E209" s="95"/>
      <c r="F209" s="95"/>
      <c r="G209" s="95"/>
      <c r="H209" s="95"/>
      <c r="I209" s="95"/>
      <c r="L209" s="13"/>
    </row>
    <row r="210" spans="1:12" ht="16.5">
      <c r="A210" s="95"/>
      <c r="B210" s="95"/>
      <c r="C210" s="95"/>
      <c r="D210" s="95"/>
      <c r="E210" s="95"/>
      <c r="F210" s="95"/>
      <c r="G210" s="98" t="s">
        <v>6</v>
      </c>
      <c r="H210" s="95"/>
      <c r="I210" s="95"/>
      <c r="L210" s="13"/>
    </row>
    <row r="211" spans="1:12" ht="16.5">
      <c r="A211" s="92"/>
      <c r="B211" s="95" t="s">
        <v>120</v>
      </c>
      <c r="C211" s="95"/>
      <c r="D211" s="95"/>
      <c r="E211" s="95"/>
      <c r="F211" s="95"/>
      <c r="G211" s="112"/>
      <c r="H211" s="95"/>
      <c r="I211" s="95"/>
      <c r="L211" s="13"/>
    </row>
    <row r="212" spans="1:12" ht="16.5">
      <c r="A212" s="92"/>
      <c r="B212" s="95" t="s">
        <v>117</v>
      </c>
      <c r="C212" s="95"/>
      <c r="D212" s="95"/>
      <c r="E212" s="95"/>
      <c r="F212" s="95"/>
      <c r="G212" s="151">
        <f>G214-G213</f>
        <v>12772</v>
      </c>
      <c r="H212" s="95"/>
      <c r="I212" s="95"/>
      <c r="L212" s="13"/>
    </row>
    <row r="213" spans="1:12" ht="16.5">
      <c r="A213" s="92"/>
      <c r="B213" s="95" t="s">
        <v>118</v>
      </c>
      <c r="C213" s="95"/>
      <c r="D213" s="95"/>
      <c r="E213" s="95"/>
      <c r="F213" s="95"/>
      <c r="G213" s="152">
        <v>282</v>
      </c>
      <c r="H213" s="95"/>
      <c r="I213" s="95"/>
      <c r="L213" s="13"/>
    </row>
    <row r="214" spans="1:12" ht="16.5">
      <c r="A214" s="92"/>
      <c r="B214" s="95"/>
      <c r="C214" s="95"/>
      <c r="D214" s="95"/>
      <c r="E214" s="95"/>
      <c r="F214" s="95"/>
      <c r="G214" s="153">
        <f>BSHEET!C46</f>
        <v>13054</v>
      </c>
      <c r="H214" s="95"/>
      <c r="I214" s="95"/>
      <c r="L214" s="13"/>
    </row>
    <row r="215" spans="1:12" ht="16.5">
      <c r="A215" s="92"/>
      <c r="B215" s="95" t="s">
        <v>119</v>
      </c>
      <c r="C215" s="95"/>
      <c r="D215" s="95"/>
      <c r="E215" s="95"/>
      <c r="F215" s="95"/>
      <c r="G215" s="101"/>
      <c r="H215" s="95"/>
      <c r="I215" s="95"/>
      <c r="L215" s="13"/>
    </row>
    <row r="216" spans="1:12" ht="16.5">
      <c r="A216" s="92"/>
      <c r="B216" s="95" t="s">
        <v>117</v>
      </c>
      <c r="C216" s="95"/>
      <c r="D216" s="95"/>
      <c r="E216" s="95"/>
      <c r="F216" s="95"/>
      <c r="G216" s="151">
        <v>1115</v>
      </c>
      <c r="H216" s="95"/>
      <c r="I216" s="95"/>
      <c r="L216" s="13"/>
    </row>
    <row r="217" spans="1:12" ht="16.5">
      <c r="A217" s="92"/>
      <c r="B217" s="95" t="s">
        <v>118</v>
      </c>
      <c r="C217" s="95"/>
      <c r="D217" s="95"/>
      <c r="E217" s="95"/>
      <c r="F217" s="95"/>
      <c r="G217" s="152">
        <f>G218-G216</f>
        <v>439</v>
      </c>
      <c r="H217" s="95"/>
      <c r="I217" s="95"/>
      <c r="L217" s="13"/>
    </row>
    <row r="218" spans="1:12" ht="16.5">
      <c r="A218" s="92"/>
      <c r="B218" s="95"/>
      <c r="C218" s="95"/>
      <c r="D218" s="95"/>
      <c r="E218" s="95"/>
      <c r="F218" s="95"/>
      <c r="G218" s="101">
        <f>BSHEET!C39</f>
        <v>1554</v>
      </c>
      <c r="H218" s="95"/>
      <c r="I218" s="95"/>
      <c r="L218" s="13"/>
    </row>
    <row r="219" spans="1:12" ht="16.5">
      <c r="A219" s="92"/>
      <c r="B219" s="95"/>
      <c r="C219" s="95"/>
      <c r="D219" s="95"/>
      <c r="E219" s="95"/>
      <c r="F219" s="95"/>
      <c r="G219" s="101"/>
      <c r="H219" s="95"/>
      <c r="I219" s="95"/>
      <c r="L219" s="13"/>
    </row>
    <row r="220" spans="1:12" ht="17.25" thickBot="1">
      <c r="A220" s="92"/>
      <c r="B220" s="95"/>
      <c r="C220" s="95"/>
      <c r="D220" s="95"/>
      <c r="E220" s="93"/>
      <c r="F220" s="95"/>
      <c r="G220" s="105">
        <f>+G214+G218</f>
        <v>14608</v>
      </c>
      <c r="H220" s="95"/>
      <c r="I220" s="95"/>
      <c r="L220" s="13"/>
    </row>
    <row r="221" spans="1:12" ht="17.25" thickTop="1">
      <c r="A221" s="92"/>
      <c r="B221" s="95"/>
      <c r="C221" s="95"/>
      <c r="D221" s="95"/>
      <c r="E221" s="93"/>
      <c r="F221" s="95"/>
      <c r="G221" s="101"/>
      <c r="H221" s="95"/>
      <c r="I221" s="95"/>
      <c r="L221" s="13"/>
    </row>
    <row r="222" spans="1:12" ht="16.5">
      <c r="A222" s="92" t="s">
        <v>83</v>
      </c>
      <c r="B222" s="93" t="s">
        <v>22</v>
      </c>
      <c r="C222" s="93"/>
      <c r="D222" s="93"/>
      <c r="E222" s="95"/>
      <c r="F222" s="95"/>
      <c r="G222" s="95"/>
      <c r="H222" s="95"/>
      <c r="I222" s="95"/>
      <c r="L222" s="13"/>
    </row>
    <row r="223" spans="1:12" ht="16.5">
      <c r="A223" s="92"/>
      <c r="B223" s="95"/>
      <c r="C223" s="95"/>
      <c r="D223" s="95"/>
      <c r="E223" s="95"/>
      <c r="F223" s="95"/>
      <c r="G223" s="95"/>
      <c r="H223" s="95"/>
      <c r="I223" s="95"/>
      <c r="L223" s="13"/>
    </row>
    <row r="224" spans="1:12" ht="16.5">
      <c r="A224" s="92"/>
      <c r="B224" s="95" t="s">
        <v>96</v>
      </c>
      <c r="C224" s="95"/>
      <c r="D224" s="95"/>
      <c r="E224" s="93"/>
      <c r="F224" s="95"/>
      <c r="G224" s="95"/>
      <c r="H224" s="95"/>
      <c r="I224" s="95"/>
      <c r="L224" s="13"/>
    </row>
    <row r="225" spans="1:12" ht="15.75" customHeight="1">
      <c r="A225" s="92"/>
      <c r="B225" s="95"/>
      <c r="C225" s="95"/>
      <c r="D225" s="95"/>
      <c r="E225" s="95"/>
      <c r="F225" s="95"/>
      <c r="G225" s="95"/>
      <c r="H225" s="95"/>
      <c r="I225" s="95"/>
      <c r="L225" s="13"/>
    </row>
    <row r="226" spans="1:12" ht="16.5">
      <c r="A226" s="92" t="s">
        <v>84</v>
      </c>
      <c r="B226" s="93" t="s">
        <v>23</v>
      </c>
      <c r="C226" s="93"/>
      <c r="D226" s="93"/>
      <c r="E226" s="95"/>
      <c r="F226" s="95"/>
      <c r="G226" s="95"/>
      <c r="H226" s="95"/>
      <c r="I226" s="95"/>
      <c r="L226" s="13"/>
    </row>
    <row r="227" spans="1:12" ht="16.5">
      <c r="A227" s="92"/>
      <c r="B227" s="95"/>
      <c r="C227" s="95"/>
      <c r="D227" s="95"/>
      <c r="E227" s="95"/>
      <c r="F227" s="95"/>
      <c r="G227" s="95"/>
      <c r="H227" s="95"/>
      <c r="I227" s="95"/>
      <c r="L227" s="13"/>
    </row>
    <row r="228" spans="1:12" ht="16.5">
      <c r="A228" s="92"/>
      <c r="B228" s="95" t="s">
        <v>95</v>
      </c>
      <c r="C228" s="95"/>
      <c r="D228" s="95"/>
      <c r="E228" s="93"/>
      <c r="F228" s="95"/>
      <c r="G228" s="95"/>
      <c r="H228" s="95"/>
      <c r="I228" s="95"/>
      <c r="L228" s="13"/>
    </row>
    <row r="229" spans="1:12" ht="16.5">
      <c r="A229" s="92"/>
      <c r="B229" s="95"/>
      <c r="C229" s="95"/>
      <c r="D229" s="95"/>
      <c r="E229" s="93"/>
      <c r="F229" s="95"/>
      <c r="G229" s="95"/>
      <c r="H229" s="95"/>
      <c r="I229" s="95"/>
      <c r="L229" s="13"/>
    </row>
    <row r="230" spans="1:12" ht="16.5">
      <c r="A230" s="92" t="s">
        <v>85</v>
      </c>
      <c r="B230" s="93" t="s">
        <v>29</v>
      </c>
      <c r="C230" s="93"/>
      <c r="D230" s="93"/>
      <c r="E230" s="93"/>
      <c r="F230" s="95"/>
      <c r="G230" s="95"/>
      <c r="H230" s="95"/>
      <c r="I230" s="95"/>
      <c r="L230" s="13"/>
    </row>
    <row r="231" spans="1:12" ht="16.5">
      <c r="A231" s="92"/>
      <c r="B231" s="95"/>
      <c r="C231" s="95"/>
      <c r="D231" s="95"/>
      <c r="E231" s="95"/>
      <c r="F231" s="95"/>
      <c r="G231" s="95"/>
      <c r="H231" s="95"/>
      <c r="I231" s="95"/>
      <c r="L231" s="13"/>
    </row>
    <row r="232" spans="1:12" ht="16.5">
      <c r="A232" s="92"/>
      <c r="B232" s="95" t="s">
        <v>169</v>
      </c>
      <c r="C232" s="95"/>
      <c r="D232" s="95"/>
      <c r="E232" s="95"/>
      <c r="F232" s="95"/>
      <c r="G232" s="95"/>
      <c r="H232" s="95"/>
      <c r="I232" s="95"/>
      <c r="L232" s="13"/>
    </row>
    <row r="233" spans="1:12" ht="16.5">
      <c r="A233" s="92"/>
      <c r="B233" s="95" t="s">
        <v>279</v>
      </c>
      <c r="C233" s="95"/>
      <c r="D233" s="95"/>
      <c r="E233" s="95"/>
      <c r="F233" s="95"/>
      <c r="G233" s="95"/>
      <c r="H233" s="95"/>
      <c r="I233" s="95"/>
      <c r="L233" s="13"/>
    </row>
    <row r="234" spans="1:12" ht="16.5">
      <c r="A234" s="92"/>
      <c r="B234" s="95" t="s">
        <v>170</v>
      </c>
      <c r="C234" s="95"/>
      <c r="D234" s="95"/>
      <c r="E234" s="95"/>
      <c r="F234" s="95"/>
      <c r="G234" s="95"/>
      <c r="H234" s="95"/>
      <c r="I234" s="95"/>
      <c r="L234" s="13"/>
    </row>
    <row r="235" spans="1:12" ht="16.5">
      <c r="A235" s="92"/>
      <c r="B235" s="95" t="s">
        <v>171</v>
      </c>
      <c r="C235" s="95"/>
      <c r="D235" s="95"/>
      <c r="E235" s="95"/>
      <c r="F235" s="95"/>
      <c r="G235" s="95"/>
      <c r="H235" s="95"/>
      <c r="I235" s="95"/>
      <c r="L235" s="13"/>
    </row>
    <row r="236" spans="1:12" ht="16.5">
      <c r="A236" s="92"/>
      <c r="B236" s="95" t="s">
        <v>172</v>
      </c>
      <c r="C236" s="95"/>
      <c r="D236" s="95"/>
      <c r="E236" s="95"/>
      <c r="F236" s="95"/>
      <c r="G236" s="95"/>
      <c r="H236" s="95"/>
      <c r="I236" s="95"/>
      <c r="L236" s="13"/>
    </row>
    <row r="237" spans="1:12" ht="16.5">
      <c r="A237" s="92"/>
      <c r="B237" s="95"/>
      <c r="C237" s="95"/>
      <c r="D237" s="95"/>
      <c r="E237" s="95"/>
      <c r="F237" s="95"/>
      <c r="G237" s="95"/>
      <c r="H237" s="95"/>
      <c r="I237" s="95"/>
      <c r="L237" s="13"/>
    </row>
    <row r="238" spans="1:12" ht="16.5">
      <c r="A238" s="92" t="s">
        <v>86</v>
      </c>
      <c r="B238" s="93" t="s">
        <v>87</v>
      </c>
      <c r="C238" s="93"/>
      <c r="D238" s="93"/>
      <c r="E238" s="93"/>
      <c r="F238" s="95"/>
      <c r="G238" s="95"/>
      <c r="H238" s="95"/>
      <c r="I238" s="95"/>
      <c r="L238" s="13"/>
    </row>
    <row r="239" spans="1:12" s="14" customFormat="1" ht="16.5">
      <c r="A239" s="97"/>
      <c r="B239" s="95"/>
      <c r="C239" s="95"/>
      <c r="D239" s="95"/>
      <c r="E239" s="95"/>
      <c r="F239" s="95"/>
      <c r="G239" s="98" t="s">
        <v>32</v>
      </c>
      <c r="I239" s="95"/>
      <c r="L239" s="15"/>
    </row>
    <row r="240" spans="1:12" ht="16.5">
      <c r="A240" s="92"/>
      <c r="B240" s="93"/>
      <c r="C240" s="93"/>
      <c r="D240" s="93"/>
      <c r="E240" s="95"/>
      <c r="F240" s="98" t="s">
        <v>30</v>
      </c>
      <c r="G240" s="98" t="s">
        <v>30</v>
      </c>
      <c r="I240" s="95"/>
      <c r="L240" s="13"/>
    </row>
    <row r="241" spans="1:12" ht="16.5">
      <c r="A241" s="92"/>
      <c r="B241" s="93"/>
      <c r="C241" s="93"/>
      <c r="D241" s="93"/>
      <c r="E241" s="93"/>
      <c r="F241" s="98" t="s">
        <v>31</v>
      </c>
      <c r="G241" s="98" t="s">
        <v>33</v>
      </c>
      <c r="I241" s="95"/>
      <c r="L241" s="13"/>
    </row>
    <row r="242" spans="1:12" ht="16.5">
      <c r="A242" s="92"/>
      <c r="B242" s="93" t="s">
        <v>88</v>
      </c>
      <c r="C242" s="93"/>
      <c r="D242" s="93"/>
      <c r="E242" s="95"/>
      <c r="F242" s="107" t="s">
        <v>301</v>
      </c>
      <c r="G242" s="107" t="s">
        <v>301</v>
      </c>
      <c r="I242" s="95"/>
      <c r="L242" s="13"/>
    </row>
    <row r="243" spans="1:12" ht="16.5">
      <c r="A243" s="92"/>
      <c r="B243" s="95"/>
      <c r="C243" s="95"/>
      <c r="D243" s="95"/>
      <c r="E243" s="95"/>
      <c r="F243" s="95"/>
      <c r="G243" s="95"/>
      <c r="I243" s="95"/>
      <c r="L243" s="13"/>
    </row>
    <row r="244" spans="1:12" ht="16.5">
      <c r="A244" s="92"/>
      <c r="B244" s="95" t="s">
        <v>116</v>
      </c>
      <c r="C244" s="95"/>
      <c r="D244" s="95"/>
      <c r="E244" s="95"/>
      <c r="F244" s="95"/>
      <c r="G244" s="95"/>
      <c r="I244" s="95"/>
      <c r="L244" s="13"/>
    </row>
    <row r="245" spans="1:12" ht="17.25" thickBot="1">
      <c r="A245" s="92"/>
      <c r="B245" s="95" t="s">
        <v>280</v>
      </c>
      <c r="C245" s="95"/>
      <c r="D245" s="95"/>
      <c r="E245" s="95"/>
      <c r="F245" s="114">
        <v>49000</v>
      </c>
      <c r="G245" s="114">
        <v>49000</v>
      </c>
      <c r="I245" s="95"/>
      <c r="L245" s="13"/>
    </row>
    <row r="246" spans="1:12" ht="17.25" thickTop="1">
      <c r="A246" s="92"/>
      <c r="B246" s="95"/>
      <c r="C246" s="95"/>
      <c r="D246" s="95"/>
      <c r="E246" s="95"/>
      <c r="F246" s="95"/>
      <c r="G246" s="95"/>
      <c r="I246" s="95"/>
      <c r="L246" s="13"/>
    </row>
    <row r="247" spans="1:12" s="14" customFormat="1" ht="17.25" thickBot="1">
      <c r="A247" s="97"/>
      <c r="B247" s="95" t="s">
        <v>296</v>
      </c>
      <c r="C247" s="95"/>
      <c r="D247" s="95"/>
      <c r="E247" s="95"/>
      <c r="F247" s="115">
        <f>+PL!C29</f>
        <v>1123</v>
      </c>
      <c r="G247" s="114">
        <f>+PL!G29</f>
        <v>1123</v>
      </c>
      <c r="I247" s="95"/>
      <c r="L247" s="15"/>
    </row>
    <row r="248" spans="1:12" s="14" customFormat="1" ht="15" customHeight="1" thickTop="1">
      <c r="A248" s="95"/>
      <c r="B248" s="95"/>
      <c r="C248" s="95"/>
      <c r="D248" s="95"/>
      <c r="E248" s="95"/>
      <c r="F248" s="95"/>
      <c r="G248" s="95"/>
      <c r="I248" s="95"/>
      <c r="L248" s="15"/>
    </row>
    <row r="249" spans="1:12" s="14" customFormat="1" ht="17.25" thickBot="1">
      <c r="A249" s="95"/>
      <c r="B249" s="95" t="s">
        <v>89</v>
      </c>
      <c r="C249" s="95"/>
      <c r="D249" s="95"/>
      <c r="E249" s="95"/>
      <c r="F249" s="116">
        <f>F247/F245*100</f>
        <v>2.2918367346938773</v>
      </c>
      <c r="G249" s="116">
        <f>G247/G245*100</f>
        <v>2.2918367346938773</v>
      </c>
      <c r="I249" s="95"/>
      <c r="L249" s="15"/>
    </row>
    <row r="250" spans="1:12" s="14" customFormat="1" ht="17.25" thickTop="1">
      <c r="A250" s="95"/>
      <c r="B250" s="95"/>
      <c r="C250" s="95"/>
      <c r="D250" s="95"/>
      <c r="E250" s="95"/>
      <c r="H250" s="95"/>
      <c r="I250" s="95"/>
      <c r="L250" s="15"/>
    </row>
    <row r="251" spans="1:12" ht="17.25" thickBot="1">
      <c r="A251" s="93"/>
      <c r="B251" s="93" t="s">
        <v>158</v>
      </c>
      <c r="C251" s="93"/>
      <c r="D251" s="93"/>
      <c r="E251" s="113"/>
      <c r="F251" s="116">
        <f>F247/F245*100</f>
        <v>2.2918367346938773</v>
      </c>
      <c r="G251" s="116">
        <f>G247/G245*100</f>
        <v>2.2918367346938773</v>
      </c>
      <c r="H251" s="95"/>
      <c r="I251" s="95"/>
      <c r="L251" s="13"/>
    </row>
    <row r="252" spans="1:12" ht="17.25" thickTop="1">
      <c r="A252" s="93"/>
      <c r="B252" s="95"/>
      <c r="C252" s="95"/>
      <c r="D252" s="95"/>
      <c r="E252" s="95"/>
      <c r="F252" s="95"/>
      <c r="G252" s="95"/>
      <c r="H252" s="95"/>
      <c r="I252" s="95"/>
      <c r="L252" s="13"/>
    </row>
    <row r="253" spans="1:12" ht="14.25" customHeight="1">
      <c r="A253" s="93"/>
      <c r="B253" s="95"/>
      <c r="C253" s="95"/>
      <c r="D253" s="95"/>
      <c r="E253" s="95"/>
      <c r="F253" s="95"/>
      <c r="G253" s="95"/>
      <c r="H253" s="95"/>
      <c r="I253" s="95"/>
      <c r="L253" s="13"/>
    </row>
    <row r="254" spans="1:12" ht="16.5">
      <c r="A254" s="95" t="s">
        <v>14</v>
      </c>
      <c r="B254" s="95"/>
      <c r="C254" s="95"/>
      <c r="D254" s="95"/>
      <c r="E254" s="95"/>
      <c r="F254" s="95"/>
      <c r="G254" s="95"/>
      <c r="H254" s="95"/>
      <c r="I254" s="95"/>
      <c r="L254" s="13"/>
    </row>
    <row r="255" spans="1:12" ht="16.5">
      <c r="A255" s="95"/>
      <c r="B255" s="95"/>
      <c r="C255" s="95"/>
      <c r="D255" s="95"/>
      <c r="E255" s="95"/>
      <c r="F255" s="95"/>
      <c r="G255" s="95"/>
      <c r="H255" s="95"/>
      <c r="I255" s="95"/>
      <c r="L255" s="13"/>
    </row>
    <row r="256" spans="1:12" s="16" customFormat="1" ht="16.5">
      <c r="A256" s="93" t="s">
        <v>144</v>
      </c>
      <c r="B256" s="93"/>
      <c r="C256" s="93"/>
      <c r="D256" s="93"/>
      <c r="E256" s="93"/>
      <c r="F256" s="93"/>
      <c r="G256" s="93"/>
      <c r="H256" s="93"/>
      <c r="I256" s="93"/>
      <c r="L256" s="49"/>
    </row>
    <row r="257" spans="1:12" ht="16.5">
      <c r="A257" s="95" t="s">
        <v>363</v>
      </c>
      <c r="B257" s="95"/>
      <c r="C257" s="95"/>
      <c r="D257" s="95"/>
      <c r="E257" s="95"/>
      <c r="F257" s="95"/>
      <c r="G257" s="95"/>
      <c r="H257" s="95"/>
      <c r="I257" s="95"/>
      <c r="L257" s="13"/>
    </row>
    <row r="258" spans="1:12" ht="16.5">
      <c r="A258" s="93"/>
      <c r="B258" s="95"/>
      <c r="C258" s="95"/>
      <c r="D258" s="95"/>
      <c r="E258" s="95" t="s">
        <v>292</v>
      </c>
      <c r="F258" s="95"/>
      <c r="G258" s="95"/>
      <c r="H258" s="95"/>
      <c r="I258" s="95"/>
      <c r="L258" s="13"/>
    </row>
    <row r="259" spans="1:12" ht="16.5">
      <c r="A259" s="95" t="s">
        <v>15</v>
      </c>
      <c r="B259" s="95"/>
      <c r="C259" s="95"/>
      <c r="D259" s="95"/>
      <c r="E259" s="95"/>
      <c r="F259" s="95"/>
      <c r="G259" s="95"/>
      <c r="H259" s="95"/>
      <c r="I259" s="95"/>
      <c r="L259" s="13"/>
    </row>
    <row r="260" spans="1:12" ht="16.5">
      <c r="A260" s="117" t="s">
        <v>281</v>
      </c>
      <c r="B260" s="95"/>
      <c r="C260" s="95"/>
      <c r="D260" s="95"/>
      <c r="E260" s="96"/>
      <c r="F260" s="96"/>
      <c r="G260" s="96"/>
      <c r="H260" s="96"/>
      <c r="I260" s="96"/>
      <c r="J260" s="13"/>
      <c r="K260" s="13"/>
      <c r="L260" s="13"/>
    </row>
    <row r="261" spans="1:12" ht="15.75">
      <c r="A261" s="4"/>
      <c r="L261" s="13"/>
    </row>
  </sheetData>
  <printOptions/>
  <pageMargins left="0.47" right="0.35" top="0.55" bottom="0.5" header="0" footer="0"/>
  <pageSetup fitToHeight="0"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pclee</cp:lastModifiedBy>
  <cp:lastPrinted>2006-10-17T02:20:17Z</cp:lastPrinted>
  <dcterms:created xsi:type="dcterms:W3CDTF">2001-02-05T15:55:12Z</dcterms:created>
  <dcterms:modified xsi:type="dcterms:W3CDTF">2006-10-19T05:34:53Z</dcterms:modified>
  <cp:category/>
  <cp:version/>
  <cp:contentType/>
  <cp:contentStatus/>
</cp:coreProperties>
</file>