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tabRatio="604" activeTab="0"/>
  </bookViews>
  <sheets>
    <sheet name="PL" sheetId="1" r:id="rId1"/>
    <sheet name="BSHEET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<sst xmlns="http://schemas.openxmlformats.org/spreadsheetml/2006/main" count="330" uniqueCount="269">
  <si>
    <t>The figures have not been audited.</t>
  </si>
  <si>
    <t>(a)</t>
  </si>
  <si>
    <t>(b)</t>
  </si>
  <si>
    <t>CURRENT</t>
  </si>
  <si>
    <t xml:space="preserve">YEAR </t>
  </si>
  <si>
    <t>QUARTER</t>
  </si>
  <si>
    <t>RM'000</t>
  </si>
  <si>
    <t>PRECEDING YEAR</t>
  </si>
  <si>
    <t>CORRESPONDING</t>
  </si>
  <si>
    <t xml:space="preserve">          CUMULATIVE QUARTER</t>
  </si>
  <si>
    <t>TO DATE</t>
  </si>
  <si>
    <t>PERIOD</t>
  </si>
  <si>
    <t>Reserves</t>
  </si>
  <si>
    <t xml:space="preserve">AS AT </t>
  </si>
  <si>
    <t>END OF</t>
  </si>
  <si>
    <t>AS AT</t>
  </si>
  <si>
    <t xml:space="preserve">PRECEDING </t>
  </si>
  <si>
    <t>FINANCIAL</t>
  </si>
  <si>
    <t>YEAR END</t>
  </si>
  <si>
    <t>By Order of the Board</t>
  </si>
  <si>
    <t>Ipoh,</t>
  </si>
  <si>
    <t>TAXATION</t>
  </si>
  <si>
    <t>QUOTED SECURITIES</t>
  </si>
  <si>
    <t>CHANGES IN THE COMPOSITION OF THE GROUP</t>
  </si>
  <si>
    <t>STATUS OF CORPORATE PROPOSALS</t>
  </si>
  <si>
    <t>SEASONAL AND CYCLICAL FACTORS</t>
  </si>
  <si>
    <t>GROUP BORROWINGS</t>
  </si>
  <si>
    <t>OFF BALANCE SHEET FINANCIAL INSTRUMENTS</t>
  </si>
  <si>
    <t>MATERIAL LITIGATION</t>
  </si>
  <si>
    <t>SEGMENTAL REPORTING - GROUP</t>
  </si>
  <si>
    <t>Manufacturing</t>
  </si>
  <si>
    <t>Trading</t>
  </si>
  <si>
    <t>Non-segment items</t>
  </si>
  <si>
    <t>CURRENT YEAR PROSPECTS</t>
  </si>
  <si>
    <t>DIVIDEND</t>
  </si>
  <si>
    <t>Current Year</t>
  </si>
  <si>
    <t>Quarter</t>
  </si>
  <si>
    <t>Cumulative</t>
  </si>
  <si>
    <t>To Date</t>
  </si>
  <si>
    <t>Revenue</t>
  </si>
  <si>
    <t>Income tax</t>
  </si>
  <si>
    <t>Minority interests</t>
  </si>
  <si>
    <t>Property, plant and equipment</t>
  </si>
  <si>
    <t>Investment property</t>
  </si>
  <si>
    <t>Investment in associated companies</t>
  </si>
  <si>
    <t>Long term investments</t>
  </si>
  <si>
    <t>Other long term assets</t>
  </si>
  <si>
    <t>Current assets</t>
  </si>
  <si>
    <t>Inventories</t>
  </si>
  <si>
    <t>Trade receivables</t>
  </si>
  <si>
    <t>Other receivables</t>
  </si>
  <si>
    <t xml:space="preserve">Cash </t>
  </si>
  <si>
    <t>Trade payables</t>
  </si>
  <si>
    <t>Current liabilities</t>
  </si>
  <si>
    <t>Other payables</t>
  </si>
  <si>
    <t>Short term borrowings</t>
  </si>
  <si>
    <t>Net current assets</t>
  </si>
  <si>
    <t>Shareholders' funds</t>
  </si>
  <si>
    <t>Share capital</t>
  </si>
  <si>
    <t>Revaluation reserve</t>
  </si>
  <si>
    <t>Statutory reserve</t>
  </si>
  <si>
    <t>Long term borrowings</t>
  </si>
  <si>
    <t>Deferred taxation</t>
  </si>
  <si>
    <t>Net tangible assets per share (RM)</t>
  </si>
  <si>
    <t xml:space="preserve">Deferred tax </t>
  </si>
  <si>
    <t>Goodwill on consolidation</t>
  </si>
  <si>
    <t>MATERIAL SUBSEQUENT EVENTS</t>
  </si>
  <si>
    <t>Not applicable.</t>
  </si>
  <si>
    <t>Tax recoverable</t>
  </si>
  <si>
    <t xml:space="preserve">Profit/(loss) </t>
  </si>
  <si>
    <t xml:space="preserve"> taxation</t>
  </si>
  <si>
    <t>before</t>
  </si>
  <si>
    <t>CONDENSED CONSOLIDATED INCOME STATEMENT</t>
  </si>
  <si>
    <t>Profit from operations</t>
  </si>
  <si>
    <t>NOTES TO THE INTERIM FINANCIAL REPORT</t>
  </si>
  <si>
    <t>A1.</t>
  </si>
  <si>
    <t>BASIS OF PREPARATION</t>
  </si>
  <si>
    <t xml:space="preserve">The accounting policies and methods of computation used in the preparation of the interim financial report are consistent </t>
  </si>
  <si>
    <t>A2.</t>
  </si>
  <si>
    <t>AUDIT QUALIFICATION</t>
  </si>
  <si>
    <t>A3.</t>
  </si>
  <si>
    <t>A4.</t>
  </si>
  <si>
    <t>A5.</t>
  </si>
  <si>
    <t>MATERIAL CHANGES IN ESTIMATES</t>
  </si>
  <si>
    <t>A6.</t>
  </si>
  <si>
    <t>A7.</t>
  </si>
  <si>
    <t>DIVIDEND PAID</t>
  </si>
  <si>
    <t>A8.</t>
  </si>
  <si>
    <t>A9.</t>
  </si>
  <si>
    <t>VALUATION OF PROPERTY, PLANT AND EQUIPMENT</t>
  </si>
  <si>
    <t>A10.</t>
  </si>
  <si>
    <t>A11.</t>
  </si>
  <si>
    <t>A12.</t>
  </si>
  <si>
    <t>CONTINGENT LIABILITIES AND CONTINGENT ASSETS</t>
  </si>
  <si>
    <t>There were no contingent liabilities and assets as at the date of this report.</t>
  </si>
  <si>
    <t>B1.</t>
  </si>
  <si>
    <t>REVIEW OF PERFORMANCE OF THE COMPANY AND ITS PRINCIPAL SUBSIDIARIES</t>
  </si>
  <si>
    <t>B2.</t>
  </si>
  <si>
    <t>B3.</t>
  </si>
  <si>
    <t>B4.</t>
  </si>
  <si>
    <t xml:space="preserve">VARIANCE BETWEEN FORECAST AND ACTUAL PROFIT </t>
  </si>
  <si>
    <t>B5.</t>
  </si>
  <si>
    <t>B6.</t>
  </si>
  <si>
    <t>B7.</t>
  </si>
  <si>
    <t>B8(i).</t>
  </si>
  <si>
    <t>B8(ii).</t>
  </si>
  <si>
    <t>STATUS OF UTILISATION OF PROCEEDS RAISED FROM ANY CORPORATE PROPOSAL</t>
  </si>
  <si>
    <t>B9.</t>
  </si>
  <si>
    <t>B10.</t>
  </si>
  <si>
    <t>B11.</t>
  </si>
  <si>
    <t>B12.</t>
  </si>
  <si>
    <t>B13.</t>
  </si>
  <si>
    <t>EARNINGS PER SHARE (EPS)</t>
  </si>
  <si>
    <t>Basic EPS</t>
  </si>
  <si>
    <t>Basic EPS (sen)</t>
  </si>
  <si>
    <t>Profit before tax</t>
  </si>
  <si>
    <t xml:space="preserve">Earnings per share:- </t>
  </si>
  <si>
    <t xml:space="preserve">Basic (sen)                             </t>
  </si>
  <si>
    <t xml:space="preserve">Fully diluted (sen)                             </t>
  </si>
  <si>
    <t>The preceding year's annual audited financial statements of the Group were not subject to any qualification.</t>
  </si>
  <si>
    <t>There were no material litigation involving the Group as at the date of this report.</t>
  </si>
  <si>
    <t xml:space="preserve"> There were no financial instruments with off balance sheet risk as at the date of this report.</t>
  </si>
  <si>
    <t>CASH FLOWS FROM OPERATING ACTIVITIES</t>
  </si>
  <si>
    <t>Net cash from operating activities</t>
  </si>
  <si>
    <t>CASH FLOWS FROM/(USED IN) INVESTING ACTIVITIES</t>
  </si>
  <si>
    <t>Net cash used in investing activities</t>
  </si>
  <si>
    <t>CASH FLOWS FROM/(USED IN) FINANCING ACTIVITIES</t>
  </si>
  <si>
    <t xml:space="preserve">CONDENSED CONSOLIDATED STATEMENT OF CHANGES IN EQUITY </t>
  </si>
  <si>
    <t xml:space="preserve">Distributable </t>
  </si>
  <si>
    <t>Non-distributable Reserve</t>
  </si>
  <si>
    <t>Reserve</t>
  </si>
  <si>
    <t>Total</t>
  </si>
  <si>
    <t xml:space="preserve">Share </t>
  </si>
  <si>
    <t>Reserve on</t>
  </si>
  <si>
    <t>Unappropriated</t>
  </si>
  <si>
    <t>Shareholders'</t>
  </si>
  <si>
    <t>Capital</t>
  </si>
  <si>
    <t>Premium</t>
  </si>
  <si>
    <t>Consolidation</t>
  </si>
  <si>
    <t>Equity</t>
  </si>
  <si>
    <t>Balance as of 1st June 2002</t>
  </si>
  <si>
    <t xml:space="preserve">(The Condensed Consolidated Balance Sheet should be read in conjunction with the Annual </t>
  </si>
  <si>
    <t xml:space="preserve">(The Condensed Consolidated Cash Flow Statement should be read in conjunction with the Annual </t>
  </si>
  <si>
    <t xml:space="preserve">(The Condensed Consolidated Statement Of Changes In Equity should be read in conjunction with the </t>
  </si>
  <si>
    <t>Interest income</t>
  </si>
  <si>
    <t>Dividend</t>
  </si>
  <si>
    <t>Balance as of 31st May 2003</t>
  </si>
  <si>
    <t>Profit</t>
  </si>
  <si>
    <t>Finance cost</t>
  </si>
  <si>
    <t>Income Tax</t>
  </si>
  <si>
    <t>Share premium</t>
  </si>
  <si>
    <t>Capital reserve</t>
  </si>
  <si>
    <t>Retained profit</t>
  </si>
  <si>
    <t>Net profit for the year</t>
  </si>
  <si>
    <t xml:space="preserve">Issued ordinary shares as at </t>
  </si>
  <si>
    <t xml:space="preserve"> - Unsecured</t>
  </si>
  <si>
    <t xml:space="preserve"> - Secured</t>
  </si>
  <si>
    <t xml:space="preserve">Long term borrowings </t>
  </si>
  <si>
    <t xml:space="preserve">Short term borrowings </t>
  </si>
  <si>
    <t>`</t>
  </si>
  <si>
    <t>There were no items affecting assets, liabilities, equity, net income or cash flows that are unusual because of their nature,</t>
  </si>
  <si>
    <t>size or incidence during the current quarter.</t>
  </si>
  <si>
    <t xml:space="preserve">         INDIVIDUAL QUARTER</t>
  </si>
  <si>
    <t xml:space="preserve">Apart from the traditional variations in the level of business activities, the operations of the Group were not materially </t>
  </si>
  <si>
    <t>affected by any seasonal nor cyclical factors.</t>
  </si>
  <si>
    <t xml:space="preserve">CONDENSED CONSOLIDATED BALANCE SHEET </t>
  </si>
  <si>
    <t>PROFIT/(LOSS) ON SALE OF UNQUOTED INVESTMENTS AND/OR PROPERTIES</t>
  </si>
  <si>
    <t xml:space="preserve">The interim financial report is unaudited and has been prepared in accordance with Malaysian Accounting Standards </t>
  </si>
  <si>
    <t xml:space="preserve">                           (Company No. 265348-V)                                               </t>
  </si>
  <si>
    <t xml:space="preserve">                          (Incorporated in Malaysia)                                               </t>
  </si>
  <si>
    <t xml:space="preserve">                        SPRITZER BHD.</t>
  </si>
  <si>
    <t xml:space="preserve">                  (Company No. 265348-V)                                               </t>
  </si>
  <si>
    <t xml:space="preserve">                 (Incorporated in Malaysia)                                               </t>
  </si>
  <si>
    <t xml:space="preserve">                                  (Company No. 265348-V)</t>
  </si>
  <si>
    <t xml:space="preserve">      </t>
  </si>
  <si>
    <t xml:space="preserve">                               (Company No. 265348-V)</t>
  </si>
  <si>
    <t xml:space="preserve">                              (Incorporated in Malaysia)</t>
  </si>
  <si>
    <t xml:space="preserve">There were no material changes in estimates of amounts reported in the previous financial year which have a material </t>
  </si>
  <si>
    <t>effect in the current quarter.</t>
  </si>
  <si>
    <t xml:space="preserve">                                 SPRITZER BHD.</t>
  </si>
  <si>
    <t xml:space="preserve">                                 (Incorporated in Malaysia)</t>
  </si>
  <si>
    <t xml:space="preserve">There were no issuance and repayment of debt and equity securities, share buy-backs, share cancellations, </t>
  </si>
  <si>
    <t xml:space="preserve">    </t>
  </si>
  <si>
    <t xml:space="preserve">                                       SPRITZER BHD.</t>
  </si>
  <si>
    <r>
      <t xml:space="preserve">       </t>
    </r>
    <r>
      <rPr>
        <b/>
        <sz val="16"/>
        <rFont val="Arial"/>
        <family val="2"/>
      </rPr>
      <t xml:space="preserve">                          SPRITZER BHD.</t>
    </r>
  </si>
  <si>
    <t>'000</t>
  </si>
  <si>
    <t>Net profit attributable to ordinary shareholders (RM)</t>
  </si>
  <si>
    <t>31/05/2004</t>
  </si>
  <si>
    <t>Balance as of 31st May 2004</t>
  </si>
  <si>
    <t>annual financial statements.</t>
  </si>
  <si>
    <t xml:space="preserve">The values of property, plant and equipment have been brought forward, without amendment from the previous </t>
  </si>
  <si>
    <t>Barring any unforeseen circumstances, the Board expects the Group to perform satisfactorily in year 2005.</t>
  </si>
  <si>
    <t xml:space="preserve">(The Condensed Consolidated Income Statement should be read in conjunction with the Annual Audited Financial </t>
  </si>
  <si>
    <t xml:space="preserve">with those adopted in the latest audited financial statements for the financial year ended 31st May 2004. </t>
  </si>
  <si>
    <t xml:space="preserve">The Group did not carry out any revaluation of its property, plant and equipment in the current financial period. </t>
  </si>
  <si>
    <t xml:space="preserve">  Report for the year ended 31st May 2004)</t>
  </si>
  <si>
    <t>Short-term deposits with licensed banks</t>
  </si>
  <si>
    <t xml:space="preserve"> Audited Financial Report for the year ended 31st May 2004)</t>
  </si>
  <si>
    <t>Net profit for the period</t>
  </si>
  <si>
    <t>Balance as of 1st June 2003</t>
  </si>
  <si>
    <t>There were no sale of unquoted investments and properties for the current financial period.</t>
  </si>
  <si>
    <t>There were no purchases or disposals of quoted securities for the current financial period under review.</t>
  </si>
  <si>
    <t>CONDENSED CONSOLIDATED CASH FLOW STATEMENT FOR THE FINANCIAL PERIOD</t>
  </si>
  <si>
    <t>SECURITIES</t>
  </si>
  <si>
    <t xml:space="preserve">ISSUANCES, CANCELLATIONS, REPURCHASES, RESALE AND REPAYMENTS OF DEBT AND EQUITY </t>
  </si>
  <si>
    <t xml:space="preserve">MATERIAL CHANGES IN THE QUARTERLY RESULTS COMPARED TO THE RESULTS OF THE PRECEDING </t>
  </si>
  <si>
    <t>Chiang Sue Mai</t>
  </si>
  <si>
    <t>Cash and cash equivalents comprise the following:</t>
  </si>
  <si>
    <t xml:space="preserve">  Cash and bank balances</t>
  </si>
  <si>
    <t xml:space="preserve">  Bank overdrafts</t>
  </si>
  <si>
    <t xml:space="preserve">  Profit before tax</t>
  </si>
  <si>
    <t xml:space="preserve">  Adjustments</t>
  </si>
  <si>
    <t xml:space="preserve">  Operating profit before changes in working capital</t>
  </si>
  <si>
    <t xml:space="preserve">  Cash from operations</t>
  </si>
  <si>
    <t xml:space="preserve">  Income tax paid</t>
  </si>
  <si>
    <t xml:space="preserve">  Proceeds from disposal of property, plant and equipment</t>
  </si>
  <si>
    <t xml:space="preserve">  Interest received</t>
  </si>
  <si>
    <t xml:space="preserve">  Purchase of property, plant and equipment</t>
  </si>
  <si>
    <t xml:space="preserve">  Repayment of borrowings</t>
  </si>
  <si>
    <t xml:space="preserve">  Proceeds from borrowings</t>
  </si>
  <si>
    <t xml:space="preserve">  Finance costs paid</t>
  </si>
  <si>
    <t xml:space="preserve">  Short term deposits with licensed banks</t>
  </si>
  <si>
    <t>There were no corporate proposals announced but not completed as at the date of this report.</t>
  </si>
  <si>
    <t>Fully Diluted EPS (sen)</t>
  </si>
  <si>
    <t xml:space="preserve">The effective tax rates for the current quarter and the current year to date are slightly higher than the statutory </t>
  </si>
  <si>
    <t>income tax rate due to certain non-tax-deductible expenses in certain subsidiary companies.</t>
  </si>
  <si>
    <t>No interim dividend has been declared for the financial year 2005.</t>
  </si>
  <si>
    <t>Company Secretary</t>
  </si>
  <si>
    <t xml:space="preserve">                            SPRITZER BHD.</t>
  </si>
  <si>
    <t>Annual Audited Financial Report for the year ended 31st May 2004)</t>
  </si>
  <si>
    <t xml:space="preserve">Board (MASB) 26, Interim Financial Reporting and Chapter 9 part K of Bursa Malaysia Securities Berhad Listing </t>
  </si>
  <si>
    <t xml:space="preserve">Requirements and should be read in conjunction with the audited financial statements of the Group for the financial </t>
  </si>
  <si>
    <t>year ended 31st May 2004.</t>
  </si>
  <si>
    <t>UNUSUAL ITEMS AFFECTING ASSETS, LIABILITIES, EQUITY, NET INCOME OR CASH FLOWS</t>
  </si>
  <si>
    <t>ADDITIONAL INFORMATION REQUIRED BY BURSA MALAYSIA SECURITIES BERHAD LISTING REQUIREMENTS</t>
  </si>
  <si>
    <t>NET DECREASE IN CASH AND CASH EQUIVALENTS</t>
  </si>
  <si>
    <t>28/02/2005</t>
  </si>
  <si>
    <t>29/02/2004</t>
  </si>
  <si>
    <t>FOR THE FINANCIAL PERIOD ENDED 28TH FEBRUARY 2005</t>
  </si>
  <si>
    <t>Balance as of 28th February 2005</t>
  </si>
  <si>
    <t>Balance as of 29th February 2004</t>
  </si>
  <si>
    <t>ENDED 28TH FEBRUARY 2005</t>
  </si>
  <si>
    <t>Quarterly report on consolidated results for the third quarter ended 28/02/2005.</t>
  </si>
  <si>
    <t xml:space="preserve">  Dividend paid</t>
  </si>
  <si>
    <t>Revenue increased from RM14.1 million during the preceding quarter to RM17.9 million this quarter. However,</t>
  </si>
  <si>
    <t>profit before tax remained at RM0.6 million over the same periods.  The lower margin is mainly attributed to</t>
  </si>
  <si>
    <t>the higher cost of PET resin, the major raw material used, as a result of the global increase in market price.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</si>
  <si>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</si>
  <si>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CASH AND CASH EQUIVALENTS AT BEGINNING OF PERIOD</t>
  </si>
  <si>
    <t>CASH AND CASH EQUIVALENTS AT END OF PERIOD</t>
  </si>
  <si>
    <t xml:space="preserve">The analysis of the Group business segments for the current financial period to date are as follows:- </t>
  </si>
  <si>
    <t>shares held as treasury shares and resale of treasury shares for the third quarter ended 28th February 2005.</t>
  </si>
  <si>
    <t xml:space="preserve">There were no material events subsequent to the end of the financial period ended 28th February 2005 up to the </t>
  </si>
  <si>
    <t>date of this report, which have not been reflected in this financial statements.</t>
  </si>
  <si>
    <t>There were no changes in the composition of the Group during the third quarter ended 28th February 2005.</t>
  </si>
  <si>
    <t xml:space="preserve">The Group recorded a turnover of RM17.9 million during the quarter ended 28th February 2005 which compares </t>
  </si>
  <si>
    <t xml:space="preserve">favourably to RM16.9 million achieved in the corresponding quarter of the preceding year. However, profit before </t>
  </si>
  <si>
    <t>sales of bottled water.</t>
  </si>
  <si>
    <t xml:space="preserve">tax declined from RM1.0 million to RM0.6 million over the same periods as a result of the reduced margins in </t>
  </si>
  <si>
    <t xml:space="preserve">The Group will continue to increase its production output by maximising the utilisation of existing facilities and </t>
  </si>
  <si>
    <t xml:space="preserve">through acquisition of new machineries so as to lower the overall costs of production.  Following this, we expect  </t>
  </si>
  <si>
    <t>The Group borrowings as at 28th February 2005 are as follows:-</t>
  </si>
  <si>
    <t>28th February 2005</t>
  </si>
  <si>
    <t>28th April 2005</t>
  </si>
  <si>
    <t xml:space="preserve">A first and final dividend of 3 sen per share, tax-exempt for the year ended 31st May 2004, amounted to </t>
  </si>
  <si>
    <t>RM1,470,000 was paid on 20th December 2004.</t>
  </si>
  <si>
    <t xml:space="preserve">  Increase in working capital</t>
  </si>
  <si>
    <t>Net cash (used in)/from financing activities</t>
  </si>
  <si>
    <t>to improve our competitiveness and garner a bigger share of the bottled water market.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</si>
</sst>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  <numFmt numFmtId="173" formatCode="dd\-mmm\-yy"/>
    <numFmt numFmtId="174" formatCode="00000"/>
    <numFmt numFmtId="175" formatCode="0.0%"/>
    <numFmt numFmtId="176" formatCode="_(* #,##0.0000_);_(* \(#,##0.0000\);_(* &quot;-&quot;????_);_(@_)"/>
    <numFmt numFmtId="177" formatCode="_(* #,##0.000_);_(* \(#,##0.000\);_(* &quot;-&quot;????_);_(@_)"/>
    <numFmt numFmtId="178" formatCode="_(* #,##0.00_);_(* \(#,##0.00\);_(* &quot;-&quot;????_);_(@_)"/>
    <numFmt numFmtId="179" formatCode="_(* #,##0.0_);_(* \(#,##0.0\);_(* &quot;-&quot;??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b/>
      <sz val="17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11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1" xfId="0" applyNumberFormat="1" applyFont="1" applyAlignment="1">
      <alignment/>
    </xf>
    <xf numFmtId="172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 quotePrefix="1">
      <alignment horizontal="right"/>
    </xf>
    <xf numFmtId="41" fontId="6" fillId="0" borderId="0" xfId="0" applyNumberFormat="1" applyFont="1" applyAlignment="1">
      <alignment horizontal="right"/>
    </xf>
    <xf numFmtId="41" fontId="6" fillId="0" borderId="2" xfId="0" applyNumberFormat="1" applyFont="1" applyAlignment="1">
      <alignment/>
    </xf>
    <xf numFmtId="41" fontId="6" fillId="0" borderId="1" xfId="0" applyNumberFormat="1" applyFont="1" applyAlignment="1">
      <alignment/>
    </xf>
    <xf numFmtId="41" fontId="6" fillId="0" borderId="3" xfId="0" applyNumberFormat="1" applyFont="1" applyAlignment="1">
      <alignment/>
    </xf>
    <xf numFmtId="41" fontId="6" fillId="0" borderId="4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41" fontId="6" fillId="0" borderId="6" xfId="0" applyNumberFormat="1" applyFont="1" applyBorder="1" applyAlignment="1">
      <alignment/>
    </xf>
    <xf numFmtId="41" fontId="6" fillId="0" borderId="7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176" fontId="6" fillId="0" borderId="8" xfId="0" applyNumberFormat="1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41" fontId="0" fillId="0" borderId="0" xfId="0" applyNumberFormat="1" applyFont="1" applyBorder="1" applyAlignment="1">
      <alignment/>
    </xf>
    <xf numFmtId="41" fontId="6" fillId="0" borderId="9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22" applyFont="1">
      <alignment/>
      <protection/>
    </xf>
    <xf numFmtId="0" fontId="11" fillId="0" borderId="0" xfId="22">
      <alignment/>
      <protection/>
    </xf>
    <xf numFmtId="187" fontId="11" fillId="0" borderId="0" xfId="15" applyNumberFormat="1" applyFill="1" applyAlignment="1">
      <alignment/>
    </xf>
    <xf numFmtId="187" fontId="11" fillId="0" borderId="10" xfId="15" applyNumberFormat="1" applyFill="1" applyBorder="1" applyAlignment="1">
      <alignment/>
    </xf>
    <xf numFmtId="187" fontId="11" fillId="0" borderId="0" xfId="15" applyNumberFormat="1" applyAlignment="1">
      <alignment/>
    </xf>
    <xf numFmtId="187" fontId="11" fillId="0" borderId="10" xfId="15" applyNumberFormat="1" applyBorder="1" applyAlignment="1">
      <alignment/>
    </xf>
    <xf numFmtId="187" fontId="1" fillId="0" borderId="0" xfId="15" applyNumberFormat="1" applyFont="1" applyAlignment="1">
      <alignment/>
    </xf>
    <xf numFmtId="187" fontId="11" fillId="0" borderId="5" xfId="15" applyNumberFormat="1" applyBorder="1" applyAlignment="1">
      <alignment/>
    </xf>
    <xf numFmtId="187" fontId="11" fillId="0" borderId="7" xfId="15" applyNumberFormat="1" applyFont="1" applyBorder="1" applyAlignment="1">
      <alignment/>
    </xf>
    <xf numFmtId="187" fontId="1" fillId="0" borderId="9" xfId="15" applyNumberFormat="1" applyFont="1" applyBorder="1" applyAlignment="1">
      <alignment/>
    </xf>
    <xf numFmtId="0" fontId="11" fillId="0" borderId="0" xfId="22" applyNumberFormat="1" applyFont="1" applyAlignment="1">
      <alignment/>
      <protection/>
    </xf>
    <xf numFmtId="3" fontId="11" fillId="0" borderId="0" xfId="22" applyNumberFormat="1" applyFont="1" applyAlignment="1">
      <alignment/>
      <protection/>
    </xf>
    <xf numFmtId="0" fontId="11" fillId="0" borderId="0" xfId="21">
      <alignment/>
      <protection/>
    </xf>
    <xf numFmtId="0" fontId="1" fillId="0" borderId="0" xfId="21" applyFont="1">
      <alignment/>
      <protection/>
    </xf>
    <xf numFmtId="0" fontId="11" fillId="0" borderId="0" xfId="21" applyAlignment="1">
      <alignment horizontal="center"/>
      <protection/>
    </xf>
    <xf numFmtId="0" fontId="11" fillId="0" borderId="0" xfId="21" applyNumberFormat="1" applyFont="1" applyAlignment="1">
      <alignment/>
      <protection/>
    </xf>
    <xf numFmtId="3" fontId="11" fillId="0" borderId="0" xfId="21" applyNumberFormat="1" applyFont="1" applyAlignment="1">
      <alignment/>
      <protection/>
    </xf>
    <xf numFmtId="0" fontId="5" fillId="0" borderId="0" xfId="0" applyNumberFormat="1" applyFont="1" applyAlignment="1">
      <alignment/>
    </xf>
    <xf numFmtId="0" fontId="12" fillId="0" borderId="0" xfId="22" applyFont="1">
      <alignment/>
      <protection/>
    </xf>
    <xf numFmtId="0" fontId="11" fillId="0" borderId="0" xfId="22" applyFont="1">
      <alignment/>
      <protection/>
    </xf>
    <xf numFmtId="0" fontId="11" fillId="0" borderId="0" xfId="21" applyFont="1">
      <alignment/>
      <protection/>
    </xf>
    <xf numFmtId="0" fontId="4" fillId="0" borderId="0" xfId="0" applyNumberFormat="1" applyFont="1" applyAlignment="1">
      <alignment/>
    </xf>
    <xf numFmtId="0" fontId="11" fillId="0" borderId="0" xfId="21" applyFont="1" applyAlignment="1">
      <alignment horizontal="center"/>
      <protection/>
    </xf>
    <xf numFmtId="176" fontId="6" fillId="0" borderId="0" xfId="0" applyNumberFormat="1" applyFont="1" applyBorder="1" applyAlignment="1">
      <alignment/>
    </xf>
    <xf numFmtId="187" fontId="11" fillId="0" borderId="0" xfId="15" applyNumberFormat="1" applyBorder="1" applyAlignment="1">
      <alignment/>
    </xf>
    <xf numFmtId="187" fontId="11" fillId="0" borderId="6" xfId="15" applyNumberFormat="1" applyBorder="1" applyAlignment="1">
      <alignment/>
    </xf>
    <xf numFmtId="187" fontId="11" fillId="0" borderId="0" xfId="15" applyNumberFormat="1" applyFont="1" applyAlignment="1">
      <alignment/>
    </xf>
    <xf numFmtId="0" fontId="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1" fillId="0" borderId="0" xfId="0" applyNumberFormat="1" applyFont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22" applyAlignment="1">
      <alignment/>
      <protection/>
    </xf>
    <xf numFmtId="0" fontId="11" fillId="0" borderId="0" xfId="22" applyFont="1">
      <alignment/>
      <protection/>
    </xf>
    <xf numFmtId="0" fontId="13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Fill="1" applyAlignment="1">
      <alignment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Fill="1" applyAlignment="1">
      <alignment horizontal="center"/>
    </xf>
    <xf numFmtId="14" fontId="14" fillId="0" borderId="0" xfId="0" applyNumberFormat="1" applyFont="1" applyAlignment="1" quotePrefix="1">
      <alignment horizontal="center"/>
    </xf>
    <xf numFmtId="0" fontId="13" fillId="0" borderId="0" xfId="0" applyNumberFormat="1" applyFont="1" applyAlignment="1">
      <alignment horizontal="center"/>
    </xf>
    <xf numFmtId="0" fontId="15" fillId="0" borderId="0" xfId="0" applyNumberFormat="1" applyFont="1" applyFill="1" applyAlignment="1">
      <alignment horizontal="center"/>
    </xf>
    <xf numFmtId="41" fontId="14" fillId="0" borderId="0" xfId="0" applyNumberFormat="1" applyFont="1" applyAlignment="1">
      <alignment/>
    </xf>
    <xf numFmtId="41" fontId="14" fillId="0" borderId="0" xfId="0" applyNumberFormat="1" applyFont="1" applyFill="1" applyAlignment="1">
      <alignment/>
    </xf>
    <xf numFmtId="41" fontId="14" fillId="0" borderId="4" xfId="0" applyNumberFormat="1" applyFont="1" applyAlignment="1">
      <alignment/>
    </xf>
    <xf numFmtId="41" fontId="14" fillId="0" borderId="4" xfId="0" applyNumberFormat="1" applyFont="1" applyFill="1" applyAlignment="1">
      <alignment/>
    </xf>
    <xf numFmtId="41" fontId="14" fillId="0" borderId="0" xfId="0" applyNumberFormat="1" applyFont="1" applyBorder="1" applyAlignment="1">
      <alignment/>
    </xf>
    <xf numFmtId="41" fontId="14" fillId="0" borderId="3" xfId="0" applyNumberFormat="1" applyFont="1" applyAlignment="1">
      <alignment/>
    </xf>
    <xf numFmtId="41" fontId="14" fillId="0" borderId="3" xfId="0" applyNumberFormat="1" applyFont="1" applyFill="1" applyAlignment="1">
      <alignment/>
    </xf>
    <xf numFmtId="41" fontId="14" fillId="0" borderId="9" xfId="0" applyNumberFormat="1" applyFont="1" applyBorder="1" applyAlignment="1">
      <alignment/>
    </xf>
    <xf numFmtId="41" fontId="14" fillId="0" borderId="9" xfId="0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43" fontId="14" fillId="0" borderId="0" xfId="0" applyNumberFormat="1" applyFont="1" applyAlignment="1">
      <alignment/>
    </xf>
    <xf numFmtId="43" fontId="14" fillId="0" borderId="0" xfId="0" applyNumberFormat="1" applyFont="1" applyFill="1" applyAlignment="1">
      <alignment/>
    </xf>
    <xf numFmtId="43" fontId="14" fillId="0" borderId="4" xfId="0" applyNumberFormat="1" applyFont="1" applyAlignment="1">
      <alignment/>
    </xf>
    <xf numFmtId="43" fontId="14" fillId="0" borderId="4" xfId="0" applyNumberFormat="1" applyFont="1" applyFill="1" applyAlignment="1">
      <alignment/>
    </xf>
    <xf numFmtId="0" fontId="14" fillId="0" borderId="0" xfId="0" applyNumberFormat="1" applyFont="1" applyAlignment="1">
      <alignment horizontal="left"/>
    </xf>
    <xf numFmtId="41" fontId="14" fillId="0" borderId="4" xfId="0" applyNumberFormat="1" applyFont="1" applyAlignment="1">
      <alignment horizontal="right"/>
    </xf>
    <xf numFmtId="41" fontId="14" fillId="0" borderId="0" xfId="0" applyNumberFormat="1" applyFont="1" applyAlignment="1">
      <alignment horizontal="right"/>
    </xf>
    <xf numFmtId="41" fontId="14" fillId="0" borderId="4" xfId="0" applyNumberFormat="1" applyFont="1" applyFill="1" applyAlignment="1">
      <alignment horizontal="right"/>
    </xf>
    <xf numFmtId="4" fontId="14" fillId="0" borderId="0" xfId="0" applyNumberFormat="1" applyFont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Fill="1" applyAlignment="1">
      <alignment/>
    </xf>
    <xf numFmtId="187" fontId="11" fillId="0" borderId="6" xfId="15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 horizontal="left"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/>
    </xf>
    <xf numFmtId="187" fontId="18" fillId="0" borderId="0" xfId="15" applyNumberFormat="1" applyFont="1" applyAlignment="1">
      <alignment/>
    </xf>
    <xf numFmtId="37" fontId="18" fillId="0" borderId="0" xfId="0" applyNumberFormat="1" applyFont="1" applyBorder="1" applyAlignment="1">
      <alignment/>
    </xf>
    <xf numFmtId="37" fontId="18" fillId="0" borderId="0" xfId="0" applyNumberFormat="1" applyFont="1" applyAlignment="1">
      <alignment/>
    </xf>
    <xf numFmtId="187" fontId="18" fillId="0" borderId="0" xfId="15" applyNumberFormat="1" applyFont="1" applyAlignment="1">
      <alignment horizontal="right"/>
    </xf>
    <xf numFmtId="187" fontId="18" fillId="0" borderId="9" xfId="15" applyNumberFormat="1" applyFont="1" applyBorder="1" applyAlignment="1">
      <alignment/>
    </xf>
    <xf numFmtId="37" fontId="16" fillId="0" borderId="0" xfId="0" applyNumberFormat="1" applyFont="1" applyBorder="1" applyAlignment="1">
      <alignment/>
    </xf>
    <xf numFmtId="14" fontId="16" fillId="0" borderId="0" xfId="0" applyNumberFormat="1" applyFont="1" applyAlignment="1" quotePrefix="1">
      <alignment horizontal="center"/>
    </xf>
    <xf numFmtId="41" fontId="18" fillId="0" borderId="0" xfId="0" applyNumberFormat="1" applyFont="1" applyBorder="1" applyAlignment="1">
      <alignment/>
    </xf>
    <xf numFmtId="0" fontId="18" fillId="0" borderId="0" xfId="0" applyNumberFormat="1" applyFont="1" applyFill="1" applyAlignment="1">
      <alignment/>
    </xf>
    <xf numFmtId="41" fontId="18" fillId="0" borderId="0" xfId="0" applyNumberFormat="1" applyFont="1" applyFill="1" applyBorder="1" applyAlignment="1">
      <alignment/>
    </xf>
    <xf numFmtId="0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3" fontId="18" fillId="0" borderId="5" xfId="0" applyNumberFormat="1" applyFont="1" applyBorder="1" applyAlignment="1">
      <alignment/>
    </xf>
    <xf numFmtId="3" fontId="18" fillId="0" borderId="7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3" fontId="18" fillId="0" borderId="8" xfId="0" applyNumberFormat="1" applyFont="1" applyBorder="1" applyAlignment="1">
      <alignment/>
    </xf>
    <xf numFmtId="41" fontId="18" fillId="0" borderId="8" xfId="0" applyNumberFormat="1" applyFont="1" applyBorder="1" applyAlignment="1">
      <alignment/>
    </xf>
    <xf numFmtId="43" fontId="18" fillId="0" borderId="8" xfId="15" applyFont="1" applyBorder="1" applyAlignment="1">
      <alignment/>
    </xf>
    <xf numFmtId="49" fontId="1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5" fillId="0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16" fillId="0" borderId="0" xfId="0" applyNumberFormat="1" applyFont="1" applyAlignment="1" quotePrefix="1">
      <alignment horizontal="center"/>
    </xf>
    <xf numFmtId="9" fontId="11" fillId="0" borderId="0" xfId="23" applyAlignment="1">
      <alignment/>
    </xf>
    <xf numFmtId="0" fontId="16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87" fontId="11" fillId="0" borderId="0" xfId="15" applyNumberFormat="1" applyFont="1" applyFill="1" applyAlignment="1">
      <alignment horizontal="center"/>
    </xf>
    <xf numFmtId="187" fontId="1" fillId="0" borderId="0" xfId="15" applyNumberFormat="1" applyFont="1" applyFill="1" applyAlignment="1">
      <alignment/>
    </xf>
    <xf numFmtId="187" fontId="11" fillId="0" borderId="5" xfId="15" applyNumberFormat="1" applyFill="1" applyBorder="1" applyAlignment="1">
      <alignment/>
    </xf>
    <xf numFmtId="187" fontId="11" fillId="0" borderId="7" xfId="15" applyNumberFormat="1" applyFill="1" applyBorder="1" applyAlignment="1">
      <alignment/>
    </xf>
    <xf numFmtId="187" fontId="11" fillId="0" borderId="6" xfId="15" applyNumberFormat="1" applyFill="1" applyBorder="1" applyAlignment="1">
      <alignment/>
    </xf>
    <xf numFmtId="187" fontId="1" fillId="0" borderId="9" xfId="15" applyNumberFormat="1" applyFont="1" applyFill="1" applyBorder="1" applyAlignment="1">
      <alignment/>
    </xf>
    <xf numFmtId="187" fontId="11" fillId="0" borderId="0" xfId="15" applyNumberFormat="1" applyFont="1" applyFill="1" applyAlignment="1">
      <alignment/>
    </xf>
    <xf numFmtId="0" fontId="16" fillId="0" borderId="0" xfId="0" applyNumberFormat="1" applyFont="1" applyFill="1" applyAlignment="1">
      <alignment/>
    </xf>
    <xf numFmtId="37" fontId="18" fillId="0" borderId="0" xfId="0" applyNumberFormat="1" applyFont="1" applyFill="1" applyBorder="1" applyAlignment="1">
      <alignment/>
    </xf>
    <xf numFmtId="0" fontId="11" fillId="0" borderId="0" xfId="22" applyFont="1" applyAlignment="1">
      <alignment horizontal="center"/>
      <protection/>
    </xf>
    <xf numFmtId="187" fontId="11" fillId="0" borderId="0" xfId="15" applyNumberFormat="1" applyFont="1" applyFill="1" applyAlignment="1">
      <alignment horizontal="center"/>
    </xf>
    <xf numFmtId="187" fontId="1" fillId="0" borderId="11" xfId="15" applyNumberFormat="1" applyFont="1" applyBorder="1" applyAlignment="1">
      <alignment/>
    </xf>
    <xf numFmtId="187" fontId="11" fillId="0" borderId="9" xfId="15" applyNumberFormat="1" applyFill="1" applyBorder="1" applyAlignment="1">
      <alignment/>
    </xf>
    <xf numFmtId="187" fontId="11" fillId="0" borderId="9" xfId="15" applyNumberFormat="1" applyBorder="1" applyAlignment="1">
      <alignment/>
    </xf>
    <xf numFmtId="43" fontId="18" fillId="0" borderId="5" xfId="15" applyFont="1" applyBorder="1" applyAlignment="1">
      <alignment horizontal="right"/>
    </xf>
    <xf numFmtId="0" fontId="11" fillId="0" borderId="0" xfId="2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quitystatement" xfId="21"/>
    <cellStyle name="Normal_GpCashflow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28575</xdr:rowOff>
    </xdr:from>
    <xdr:to>
      <xdr:col>1</xdr:col>
      <xdr:colOff>1314450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476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</xdr:rowOff>
    </xdr:from>
    <xdr:to>
      <xdr:col>1</xdr:col>
      <xdr:colOff>1219200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1</xdr:col>
      <xdr:colOff>504825</xdr:colOff>
      <xdr:row>3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495300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</xdr:rowOff>
    </xdr:from>
    <xdr:to>
      <xdr:col>2</xdr:col>
      <xdr:colOff>676275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1390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6"/>
  <sheetViews>
    <sheetView showGridLines="0" tabSelected="1" showOutlineSymbols="0" zoomScale="60" zoomScaleNormal="60" workbookViewId="0" topLeftCell="A1">
      <selection activeCell="A1" sqref="A1"/>
    </sheetView>
  </sheetViews>
  <sheetFormatPr defaultColWidth="8.88671875" defaultRowHeight="15"/>
  <cols>
    <col min="1" max="1" width="3.5546875" style="1" customWidth="1"/>
    <col min="2" max="2" width="46.4453125" style="1" customWidth="1"/>
    <col min="3" max="3" width="11.6640625" style="1" customWidth="1"/>
    <col min="4" max="4" width="3.77734375" style="1" customWidth="1"/>
    <col min="5" max="5" width="15.88671875" style="69" customWidth="1"/>
    <col min="6" max="6" width="3.77734375" style="1" customWidth="1"/>
    <col min="7" max="7" width="14.88671875" style="1" customWidth="1"/>
    <col min="8" max="8" width="1.66796875" style="1" customWidth="1"/>
    <col min="9" max="9" width="23.6640625" style="69" customWidth="1"/>
    <col min="10" max="10" width="15.3359375" style="1" customWidth="1"/>
    <col min="11" max="40" width="10.6640625" style="1" customWidth="1"/>
    <col min="41" max="41" width="15.21484375" style="1" customWidth="1"/>
    <col min="42" max="46" width="10.6640625" style="1" customWidth="1"/>
    <col min="47" max="47" width="8.99609375" style="1" customWidth="1"/>
    <col min="48" max="70" width="10.6640625" style="1" customWidth="1"/>
    <col min="71" max="71" width="12.6640625" style="1" customWidth="1"/>
    <col min="72" max="16384" width="10.6640625" style="1" customWidth="1"/>
  </cols>
  <sheetData>
    <row r="1" spans="2:9" s="26" customFormat="1" ht="21.75">
      <c r="B1" s="146" t="s">
        <v>179</v>
      </c>
      <c r="C1" s="77"/>
      <c r="D1" s="78"/>
      <c r="E1" s="79"/>
      <c r="F1" s="78"/>
      <c r="G1" s="78"/>
      <c r="H1" s="78"/>
      <c r="I1" s="79"/>
    </row>
    <row r="2" spans="2:254" ht="21.75">
      <c r="B2" s="147" t="s">
        <v>168</v>
      </c>
      <c r="D2" s="78"/>
      <c r="E2" s="79"/>
      <c r="F2" s="78"/>
      <c r="G2" s="78"/>
      <c r="H2" s="78"/>
      <c r="I2" s="7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ht="21.75">
      <c r="B3" s="147" t="s">
        <v>169</v>
      </c>
      <c r="D3" s="78"/>
      <c r="E3" s="79"/>
      <c r="F3" s="78"/>
      <c r="G3" s="78"/>
      <c r="H3" s="78"/>
      <c r="I3" s="7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9" ht="15.75" customHeight="1">
      <c r="A4" s="78"/>
      <c r="B4" s="78"/>
      <c r="C4" s="78"/>
      <c r="D4" s="78"/>
      <c r="E4" s="79"/>
      <c r="F4" s="78"/>
      <c r="G4" s="78"/>
      <c r="H4" s="78"/>
      <c r="I4" s="79"/>
    </row>
    <row r="5" spans="1:9" ht="20.25">
      <c r="A5" s="80" t="s">
        <v>242</v>
      </c>
      <c r="B5" s="80"/>
      <c r="C5" s="80"/>
      <c r="D5" s="80"/>
      <c r="E5" s="81"/>
      <c r="F5" s="80"/>
      <c r="G5" s="78"/>
      <c r="H5" s="78"/>
      <c r="I5" s="79"/>
    </row>
    <row r="6" spans="1:9" ht="20.25">
      <c r="A6" s="80" t="s">
        <v>0</v>
      </c>
      <c r="B6" s="80"/>
      <c r="C6" s="80"/>
      <c r="D6" s="80"/>
      <c r="E6" s="81"/>
      <c r="F6" s="80"/>
      <c r="G6" s="78"/>
      <c r="H6" s="78"/>
      <c r="I6" s="79"/>
    </row>
    <row r="7" spans="1:9" ht="14.25" customHeight="1">
      <c r="A7" s="78"/>
      <c r="B7" s="78"/>
      <c r="C7" s="78"/>
      <c r="D7" s="78"/>
      <c r="E7" s="79"/>
      <c r="F7" s="78"/>
      <c r="G7" s="78"/>
      <c r="H7" s="78"/>
      <c r="I7" s="79"/>
    </row>
    <row r="8" spans="1:9" s="18" customFormat="1" ht="20.25">
      <c r="A8" s="80" t="s">
        <v>72</v>
      </c>
      <c r="B8" s="80"/>
      <c r="C8" s="80"/>
      <c r="D8" s="80"/>
      <c r="E8" s="81"/>
      <c r="F8" s="80"/>
      <c r="G8" s="80"/>
      <c r="H8" s="80"/>
      <c r="I8" s="81"/>
    </row>
    <row r="9" spans="1:9" s="18" customFormat="1" ht="20.25">
      <c r="A9" s="80"/>
      <c r="B9" s="80"/>
      <c r="C9" s="80"/>
      <c r="D9" s="80"/>
      <c r="E9" s="81"/>
      <c r="F9" s="80"/>
      <c r="G9" s="80"/>
      <c r="H9" s="80"/>
      <c r="I9" s="81"/>
    </row>
    <row r="10" spans="1:9" ht="21.75" customHeight="1">
      <c r="A10" s="78"/>
      <c r="B10" s="78"/>
      <c r="C10" s="78" t="s">
        <v>162</v>
      </c>
      <c r="D10" s="78"/>
      <c r="E10" s="79"/>
      <c r="F10" s="78"/>
      <c r="G10" s="78" t="s">
        <v>9</v>
      </c>
      <c r="H10" s="78"/>
      <c r="I10" s="79"/>
    </row>
    <row r="11" spans="1:9" ht="20.25" customHeight="1">
      <c r="A11" s="78"/>
      <c r="B11" s="78"/>
      <c r="C11" s="82" t="s">
        <v>3</v>
      </c>
      <c r="D11" s="82"/>
      <c r="E11" s="83" t="s">
        <v>7</v>
      </c>
      <c r="F11" s="82"/>
      <c r="G11" s="82" t="s">
        <v>3</v>
      </c>
      <c r="H11" s="82"/>
      <c r="I11" s="83" t="s">
        <v>7</v>
      </c>
    </row>
    <row r="12" spans="1:9" ht="21" customHeight="1">
      <c r="A12" s="78"/>
      <c r="B12" s="78"/>
      <c r="C12" s="82" t="s">
        <v>4</v>
      </c>
      <c r="D12" s="82"/>
      <c r="E12" s="83" t="s">
        <v>8</v>
      </c>
      <c r="F12" s="82"/>
      <c r="G12" s="82" t="s">
        <v>4</v>
      </c>
      <c r="H12" s="82"/>
      <c r="I12" s="83" t="s">
        <v>8</v>
      </c>
    </row>
    <row r="13" spans="1:9" ht="20.25" customHeight="1">
      <c r="A13" s="78"/>
      <c r="B13" s="78"/>
      <c r="C13" s="82" t="s">
        <v>5</v>
      </c>
      <c r="D13" s="82"/>
      <c r="E13" s="83" t="s">
        <v>5</v>
      </c>
      <c r="F13" s="82"/>
      <c r="G13" s="82" t="s">
        <v>10</v>
      </c>
      <c r="H13" s="82"/>
      <c r="I13" s="83" t="s">
        <v>11</v>
      </c>
    </row>
    <row r="14" spans="1:9" ht="17.25" customHeight="1">
      <c r="A14" s="78"/>
      <c r="B14" s="78"/>
      <c r="C14" s="84" t="s">
        <v>236</v>
      </c>
      <c r="D14" s="84"/>
      <c r="E14" s="84" t="s">
        <v>237</v>
      </c>
      <c r="F14" s="84"/>
      <c r="G14" s="84" t="s">
        <v>236</v>
      </c>
      <c r="H14" s="84"/>
      <c r="I14" s="84" t="s">
        <v>237</v>
      </c>
    </row>
    <row r="15" spans="1:9" ht="17.25" customHeight="1">
      <c r="A15" s="78"/>
      <c r="B15" s="78"/>
      <c r="C15" s="82" t="s">
        <v>6</v>
      </c>
      <c r="D15" s="82"/>
      <c r="E15" s="83" t="s">
        <v>6</v>
      </c>
      <c r="F15" s="78"/>
      <c r="G15" s="82" t="s">
        <v>6</v>
      </c>
      <c r="H15" s="78"/>
      <c r="I15" s="83" t="s">
        <v>6</v>
      </c>
    </row>
    <row r="16" spans="1:9" ht="16.5" customHeight="1">
      <c r="A16" s="78"/>
      <c r="B16" s="78"/>
      <c r="C16" s="85"/>
      <c r="D16" s="85"/>
      <c r="E16" s="86"/>
      <c r="F16" s="78"/>
      <c r="G16" s="85"/>
      <c r="H16" s="78"/>
      <c r="I16" s="86"/>
    </row>
    <row r="17" spans="1:11" ht="21" thickBot="1">
      <c r="A17" s="78" t="s">
        <v>39</v>
      </c>
      <c r="B17" s="78"/>
      <c r="C17" s="87">
        <v>17903</v>
      </c>
      <c r="D17" s="87"/>
      <c r="E17" s="88">
        <v>16924</v>
      </c>
      <c r="F17" s="87"/>
      <c r="G17" s="87">
        <v>48182</v>
      </c>
      <c r="H17" s="87"/>
      <c r="I17" s="88">
        <v>47628</v>
      </c>
      <c r="J17" s="8"/>
      <c r="K17" s="8"/>
    </row>
    <row r="18" spans="1:11" ht="16.5" customHeight="1" thickTop="1">
      <c r="A18" s="78"/>
      <c r="B18" s="78"/>
      <c r="C18" s="89"/>
      <c r="D18" s="87"/>
      <c r="E18" s="90"/>
      <c r="F18" s="87"/>
      <c r="G18" s="89"/>
      <c r="H18" s="87"/>
      <c r="I18" s="90"/>
      <c r="J18" s="8"/>
      <c r="K18" s="8"/>
    </row>
    <row r="19" spans="1:11" ht="20.25">
      <c r="A19" s="78" t="s">
        <v>73</v>
      </c>
      <c r="B19" s="78"/>
      <c r="C19" s="87">
        <f>C25-C21-C23</f>
        <v>728</v>
      </c>
      <c r="D19" s="87"/>
      <c r="E19" s="87">
        <f>E25-E21-E23</f>
        <v>1146</v>
      </c>
      <c r="F19" s="87"/>
      <c r="G19" s="87">
        <f>G25-G23-G21</f>
        <v>2713</v>
      </c>
      <c r="H19" s="87">
        <f>H25-H23-H21</f>
        <v>0</v>
      </c>
      <c r="I19" s="87">
        <f>I25-I23-I21</f>
        <v>4146</v>
      </c>
      <c r="J19" s="8"/>
      <c r="K19" s="8"/>
    </row>
    <row r="20" spans="1:11" ht="20.25">
      <c r="A20" s="78"/>
      <c r="B20" s="78"/>
      <c r="C20" s="87"/>
      <c r="D20" s="87"/>
      <c r="E20" s="88"/>
      <c r="F20" s="87"/>
      <c r="G20" s="87"/>
      <c r="H20" s="87"/>
      <c r="I20" s="88"/>
      <c r="J20" s="8"/>
      <c r="K20" s="8"/>
    </row>
    <row r="21" spans="1:11" ht="20.25">
      <c r="A21" s="78" t="s">
        <v>144</v>
      </c>
      <c r="B21" s="78"/>
      <c r="C21" s="87">
        <v>12</v>
      </c>
      <c r="D21" s="87"/>
      <c r="E21" s="88">
        <v>13</v>
      </c>
      <c r="F21" s="87"/>
      <c r="G21" s="87">
        <v>34</v>
      </c>
      <c r="H21" s="87"/>
      <c r="I21" s="88">
        <v>131</v>
      </c>
      <c r="J21" s="8"/>
      <c r="K21" s="8"/>
    </row>
    <row r="22" spans="1:11" ht="16.5" customHeight="1">
      <c r="A22" s="78"/>
      <c r="B22" s="78"/>
      <c r="C22" s="87"/>
      <c r="D22" s="87"/>
      <c r="E22" s="88"/>
      <c r="F22" s="87"/>
      <c r="G22" s="87"/>
      <c r="H22" s="87"/>
      <c r="I22" s="88"/>
      <c r="J22" s="8"/>
      <c r="K22" s="8"/>
    </row>
    <row r="23" spans="1:11" ht="20.25" customHeight="1">
      <c r="A23" s="78" t="s">
        <v>148</v>
      </c>
      <c r="B23" s="78"/>
      <c r="C23" s="87">
        <v>-177</v>
      </c>
      <c r="D23" s="87"/>
      <c r="E23" s="88">
        <v>-179</v>
      </c>
      <c r="F23" s="87"/>
      <c r="G23" s="87">
        <v>-517</v>
      </c>
      <c r="H23" s="87"/>
      <c r="I23" s="88">
        <v>-463</v>
      </c>
      <c r="J23" s="8"/>
      <c r="K23" s="8"/>
    </row>
    <row r="24" spans="1:11" ht="15.75" customHeight="1">
      <c r="A24" s="78"/>
      <c r="B24" s="78"/>
      <c r="C24" s="87"/>
      <c r="D24" s="91"/>
      <c r="E24" s="88"/>
      <c r="F24" s="87"/>
      <c r="G24" s="87"/>
      <c r="H24" s="87"/>
      <c r="I24" s="88"/>
      <c r="J24" s="8"/>
      <c r="K24" s="8"/>
    </row>
    <row r="25" spans="1:11" ht="20.25">
      <c r="A25" s="78" t="s">
        <v>115</v>
      </c>
      <c r="B25" s="78"/>
      <c r="C25" s="92">
        <v>563</v>
      </c>
      <c r="D25" s="91"/>
      <c r="E25" s="93">
        <v>980</v>
      </c>
      <c r="F25" s="87"/>
      <c r="G25" s="92">
        <v>2230</v>
      </c>
      <c r="H25" s="87"/>
      <c r="I25" s="93">
        <v>3814</v>
      </c>
      <c r="J25" s="8"/>
      <c r="K25" s="8"/>
    </row>
    <row r="26" spans="1:11" ht="20.25">
      <c r="A26" s="78"/>
      <c r="B26" s="78"/>
      <c r="C26" s="87"/>
      <c r="D26" s="91"/>
      <c r="E26" s="88"/>
      <c r="F26" s="87"/>
      <c r="G26" s="87"/>
      <c r="H26" s="87"/>
      <c r="I26" s="88"/>
      <c r="J26" s="8"/>
      <c r="K26" s="8"/>
    </row>
    <row r="27" spans="1:11" ht="20.25">
      <c r="A27" s="78" t="s">
        <v>40</v>
      </c>
      <c r="B27" s="78"/>
      <c r="C27" s="87">
        <v>-172</v>
      </c>
      <c r="D27" s="91"/>
      <c r="E27" s="88">
        <v>-145</v>
      </c>
      <c r="F27" s="87"/>
      <c r="G27" s="87">
        <v>-669</v>
      </c>
      <c r="H27" s="87"/>
      <c r="I27" s="88">
        <v>-813</v>
      </c>
      <c r="J27" s="8"/>
      <c r="K27" s="8"/>
    </row>
    <row r="28" spans="1:11" ht="15.75" customHeight="1">
      <c r="A28" s="78"/>
      <c r="B28" s="78"/>
      <c r="C28" s="87"/>
      <c r="D28" s="91"/>
      <c r="E28" s="88"/>
      <c r="F28" s="91"/>
      <c r="G28" s="87"/>
      <c r="H28" s="91"/>
      <c r="I28" s="88"/>
      <c r="J28" s="8"/>
      <c r="K28" s="8"/>
    </row>
    <row r="29" spans="1:11" ht="21" thickBot="1">
      <c r="A29" s="78" t="s">
        <v>198</v>
      </c>
      <c r="B29" s="78"/>
      <c r="C29" s="94">
        <f>SUM(C25:C28)</f>
        <v>391</v>
      </c>
      <c r="D29" s="91"/>
      <c r="E29" s="95">
        <f>SUM(E25:E28)</f>
        <v>835</v>
      </c>
      <c r="F29" s="91"/>
      <c r="G29" s="94">
        <f>SUM(G25:G28)</f>
        <v>1561</v>
      </c>
      <c r="H29" s="91">
        <f>SUM(H25:H28)</f>
        <v>0</v>
      </c>
      <c r="I29" s="95">
        <f>SUM(I25:I28)</f>
        <v>3001</v>
      </c>
      <c r="J29" s="8"/>
      <c r="K29" s="8"/>
    </row>
    <row r="30" spans="1:11" ht="15.75" customHeight="1" thickTop="1">
      <c r="A30" s="78"/>
      <c r="B30" s="78"/>
      <c r="C30" s="87"/>
      <c r="D30" s="91"/>
      <c r="E30" s="88"/>
      <c r="F30" s="91"/>
      <c r="G30" s="87"/>
      <c r="H30" s="91"/>
      <c r="I30" s="88"/>
      <c r="J30" s="8"/>
      <c r="K30" s="8"/>
    </row>
    <row r="31" spans="1:11" ht="16.5" customHeight="1">
      <c r="A31" s="78"/>
      <c r="B31" s="78"/>
      <c r="C31" s="91"/>
      <c r="D31" s="87"/>
      <c r="E31" s="96"/>
      <c r="F31" s="87"/>
      <c r="G31" s="91"/>
      <c r="H31" s="87"/>
      <c r="I31" s="96"/>
      <c r="J31" s="8"/>
      <c r="K31" s="8"/>
    </row>
    <row r="32" spans="1:11" ht="20.25">
      <c r="A32" s="78" t="s">
        <v>116</v>
      </c>
      <c r="B32" s="78"/>
      <c r="C32" s="78"/>
      <c r="D32" s="87"/>
      <c r="E32" s="88"/>
      <c r="F32" s="87"/>
      <c r="G32" s="87"/>
      <c r="H32" s="87"/>
      <c r="I32" s="88"/>
      <c r="J32" s="8"/>
      <c r="K32" s="8"/>
    </row>
    <row r="33" spans="1:11" ht="20.25">
      <c r="A33" s="78"/>
      <c r="B33" s="78"/>
      <c r="C33" s="78"/>
      <c r="D33" s="87"/>
      <c r="E33" s="88"/>
      <c r="F33" s="87"/>
      <c r="G33" s="87"/>
      <c r="H33" s="87"/>
      <c r="I33" s="88"/>
      <c r="J33" s="8"/>
      <c r="K33" s="8"/>
    </row>
    <row r="34" spans="1:11" ht="21" thickBot="1">
      <c r="A34" s="78" t="s">
        <v>1</v>
      </c>
      <c r="B34" s="78" t="s">
        <v>117</v>
      </c>
      <c r="C34" s="97">
        <f>C29/49000*100</f>
        <v>0.7979591836734693</v>
      </c>
      <c r="D34" s="97"/>
      <c r="E34" s="98">
        <f>E29/49000*100</f>
        <v>1.7040816326530612</v>
      </c>
      <c r="F34" s="97"/>
      <c r="G34" s="97">
        <f>G29/49000*100</f>
        <v>3.1857142857142855</v>
      </c>
      <c r="H34" s="97"/>
      <c r="I34" s="98">
        <f>I29/49000*100</f>
        <v>6.124489795918367</v>
      </c>
      <c r="J34" s="9"/>
      <c r="K34" s="9"/>
    </row>
    <row r="35" spans="1:11" ht="21" thickTop="1">
      <c r="A35" s="78"/>
      <c r="B35" s="78"/>
      <c r="C35" s="99"/>
      <c r="D35" s="97"/>
      <c r="E35" s="100"/>
      <c r="F35" s="97"/>
      <c r="G35" s="99"/>
      <c r="H35" s="97"/>
      <c r="I35" s="100"/>
      <c r="J35" s="9"/>
      <c r="K35" s="9"/>
    </row>
    <row r="36" spans="1:11" ht="21" thickBot="1">
      <c r="A36" s="78" t="s">
        <v>2</v>
      </c>
      <c r="B36" s="78" t="s">
        <v>118</v>
      </c>
      <c r="C36" s="97">
        <f>C29/49000*100</f>
        <v>0.7979591836734693</v>
      </c>
      <c r="D36" s="97"/>
      <c r="E36" s="98">
        <f>E29/49000*100</f>
        <v>1.7040816326530612</v>
      </c>
      <c r="F36" s="97"/>
      <c r="G36" s="97">
        <f>G29/49000*100</f>
        <v>3.1857142857142855</v>
      </c>
      <c r="H36" s="97"/>
      <c r="I36" s="98">
        <f>I29/49000*100</f>
        <v>6.124489795918367</v>
      </c>
      <c r="J36" s="9"/>
      <c r="K36" s="9"/>
    </row>
    <row r="37" spans="1:11" ht="21" thickTop="1">
      <c r="A37" s="101"/>
      <c r="B37" s="78"/>
      <c r="C37" s="102"/>
      <c r="D37" s="103"/>
      <c r="E37" s="104"/>
      <c r="F37" s="103"/>
      <c r="G37" s="102"/>
      <c r="H37" s="103"/>
      <c r="I37" s="104"/>
      <c r="J37" s="9"/>
      <c r="K37" s="9"/>
    </row>
    <row r="38" spans="1:11" ht="20.25">
      <c r="A38" s="78"/>
      <c r="B38" s="78"/>
      <c r="C38" s="105"/>
      <c r="D38" s="78"/>
      <c r="E38" s="106"/>
      <c r="F38" s="78"/>
      <c r="G38" s="105"/>
      <c r="H38" s="78"/>
      <c r="I38" s="106"/>
      <c r="J38" s="9"/>
      <c r="K38" s="9"/>
    </row>
    <row r="39" spans="1:11" ht="20.25">
      <c r="A39" s="78"/>
      <c r="B39" s="107"/>
      <c r="C39" s="108"/>
      <c r="D39" s="78"/>
      <c r="E39" s="109"/>
      <c r="F39" s="78"/>
      <c r="G39" s="108"/>
      <c r="H39" s="78"/>
      <c r="I39" s="109"/>
      <c r="J39" s="8"/>
      <c r="K39" s="8"/>
    </row>
    <row r="40" spans="1:11" s="16" customFormat="1" ht="20.25">
      <c r="A40" s="78" t="s">
        <v>192</v>
      </c>
      <c r="B40" s="108"/>
      <c r="C40" s="78"/>
      <c r="D40" s="108"/>
      <c r="E40" s="79"/>
      <c r="F40" s="108"/>
      <c r="G40" s="78"/>
      <c r="H40" s="108"/>
      <c r="I40" s="109"/>
      <c r="J40" s="41"/>
      <c r="K40" s="41"/>
    </row>
    <row r="41" spans="1:11" ht="20.25">
      <c r="A41" s="78" t="s">
        <v>195</v>
      </c>
      <c r="B41" s="78"/>
      <c r="C41" s="108"/>
      <c r="D41" s="78"/>
      <c r="E41" s="109"/>
      <c r="F41" s="78"/>
      <c r="G41" s="108"/>
      <c r="H41" s="78"/>
      <c r="I41" s="109"/>
      <c r="J41" s="8"/>
      <c r="K41" s="8"/>
    </row>
    <row r="42" spans="1:11" ht="20.25">
      <c r="A42" s="78"/>
      <c r="B42" s="78"/>
      <c r="C42" s="78"/>
      <c r="D42" s="78"/>
      <c r="E42" s="79"/>
      <c r="F42" s="78"/>
      <c r="G42" s="78"/>
      <c r="H42" s="78"/>
      <c r="I42" s="79"/>
      <c r="K42" s="8"/>
    </row>
    <row r="43" spans="1:11" ht="18">
      <c r="A43" s="26"/>
      <c r="B43" s="26"/>
      <c r="C43" s="40"/>
      <c r="D43" s="26"/>
      <c r="E43" s="70"/>
      <c r="F43" s="26"/>
      <c r="G43" s="40"/>
      <c r="H43" s="26"/>
      <c r="I43" s="70"/>
      <c r="J43" s="8"/>
      <c r="K43" s="8"/>
    </row>
    <row r="44" spans="1:11" ht="18">
      <c r="A44" s="26"/>
      <c r="B44" s="26"/>
      <c r="C44" s="40"/>
      <c r="D44" s="26"/>
      <c r="E44" s="70"/>
      <c r="F44" s="26"/>
      <c r="G44" s="40"/>
      <c r="H44" s="26"/>
      <c r="I44" s="70"/>
      <c r="J44" s="8"/>
      <c r="K44" s="8"/>
    </row>
    <row r="45" spans="1:11" ht="18">
      <c r="A45" s="26"/>
      <c r="B45" s="26"/>
      <c r="C45" s="40"/>
      <c r="D45" s="26"/>
      <c r="E45" s="70"/>
      <c r="F45" s="26"/>
      <c r="G45" s="40"/>
      <c r="H45" s="26"/>
      <c r="I45" s="70"/>
      <c r="J45" s="8"/>
      <c r="K45" s="8"/>
    </row>
    <row r="46" spans="1:11" ht="18">
      <c r="A46" s="5"/>
      <c r="B46" s="5"/>
      <c r="C46" s="6"/>
      <c r="E46" s="71"/>
      <c r="G46" s="6"/>
      <c r="I46" s="71"/>
      <c r="J46" s="8"/>
      <c r="K46" s="8"/>
    </row>
    <row r="47" spans="1:11" ht="18">
      <c r="A47" s="5"/>
      <c r="B47" s="5"/>
      <c r="C47" s="6"/>
      <c r="E47" s="71"/>
      <c r="G47" s="6"/>
      <c r="I47" s="71"/>
      <c r="J47" s="8"/>
      <c r="K47" s="8"/>
    </row>
    <row r="48" spans="3:11" ht="15">
      <c r="C48" s="8"/>
      <c r="E48" s="72"/>
      <c r="G48" s="8"/>
      <c r="I48" s="72"/>
      <c r="J48" s="8"/>
      <c r="K48" s="8"/>
    </row>
    <row r="49" spans="3:11" ht="15">
      <c r="C49" s="8"/>
      <c r="E49" s="72"/>
      <c r="G49" s="8"/>
      <c r="I49" s="72"/>
      <c r="J49" s="8"/>
      <c r="K49" s="8"/>
    </row>
    <row r="50" spans="3:11" ht="15">
      <c r="C50" s="8"/>
      <c r="E50" s="72"/>
      <c r="G50" s="8"/>
      <c r="I50" s="72"/>
      <c r="J50" s="8"/>
      <c r="K50" s="8"/>
    </row>
    <row r="51" spans="3:11" ht="15">
      <c r="C51" s="8"/>
      <c r="E51" s="72"/>
      <c r="G51" s="8"/>
      <c r="I51" s="72"/>
      <c r="J51" s="8"/>
      <c r="K51" s="8"/>
    </row>
    <row r="52" spans="3:11" ht="15">
      <c r="C52" s="8"/>
      <c r="E52" s="72"/>
      <c r="G52" s="8"/>
      <c r="I52" s="72"/>
      <c r="J52" s="8"/>
      <c r="K52" s="8"/>
    </row>
    <row r="53" spans="3:11" ht="15">
      <c r="C53" s="8"/>
      <c r="E53" s="72"/>
      <c r="G53" s="8"/>
      <c r="I53" s="72"/>
      <c r="J53" s="8"/>
      <c r="K53" s="8"/>
    </row>
    <row r="54" spans="3:11" ht="15">
      <c r="C54" s="8"/>
      <c r="E54" s="72"/>
      <c r="G54" s="8"/>
      <c r="I54" s="72"/>
      <c r="J54" s="8"/>
      <c r="K54" s="8"/>
    </row>
    <row r="55" spans="3:11" ht="15">
      <c r="C55" s="8"/>
      <c r="E55" s="72"/>
      <c r="G55" s="8"/>
      <c r="I55" s="72"/>
      <c r="J55" s="8"/>
      <c r="K55" s="8"/>
    </row>
    <row r="56" spans="3:11" ht="15">
      <c r="C56" s="8"/>
      <c r="E56" s="72"/>
      <c r="G56" s="8"/>
      <c r="I56" s="72"/>
      <c r="J56" s="8"/>
      <c r="K56" s="8"/>
    </row>
    <row r="57" spans="3:11" ht="15">
      <c r="C57" s="8"/>
      <c r="E57" s="72"/>
      <c r="G57" s="8"/>
      <c r="I57" s="72"/>
      <c r="J57" s="8"/>
      <c r="K57" s="8"/>
    </row>
    <row r="58" spans="3:11" ht="15">
      <c r="C58" s="8"/>
      <c r="E58" s="72"/>
      <c r="G58" s="8"/>
      <c r="I58" s="72"/>
      <c r="J58" s="8"/>
      <c r="K58" s="8"/>
    </row>
    <row r="59" spans="3:11" ht="15">
      <c r="C59" s="8"/>
      <c r="E59" s="72"/>
      <c r="G59" s="8"/>
      <c r="I59" s="72"/>
      <c r="J59" s="8"/>
      <c r="K59" s="8"/>
    </row>
    <row r="60" spans="3:11" ht="15">
      <c r="C60" s="8"/>
      <c r="E60" s="72"/>
      <c r="G60" s="8"/>
      <c r="I60" s="72"/>
      <c r="J60" s="8"/>
      <c r="K60" s="8"/>
    </row>
    <row r="61" spans="3:11" ht="15">
      <c r="C61" s="8"/>
      <c r="E61" s="72"/>
      <c r="G61" s="8"/>
      <c r="I61" s="72"/>
      <c r="J61" s="8"/>
      <c r="K61" s="8"/>
    </row>
    <row r="62" spans="3:11" ht="15">
      <c r="C62" s="8"/>
      <c r="E62" s="72"/>
      <c r="G62" s="8"/>
      <c r="I62" s="72"/>
      <c r="J62" s="8"/>
      <c r="K62" s="8"/>
    </row>
    <row r="63" spans="3:11" ht="15">
      <c r="C63" s="8"/>
      <c r="E63" s="72"/>
      <c r="G63" s="8"/>
      <c r="I63" s="72"/>
      <c r="J63" s="8"/>
      <c r="K63" s="8"/>
    </row>
    <row r="64" spans="3:11" ht="15">
      <c r="C64" s="8"/>
      <c r="E64" s="72"/>
      <c r="G64" s="8"/>
      <c r="I64" s="72"/>
      <c r="J64" s="8"/>
      <c r="K64" s="8"/>
    </row>
    <row r="65" spans="3:11" ht="15">
      <c r="C65" s="8"/>
      <c r="E65" s="72"/>
      <c r="G65" s="8"/>
      <c r="I65" s="72"/>
      <c r="J65" s="8"/>
      <c r="K65" s="8"/>
    </row>
    <row r="66" spans="3:11" ht="15">
      <c r="C66" s="8"/>
      <c r="E66" s="72"/>
      <c r="G66" s="8"/>
      <c r="I66" s="72"/>
      <c r="J66" s="8"/>
      <c r="K66" s="8"/>
    </row>
    <row r="67" spans="3:11" ht="15">
      <c r="C67" s="8"/>
      <c r="E67" s="72"/>
      <c r="G67" s="8"/>
      <c r="I67" s="72"/>
      <c r="J67" s="8"/>
      <c r="K67" s="8"/>
    </row>
    <row r="68" spans="3:11" ht="15">
      <c r="C68" s="8"/>
      <c r="E68" s="72"/>
      <c r="G68" s="8"/>
      <c r="I68" s="72"/>
      <c r="J68" s="8"/>
      <c r="K68" s="8"/>
    </row>
    <row r="69" spans="3:11" ht="15">
      <c r="C69" s="8"/>
      <c r="E69" s="72"/>
      <c r="G69" s="8"/>
      <c r="I69" s="72"/>
      <c r="J69" s="8"/>
      <c r="K69" s="8"/>
    </row>
    <row r="70" spans="3:11" ht="15">
      <c r="C70" s="8"/>
      <c r="E70" s="72"/>
      <c r="G70" s="8"/>
      <c r="I70" s="72"/>
      <c r="J70" s="8"/>
      <c r="K70" s="8"/>
    </row>
    <row r="71" spans="3:11" ht="15">
      <c r="C71" s="8"/>
      <c r="E71" s="72"/>
      <c r="G71" s="8"/>
      <c r="I71" s="72"/>
      <c r="J71" s="8"/>
      <c r="K71" s="8"/>
    </row>
    <row r="72" spans="3:11" ht="15">
      <c r="C72" s="8"/>
      <c r="E72" s="72"/>
      <c r="G72" s="8"/>
      <c r="I72" s="72"/>
      <c r="J72" s="8"/>
      <c r="K72" s="8"/>
    </row>
    <row r="73" spans="3:11" ht="15">
      <c r="C73" s="8"/>
      <c r="E73" s="72"/>
      <c r="G73" s="8"/>
      <c r="I73" s="72"/>
      <c r="J73" s="8"/>
      <c r="K73" s="8"/>
    </row>
    <row r="74" spans="3:11" ht="15">
      <c r="C74" s="8"/>
      <c r="E74" s="72"/>
      <c r="G74" s="8"/>
      <c r="I74" s="72"/>
      <c r="J74" s="8"/>
      <c r="K74" s="8"/>
    </row>
    <row r="75" spans="3:11" ht="15">
      <c r="C75" s="8"/>
      <c r="E75" s="72"/>
      <c r="G75" s="8"/>
      <c r="I75" s="72"/>
      <c r="J75" s="8"/>
      <c r="K75" s="8"/>
    </row>
    <row r="76" spans="3:11" ht="15">
      <c r="C76" s="8"/>
      <c r="E76" s="72"/>
      <c r="G76" s="8"/>
      <c r="I76" s="72"/>
      <c r="J76" s="8"/>
      <c r="K76" s="8"/>
    </row>
    <row r="77" spans="3:11" ht="15">
      <c r="C77" s="8"/>
      <c r="E77" s="72"/>
      <c r="G77" s="8"/>
      <c r="I77" s="72"/>
      <c r="J77" s="8"/>
      <c r="K77" s="8"/>
    </row>
    <row r="78" spans="3:11" ht="15">
      <c r="C78" s="8"/>
      <c r="E78" s="72"/>
      <c r="G78" s="8"/>
      <c r="I78" s="72"/>
      <c r="J78" s="8"/>
      <c r="K78" s="8"/>
    </row>
    <row r="79" spans="3:11" ht="15">
      <c r="C79" s="8"/>
      <c r="E79" s="72"/>
      <c r="G79" s="8"/>
      <c r="I79" s="72"/>
      <c r="J79" s="8"/>
      <c r="K79" s="8"/>
    </row>
    <row r="80" spans="3:11" ht="15">
      <c r="C80" s="8"/>
      <c r="E80" s="72"/>
      <c r="G80" s="8"/>
      <c r="I80" s="72"/>
      <c r="J80" s="8"/>
      <c r="K80" s="8"/>
    </row>
    <row r="81" spans="3:11" ht="15">
      <c r="C81" s="8"/>
      <c r="E81" s="72"/>
      <c r="G81" s="8"/>
      <c r="I81" s="72"/>
      <c r="J81" s="8"/>
      <c r="K81" s="8"/>
    </row>
    <row r="82" spans="3:11" ht="15">
      <c r="C82" s="8"/>
      <c r="E82" s="72"/>
      <c r="G82" s="8"/>
      <c r="I82" s="72"/>
      <c r="J82" s="8"/>
      <c r="K82" s="8"/>
    </row>
    <row r="83" spans="3:11" ht="15">
      <c r="C83" s="8"/>
      <c r="E83" s="72"/>
      <c r="G83" s="8"/>
      <c r="I83" s="72"/>
      <c r="J83" s="8"/>
      <c r="K83" s="8"/>
    </row>
    <row r="84" spans="3:11" ht="15">
      <c r="C84" s="8"/>
      <c r="E84" s="72"/>
      <c r="G84" s="8"/>
      <c r="I84" s="72"/>
      <c r="J84" s="8"/>
      <c r="K84" s="8"/>
    </row>
    <row r="85" spans="3:11" ht="15">
      <c r="C85" s="8"/>
      <c r="E85" s="72"/>
      <c r="G85" s="8"/>
      <c r="I85" s="72"/>
      <c r="J85" s="8"/>
      <c r="K85" s="8"/>
    </row>
    <row r="86" spans="3:11" ht="15">
      <c r="C86" s="8"/>
      <c r="E86" s="72"/>
      <c r="G86" s="8"/>
      <c r="I86" s="72"/>
      <c r="J86" s="8"/>
      <c r="K86" s="8"/>
    </row>
  </sheetData>
  <printOptions/>
  <pageMargins left="0.69" right="0.39" top="1" bottom="0.5" header="0.34" footer="0"/>
  <pageSetup horizontalDpi="1200" verticalDpi="12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7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51.77734375" style="1" customWidth="1"/>
    <col min="3" max="3" width="13.6640625" style="1" customWidth="1"/>
    <col min="4" max="4" width="2.5546875" style="1" customWidth="1"/>
    <col min="5" max="5" width="13.6640625" style="1" customWidth="1"/>
    <col min="6" max="6" width="12.6640625" style="1" customWidth="1"/>
    <col min="7" max="16384" width="10.6640625" style="1" customWidth="1"/>
  </cols>
  <sheetData>
    <row r="1" spans="1:9" s="26" customFormat="1" ht="21" customHeight="1">
      <c r="A1" s="26" t="s">
        <v>182</v>
      </c>
      <c r="B1" s="80" t="s">
        <v>228</v>
      </c>
      <c r="C1" s="141"/>
      <c r="D1" s="78"/>
      <c r="E1" s="79"/>
      <c r="F1" s="78"/>
      <c r="G1" s="78"/>
      <c r="H1" s="78"/>
      <c r="I1" s="79"/>
    </row>
    <row r="2" spans="2:254" ht="20.25">
      <c r="B2" s="141" t="s">
        <v>168</v>
      </c>
      <c r="C2" s="26"/>
      <c r="D2" s="78"/>
      <c r="E2" s="79"/>
      <c r="F2" s="78"/>
      <c r="G2" s="78"/>
      <c r="H2" s="78"/>
      <c r="I2" s="7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ht="20.25">
      <c r="B3" s="141" t="s">
        <v>169</v>
      </c>
      <c r="C3" s="26"/>
      <c r="D3" s="78"/>
      <c r="E3" s="79"/>
      <c r="F3" s="78"/>
      <c r="G3" s="78"/>
      <c r="H3" s="78"/>
      <c r="I3" s="7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9" ht="15.75" customHeight="1">
      <c r="A4" s="78"/>
      <c r="B4" s="78"/>
      <c r="C4" s="78"/>
      <c r="D4" s="78"/>
      <c r="E4" s="79"/>
      <c r="F4" s="78"/>
      <c r="G4" s="78"/>
      <c r="H4" s="78"/>
      <c r="I4" s="79"/>
    </row>
    <row r="5" spans="1:7" ht="18">
      <c r="A5" s="10" t="s">
        <v>165</v>
      </c>
      <c r="B5" s="5"/>
      <c r="C5" s="5"/>
      <c r="D5" s="5"/>
      <c r="E5" s="5"/>
      <c r="F5" s="5"/>
      <c r="G5" s="5"/>
    </row>
    <row r="6" spans="3:5" ht="26.25" customHeight="1">
      <c r="C6" s="2" t="s">
        <v>13</v>
      </c>
      <c r="D6" s="2"/>
      <c r="E6" s="2" t="s">
        <v>15</v>
      </c>
    </row>
    <row r="7" spans="3:5" ht="15.75">
      <c r="C7" s="2" t="s">
        <v>14</v>
      </c>
      <c r="D7" s="2"/>
      <c r="E7" s="2" t="s">
        <v>16</v>
      </c>
    </row>
    <row r="8" spans="3:5" ht="15.75">
      <c r="C8" s="2" t="s">
        <v>3</v>
      </c>
      <c r="D8" s="2"/>
      <c r="E8" s="2" t="s">
        <v>17</v>
      </c>
    </row>
    <row r="9" spans="3:5" ht="15.75">
      <c r="C9" s="2" t="s">
        <v>5</v>
      </c>
      <c r="D9" s="2"/>
      <c r="E9" s="2" t="s">
        <v>18</v>
      </c>
    </row>
    <row r="10" spans="3:5" ht="15.75">
      <c r="C10" s="37" t="s">
        <v>236</v>
      </c>
      <c r="D10" s="2"/>
      <c r="E10" s="37" t="s">
        <v>187</v>
      </c>
    </row>
    <row r="11" spans="3:5" ht="15.75">
      <c r="C11" s="2" t="s">
        <v>6</v>
      </c>
      <c r="D11" s="2"/>
      <c r="E11" s="2" t="s">
        <v>6</v>
      </c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8">
      <c r="A13" s="5" t="s">
        <v>42</v>
      </c>
      <c r="B13" s="5"/>
      <c r="C13" s="19">
        <v>83270</v>
      </c>
      <c r="D13" s="6"/>
      <c r="E13" s="19">
        <v>83476</v>
      </c>
      <c r="F13" s="6"/>
      <c r="G13" s="6"/>
    </row>
    <row r="14" spans="1:7" ht="18">
      <c r="A14" s="5"/>
      <c r="B14" s="5"/>
      <c r="C14" s="19"/>
      <c r="D14" s="6"/>
      <c r="E14" s="19"/>
      <c r="F14" s="6"/>
      <c r="G14" s="6"/>
    </row>
    <row r="15" spans="1:7" ht="18">
      <c r="A15" s="5" t="s">
        <v>43</v>
      </c>
      <c r="B15" s="5"/>
      <c r="C15" s="21">
        <v>0</v>
      </c>
      <c r="D15" s="6"/>
      <c r="E15" s="21">
        <v>0</v>
      </c>
      <c r="F15" s="6"/>
      <c r="G15" s="6"/>
    </row>
    <row r="16" spans="1:7" ht="18">
      <c r="A16" s="5"/>
      <c r="B16" s="5"/>
      <c r="C16" s="19"/>
      <c r="D16" s="6"/>
      <c r="E16" s="19"/>
      <c r="F16" s="6"/>
      <c r="G16" s="6"/>
    </row>
    <row r="17" spans="1:7" ht="18">
      <c r="A17" s="5" t="s">
        <v>44</v>
      </c>
      <c r="B17" s="5"/>
      <c r="C17" s="21">
        <v>0</v>
      </c>
      <c r="D17" s="6"/>
      <c r="E17" s="21">
        <v>0</v>
      </c>
      <c r="F17" s="6"/>
      <c r="G17" s="6"/>
    </row>
    <row r="18" spans="1:7" ht="18">
      <c r="A18" s="5"/>
      <c r="B18" s="5"/>
      <c r="C18" s="19"/>
      <c r="D18" s="6"/>
      <c r="E18" s="19"/>
      <c r="F18" s="6"/>
      <c r="G18" s="6"/>
    </row>
    <row r="19" spans="1:7" ht="18">
      <c r="A19" s="5" t="s">
        <v>45</v>
      </c>
      <c r="B19" s="5"/>
      <c r="C19" s="21">
        <v>150</v>
      </c>
      <c r="D19" s="7"/>
      <c r="E19" s="21">
        <v>150</v>
      </c>
      <c r="F19" s="6"/>
      <c r="G19" s="6"/>
    </row>
    <row r="20" spans="1:7" ht="18">
      <c r="A20" s="5"/>
      <c r="B20" s="5"/>
      <c r="C20" s="21"/>
      <c r="D20" s="7"/>
      <c r="E20" s="21"/>
      <c r="F20" s="6"/>
      <c r="G20" s="6"/>
    </row>
    <row r="21" spans="1:7" ht="18">
      <c r="A21" s="5" t="s">
        <v>65</v>
      </c>
      <c r="B21" s="5"/>
      <c r="C21" s="21">
        <v>43</v>
      </c>
      <c r="D21" s="7"/>
      <c r="E21" s="21">
        <v>44</v>
      </c>
      <c r="F21" s="6"/>
      <c r="G21" s="6"/>
    </row>
    <row r="22" spans="1:7" ht="18">
      <c r="A22" s="5"/>
      <c r="B22" s="5"/>
      <c r="C22" s="19"/>
      <c r="D22" s="6"/>
      <c r="E22" s="19"/>
      <c r="F22" s="6"/>
      <c r="G22" s="6"/>
    </row>
    <row r="23" spans="1:7" ht="18">
      <c r="A23" s="5" t="s">
        <v>46</v>
      </c>
      <c r="B23" s="5"/>
      <c r="C23" s="20">
        <v>0</v>
      </c>
      <c r="D23" s="6"/>
      <c r="E23" s="20">
        <v>0</v>
      </c>
      <c r="F23" s="6"/>
      <c r="G23" s="6"/>
    </row>
    <row r="24" spans="1:7" ht="18">
      <c r="A24" s="5"/>
      <c r="B24" s="5"/>
      <c r="C24" s="19"/>
      <c r="D24" s="6"/>
      <c r="E24" s="19"/>
      <c r="F24" s="6"/>
      <c r="G24" s="6"/>
    </row>
    <row r="25" spans="1:7" ht="18">
      <c r="A25" s="5" t="s">
        <v>47</v>
      </c>
      <c r="B25" s="5"/>
      <c r="C25" s="19"/>
      <c r="D25" s="6"/>
      <c r="E25" s="19"/>
      <c r="F25" s="6"/>
      <c r="G25" s="6"/>
    </row>
    <row r="26" spans="1:7" ht="18">
      <c r="A26" s="5"/>
      <c r="B26" s="5" t="s">
        <v>48</v>
      </c>
      <c r="C26" s="30">
        <v>13015</v>
      </c>
      <c r="D26" s="28"/>
      <c r="E26" s="30">
        <v>11193</v>
      </c>
      <c r="F26" s="28"/>
      <c r="G26" s="6"/>
    </row>
    <row r="27" spans="1:7" ht="18">
      <c r="A27" s="5"/>
      <c r="B27" s="5" t="s">
        <v>49</v>
      </c>
      <c r="C27" s="31">
        <v>35364</v>
      </c>
      <c r="D27" s="28"/>
      <c r="E27" s="31">
        <v>31943</v>
      </c>
      <c r="F27" s="28"/>
      <c r="G27" s="6"/>
    </row>
    <row r="28" spans="1:7" ht="18">
      <c r="A28" s="5"/>
      <c r="B28" s="5" t="s">
        <v>196</v>
      </c>
      <c r="C28" s="31">
        <v>1800</v>
      </c>
      <c r="D28" s="28"/>
      <c r="E28" s="31">
        <v>3505</v>
      </c>
      <c r="F28" s="28"/>
      <c r="G28" s="6"/>
    </row>
    <row r="29" spans="1:7" ht="18">
      <c r="A29" s="5"/>
      <c r="B29" s="5" t="s">
        <v>50</v>
      </c>
      <c r="C29" s="31">
        <v>1841</v>
      </c>
      <c r="D29" s="28"/>
      <c r="E29" s="31">
        <v>2754</v>
      </c>
      <c r="F29" s="28"/>
      <c r="G29" s="6"/>
    </row>
    <row r="30" spans="1:7" ht="18">
      <c r="A30" s="5"/>
      <c r="B30" s="5" t="s">
        <v>51</v>
      </c>
      <c r="C30" s="31">
        <v>1379</v>
      </c>
      <c r="D30" s="28"/>
      <c r="E30" s="31">
        <v>3430</v>
      </c>
      <c r="F30" s="28"/>
      <c r="G30" s="6"/>
    </row>
    <row r="31" spans="1:7" ht="18">
      <c r="A31" s="5"/>
      <c r="B31" s="5" t="s">
        <v>68</v>
      </c>
      <c r="C31" s="31">
        <v>1371</v>
      </c>
      <c r="D31" s="28"/>
      <c r="E31" s="31">
        <v>1420</v>
      </c>
      <c r="F31" s="28"/>
      <c r="G31" s="6"/>
    </row>
    <row r="32" spans="1:7" ht="18">
      <c r="A32" s="5"/>
      <c r="C32" s="32"/>
      <c r="D32" s="28"/>
      <c r="E32" s="32"/>
      <c r="F32" s="28"/>
      <c r="G32" s="6"/>
    </row>
    <row r="33" spans="1:7" ht="18">
      <c r="A33" s="5"/>
      <c r="B33" s="5"/>
      <c r="C33" s="29">
        <f>SUM(C26:C32)</f>
        <v>54770</v>
      </c>
      <c r="D33" s="12"/>
      <c r="E33" s="29">
        <f>SUM(E26:E32)</f>
        <v>54245</v>
      </c>
      <c r="F33" s="12"/>
      <c r="G33" s="6"/>
    </row>
    <row r="34" spans="1:7" ht="18">
      <c r="A34" s="5" t="s">
        <v>53</v>
      </c>
      <c r="B34" s="5"/>
      <c r="C34" s="22"/>
      <c r="D34" s="12"/>
      <c r="E34" s="22"/>
      <c r="F34" s="12"/>
      <c r="G34" s="6"/>
    </row>
    <row r="35" spans="1:7" ht="18">
      <c r="A35" s="5"/>
      <c r="B35" s="5" t="s">
        <v>52</v>
      </c>
      <c r="C35" s="23">
        <v>3012</v>
      </c>
      <c r="D35" s="12"/>
      <c r="E35" s="23">
        <v>1823</v>
      </c>
      <c r="F35" s="12"/>
      <c r="G35" s="6"/>
    </row>
    <row r="36" spans="1:7" ht="18">
      <c r="A36" s="5"/>
      <c r="B36" s="5" t="s">
        <v>54</v>
      </c>
      <c r="C36" s="23">
        <v>3177</v>
      </c>
      <c r="D36" s="12"/>
      <c r="E36" s="23">
        <v>4080</v>
      </c>
      <c r="F36" s="12"/>
      <c r="G36" s="6"/>
    </row>
    <row r="37" spans="1:7" ht="18">
      <c r="A37" s="5"/>
      <c r="B37" s="5" t="s">
        <v>55</v>
      </c>
      <c r="C37" s="23">
        <f>18773+298</f>
        <v>19071</v>
      </c>
      <c r="D37" s="12"/>
      <c r="E37" s="23">
        <v>18221</v>
      </c>
      <c r="F37" s="12"/>
      <c r="G37" s="6"/>
    </row>
    <row r="38" spans="1:7" ht="18">
      <c r="A38" s="5"/>
      <c r="B38" s="5"/>
      <c r="C38" s="23"/>
      <c r="D38" s="12"/>
      <c r="E38" s="23"/>
      <c r="F38" s="12"/>
      <c r="G38" s="6"/>
    </row>
    <row r="39" spans="1:7" ht="18">
      <c r="A39" s="5"/>
      <c r="B39" s="5"/>
      <c r="C39" s="22">
        <f>SUM(C35:C37)</f>
        <v>25260</v>
      </c>
      <c r="D39" s="12"/>
      <c r="E39" s="22">
        <f>SUM(E35:E37)</f>
        <v>24124</v>
      </c>
      <c r="F39" s="12"/>
      <c r="G39" s="6"/>
    </row>
    <row r="40" spans="1:7" ht="18">
      <c r="A40" s="5" t="s">
        <v>56</v>
      </c>
      <c r="B40" s="5"/>
      <c r="C40" s="24">
        <f>+C33-C39</f>
        <v>29510</v>
      </c>
      <c r="D40" s="6"/>
      <c r="E40" s="24">
        <f>$E$33-$E$39</f>
        <v>30121</v>
      </c>
      <c r="F40" s="6"/>
      <c r="G40" s="6"/>
    </row>
    <row r="41" spans="1:7" ht="18.75" thickBot="1">
      <c r="A41" s="5"/>
      <c r="B41" s="5"/>
      <c r="C41" s="39">
        <f>SUM(C13:C25)+C40</f>
        <v>112973</v>
      </c>
      <c r="D41" s="6"/>
      <c r="E41" s="39">
        <f>SUM(E13:E25)+$E$40</f>
        <v>113791</v>
      </c>
      <c r="F41" s="6"/>
      <c r="G41" s="6"/>
    </row>
    <row r="42" spans="3:7" ht="12.75" customHeight="1" thickTop="1">
      <c r="C42" s="38"/>
      <c r="E42" s="38"/>
      <c r="F42" s="6"/>
      <c r="G42" s="6"/>
    </row>
    <row r="43" spans="1:7" ht="18">
      <c r="A43" s="5" t="s">
        <v>57</v>
      </c>
      <c r="B43" s="5"/>
      <c r="C43" s="19"/>
      <c r="D43" s="6"/>
      <c r="E43" s="19"/>
      <c r="F43" s="6"/>
      <c r="G43" s="6"/>
    </row>
    <row r="44" spans="1:7" ht="18">
      <c r="A44" s="5" t="s">
        <v>58</v>
      </c>
      <c r="B44" s="5"/>
      <c r="C44" s="19">
        <v>49000</v>
      </c>
      <c r="D44" s="6"/>
      <c r="E44" s="19">
        <v>49000</v>
      </c>
      <c r="F44" s="6"/>
      <c r="G44" s="6"/>
    </row>
    <row r="45" spans="1:7" ht="18">
      <c r="A45" s="5" t="s">
        <v>12</v>
      </c>
      <c r="B45" s="5"/>
      <c r="C45" s="19"/>
      <c r="D45" s="6"/>
      <c r="E45" s="19"/>
      <c r="F45" s="6"/>
      <c r="G45" s="6"/>
    </row>
    <row r="46" spans="1:7" ht="18">
      <c r="A46" s="5"/>
      <c r="B46" s="5" t="s">
        <v>150</v>
      </c>
      <c r="C46" s="19">
        <v>32985</v>
      </c>
      <c r="D46" s="6"/>
      <c r="E46" s="19">
        <v>32985</v>
      </c>
      <c r="F46" s="6"/>
      <c r="G46" s="6"/>
    </row>
    <row r="47" spans="1:7" ht="18">
      <c r="A47" s="5"/>
      <c r="B47" s="5" t="s">
        <v>59</v>
      </c>
      <c r="C47" s="21">
        <v>0</v>
      </c>
      <c r="D47" s="6"/>
      <c r="E47" s="21">
        <v>0</v>
      </c>
      <c r="F47" s="6"/>
      <c r="G47" s="6"/>
    </row>
    <row r="48" spans="1:7" ht="18">
      <c r="A48" s="5"/>
      <c r="B48" s="5" t="s">
        <v>151</v>
      </c>
      <c r="C48" s="19">
        <v>3322</v>
      </c>
      <c r="D48" s="6"/>
      <c r="E48" s="19">
        <v>3322</v>
      </c>
      <c r="F48" s="6"/>
      <c r="G48" s="6"/>
    </row>
    <row r="49" spans="1:7" ht="18">
      <c r="A49" s="5"/>
      <c r="B49" s="5" t="s">
        <v>60</v>
      </c>
      <c r="C49" s="21">
        <v>0</v>
      </c>
      <c r="D49" s="6"/>
      <c r="E49" s="21">
        <v>0</v>
      </c>
      <c r="F49" s="6"/>
      <c r="G49" s="6"/>
    </row>
    <row r="50" spans="1:7" ht="18">
      <c r="A50" s="5"/>
      <c r="B50" s="5" t="s">
        <v>152</v>
      </c>
      <c r="C50" s="19">
        <v>16439</v>
      </c>
      <c r="D50" s="6"/>
      <c r="E50" s="19">
        <v>16348</v>
      </c>
      <c r="F50" s="6"/>
      <c r="G50" s="6"/>
    </row>
    <row r="51" spans="1:7" ht="18">
      <c r="A51" s="5"/>
      <c r="B51" s="5"/>
      <c r="C51" s="24">
        <f>SUM(C44:C50)</f>
        <v>101746</v>
      </c>
      <c r="D51" s="6"/>
      <c r="E51" s="24">
        <f>SUM(E44:E50)</f>
        <v>101655</v>
      </c>
      <c r="F51" s="6"/>
      <c r="G51" s="6"/>
    </row>
    <row r="52" spans="1:7" ht="12.75" customHeight="1">
      <c r="A52" s="5"/>
      <c r="B52" s="5"/>
      <c r="C52" s="19"/>
      <c r="D52" s="6"/>
      <c r="E52" s="19"/>
      <c r="F52" s="6"/>
      <c r="G52" s="6"/>
    </row>
    <row r="53" spans="1:7" ht="18">
      <c r="A53" s="5" t="s">
        <v>41</v>
      </c>
      <c r="B53" s="5"/>
      <c r="C53" s="21">
        <v>0</v>
      </c>
      <c r="D53" s="11"/>
      <c r="E53" s="21">
        <v>0</v>
      </c>
      <c r="F53" s="6"/>
      <c r="G53" s="6"/>
    </row>
    <row r="54" spans="1:7" ht="10.5" customHeight="1">
      <c r="A54" s="5"/>
      <c r="B54" s="5"/>
      <c r="C54" s="19"/>
      <c r="D54" s="6"/>
      <c r="E54" s="19"/>
      <c r="F54" s="6"/>
      <c r="G54" s="6"/>
    </row>
    <row r="55" spans="1:7" ht="18">
      <c r="A55" s="5" t="s">
        <v>61</v>
      </c>
      <c r="B55" s="5"/>
      <c r="C55" s="21">
        <v>822</v>
      </c>
      <c r="D55" s="6"/>
      <c r="E55" s="21">
        <v>2302</v>
      </c>
      <c r="F55" s="13"/>
      <c r="G55" s="6"/>
    </row>
    <row r="56" spans="1:7" ht="10.5" customHeight="1">
      <c r="A56" s="5"/>
      <c r="B56" s="5"/>
      <c r="C56" s="19"/>
      <c r="D56" s="6"/>
      <c r="E56" s="19"/>
      <c r="F56" s="6"/>
      <c r="G56" s="6"/>
    </row>
    <row r="57" spans="1:7" ht="18">
      <c r="A57" s="5" t="s">
        <v>62</v>
      </c>
      <c r="C57" s="19">
        <v>10405</v>
      </c>
      <c r="D57" s="6"/>
      <c r="E57" s="19">
        <v>9834</v>
      </c>
      <c r="F57" s="6"/>
      <c r="G57" s="6"/>
    </row>
    <row r="58" spans="1:7" ht="18.75" thickBot="1">
      <c r="A58" s="5"/>
      <c r="B58" s="5"/>
      <c r="C58" s="24">
        <f>SUM(C51:C57)</f>
        <v>112973</v>
      </c>
      <c r="D58" s="6"/>
      <c r="E58" s="24">
        <f>SUM(E51:E57)</f>
        <v>113791</v>
      </c>
      <c r="F58" s="6"/>
      <c r="G58" s="6"/>
    </row>
    <row r="59" spans="1:7" ht="18.75" thickTop="1">
      <c r="A59" s="5"/>
      <c r="B59" s="5"/>
      <c r="C59" s="25"/>
      <c r="D59" s="6"/>
      <c r="E59" s="25"/>
      <c r="F59" s="6"/>
      <c r="G59" s="6"/>
    </row>
    <row r="60" spans="1:7" ht="18.75" thickBot="1">
      <c r="A60" s="5" t="s">
        <v>63</v>
      </c>
      <c r="B60" s="5"/>
      <c r="C60" s="36">
        <f>(C41-C21-C55-C57)/49000</f>
        <v>2.0755714285714286</v>
      </c>
      <c r="D60" s="65"/>
      <c r="E60" s="36">
        <f>(E41-E21-E55-E57)/49000</f>
        <v>2.0736938775510203</v>
      </c>
      <c r="F60" s="6"/>
      <c r="G60" s="6"/>
    </row>
    <row r="61" spans="1:7" ht="18.75" thickTop="1">
      <c r="A61" s="5"/>
      <c r="B61" s="5"/>
      <c r="C61" s="65"/>
      <c r="D61" s="65"/>
      <c r="E61" s="65"/>
      <c r="F61" s="6"/>
      <c r="G61" s="6"/>
    </row>
    <row r="62" spans="1:7" ht="18">
      <c r="A62" s="5"/>
      <c r="B62" s="5"/>
      <c r="C62" s="65"/>
      <c r="D62" s="65"/>
      <c r="E62" s="65"/>
      <c r="F62" s="6"/>
      <c r="G62" s="6"/>
    </row>
    <row r="63" spans="1:11" s="16" customFormat="1" ht="18">
      <c r="A63" s="26" t="s">
        <v>141</v>
      </c>
      <c r="B63" s="40"/>
      <c r="C63" s="26"/>
      <c r="D63" s="40"/>
      <c r="E63" s="26"/>
      <c r="F63" s="40"/>
      <c r="G63" s="26"/>
      <c r="H63" s="40"/>
      <c r="I63" s="8"/>
      <c r="J63" s="41"/>
      <c r="K63" s="41"/>
    </row>
    <row r="64" spans="1:11" ht="18">
      <c r="A64" s="26" t="s">
        <v>197</v>
      </c>
      <c r="B64" s="26"/>
      <c r="C64" s="40"/>
      <c r="D64" s="26"/>
      <c r="E64" s="40"/>
      <c r="F64" s="26"/>
      <c r="G64" s="40"/>
      <c r="H64" s="26"/>
      <c r="I64" s="40"/>
      <c r="J64" s="8"/>
      <c r="K64" s="8"/>
    </row>
    <row r="65" spans="1:7" ht="18">
      <c r="A65" s="5"/>
      <c r="B65" s="5"/>
      <c r="C65" s="6"/>
      <c r="D65" s="6"/>
      <c r="E65" s="6"/>
      <c r="F65" s="6"/>
      <c r="G65" s="6"/>
    </row>
    <row r="66" spans="1:7" ht="18">
      <c r="A66" s="5"/>
      <c r="B66" s="5"/>
      <c r="C66" s="6"/>
      <c r="D66" s="6"/>
      <c r="E66" s="6"/>
      <c r="F66" s="6"/>
      <c r="G66" s="6"/>
    </row>
    <row r="67" spans="1:7" ht="18">
      <c r="A67" s="5"/>
      <c r="B67" s="5"/>
      <c r="C67" s="6"/>
      <c r="D67" s="6"/>
      <c r="E67" s="6"/>
      <c r="F67" s="6"/>
      <c r="G67" s="6"/>
    </row>
  </sheetData>
  <printOptions/>
  <pageMargins left="1.1" right="0.5" top="0.48" bottom="0.13" header="0" footer="0"/>
  <pageSetup horizontalDpi="1200" verticalDpi="12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45"/>
  <sheetViews>
    <sheetView showGridLines="0" workbookViewId="0" topLeftCell="A1">
      <selection activeCell="A1" sqref="A1"/>
    </sheetView>
  </sheetViews>
  <sheetFormatPr defaultColWidth="8.88671875" defaultRowHeight="15"/>
  <cols>
    <col min="1" max="2" width="7.10546875" style="54" customWidth="1"/>
    <col min="3" max="3" width="11.6640625" style="54" customWidth="1"/>
    <col min="4" max="4" width="7.3359375" style="54" customWidth="1"/>
    <col min="5" max="5" width="8.5546875" style="54" customWidth="1"/>
    <col min="6" max="6" width="10.21484375" style="54" customWidth="1"/>
    <col min="7" max="7" width="11.77734375" style="54" customWidth="1"/>
    <col min="8" max="8" width="10.77734375" style="54" customWidth="1"/>
    <col min="9" max="16384" width="7.10546875" style="54" customWidth="1"/>
  </cols>
  <sheetData>
    <row r="1" spans="2:9" s="26" customFormat="1" ht="15" customHeight="1">
      <c r="B1" s="142" t="s">
        <v>170</v>
      </c>
      <c r="C1" s="143"/>
      <c r="D1" s="59"/>
      <c r="E1" s="144"/>
      <c r="F1" s="78"/>
      <c r="G1" s="78"/>
      <c r="H1" s="78"/>
      <c r="I1" s="79"/>
    </row>
    <row r="2" spans="2:254" s="1" customFormat="1" ht="15" customHeight="1">
      <c r="B2" s="143" t="s">
        <v>171</v>
      </c>
      <c r="C2" s="59"/>
      <c r="D2" s="59"/>
      <c r="E2" s="144"/>
      <c r="F2" s="78"/>
      <c r="G2" s="78"/>
      <c r="H2" s="78"/>
      <c r="I2" s="7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s="1" customFormat="1" ht="15.75" customHeight="1">
      <c r="B3" s="143" t="s">
        <v>172</v>
      </c>
      <c r="C3" s="59"/>
      <c r="D3" s="59"/>
      <c r="E3" s="144"/>
      <c r="F3" s="78"/>
      <c r="G3" s="78"/>
      <c r="H3" s="78"/>
      <c r="I3" s="7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9" s="1" customFormat="1" ht="9.75" customHeight="1">
      <c r="A4" s="78"/>
      <c r="B4" s="78"/>
      <c r="C4" s="78"/>
      <c r="D4" s="78"/>
      <c r="E4" s="79"/>
      <c r="F4" s="78"/>
      <c r="G4" s="78"/>
      <c r="H4" s="78"/>
      <c r="I4" s="79"/>
    </row>
    <row r="5" s="55" customFormat="1" ht="12.75">
      <c r="A5" s="55" t="s">
        <v>127</v>
      </c>
    </row>
    <row r="6" s="55" customFormat="1" ht="12.75">
      <c r="A6" s="55" t="s">
        <v>238</v>
      </c>
    </row>
    <row r="8" ht="12.75">
      <c r="G8" s="56" t="s">
        <v>128</v>
      </c>
    </row>
    <row r="9" spans="5:8" ht="12.75">
      <c r="E9" s="168" t="s">
        <v>129</v>
      </c>
      <c r="F9" s="168"/>
      <c r="G9" s="56" t="s">
        <v>130</v>
      </c>
      <c r="H9" s="56" t="s">
        <v>131</v>
      </c>
    </row>
    <row r="10" spans="4:8" ht="12.75">
      <c r="D10" s="56" t="s">
        <v>132</v>
      </c>
      <c r="E10" s="56" t="s">
        <v>132</v>
      </c>
      <c r="F10" s="56" t="s">
        <v>133</v>
      </c>
      <c r="G10" s="56" t="s">
        <v>134</v>
      </c>
      <c r="H10" s="56" t="s">
        <v>135</v>
      </c>
    </row>
    <row r="11" spans="4:8" ht="12.75">
      <c r="D11" s="56" t="s">
        <v>136</v>
      </c>
      <c r="E11" s="56" t="s">
        <v>137</v>
      </c>
      <c r="F11" s="56" t="s">
        <v>138</v>
      </c>
      <c r="G11" s="64" t="s">
        <v>147</v>
      </c>
      <c r="H11" s="56" t="s">
        <v>139</v>
      </c>
    </row>
    <row r="12" spans="4:10" ht="12.75">
      <c r="D12" s="56" t="s">
        <v>6</v>
      </c>
      <c r="E12" s="56" t="s">
        <v>6</v>
      </c>
      <c r="F12" s="56" t="s">
        <v>6</v>
      </c>
      <c r="G12" s="56" t="s">
        <v>6</v>
      </c>
      <c r="H12" s="56" t="s">
        <v>6</v>
      </c>
      <c r="J12" s="149"/>
    </row>
    <row r="14" spans="1:8" ht="12.75">
      <c r="A14" s="62" t="s">
        <v>199</v>
      </c>
      <c r="D14" s="46">
        <v>49000</v>
      </c>
      <c r="E14" s="46">
        <v>32985</v>
      </c>
      <c r="F14" s="46">
        <v>3322</v>
      </c>
      <c r="G14" s="46">
        <v>13711</v>
      </c>
      <c r="H14" s="46">
        <f>SUM(D14:G14)</f>
        <v>99018</v>
      </c>
    </row>
    <row r="15" spans="4:8" ht="12.75">
      <c r="D15" s="46"/>
      <c r="E15" s="46"/>
      <c r="F15" s="46"/>
      <c r="G15" s="46"/>
      <c r="H15" s="46"/>
    </row>
    <row r="16" spans="1:8" ht="12.75">
      <c r="A16" s="62" t="s">
        <v>153</v>
      </c>
      <c r="D16" s="46">
        <v>0</v>
      </c>
      <c r="E16" s="46">
        <v>0</v>
      </c>
      <c r="F16" s="46">
        <v>0</v>
      </c>
      <c r="G16" s="46">
        <v>3862</v>
      </c>
      <c r="H16" s="46">
        <f>SUM(D16:G16)</f>
        <v>3862</v>
      </c>
    </row>
    <row r="17" spans="4:8" ht="12.75">
      <c r="D17" s="46"/>
      <c r="E17" s="46"/>
      <c r="F17" s="46"/>
      <c r="G17" s="46"/>
      <c r="H17" s="46"/>
    </row>
    <row r="18" spans="1:8" ht="12.75">
      <c r="A18" s="62" t="s">
        <v>145</v>
      </c>
      <c r="D18" s="46">
        <v>0</v>
      </c>
      <c r="E18" s="46">
        <v>0</v>
      </c>
      <c r="F18" s="46">
        <v>0</v>
      </c>
      <c r="G18" s="46">
        <v>-1225</v>
      </c>
      <c r="H18" s="46">
        <f>SUM(G18)</f>
        <v>-1225</v>
      </c>
    </row>
    <row r="19" spans="4:8" ht="12.75">
      <c r="D19" s="47"/>
      <c r="E19" s="47"/>
      <c r="F19" s="47"/>
      <c r="G19" s="47"/>
      <c r="H19" s="47"/>
    </row>
    <row r="20" spans="1:8" ht="12.75">
      <c r="A20" s="62" t="s">
        <v>188</v>
      </c>
      <c r="D20" s="66">
        <f>SUM(D14:D19)</f>
        <v>49000</v>
      </c>
      <c r="E20" s="66">
        <f>SUM(E14:E19)</f>
        <v>32985</v>
      </c>
      <c r="F20" s="66">
        <f>SUM(F14:F19)</f>
        <v>3322</v>
      </c>
      <c r="G20" s="66">
        <f>SUM(G14:G19)</f>
        <v>16348</v>
      </c>
      <c r="H20" s="66">
        <f>SUM(H14:H19)</f>
        <v>101655</v>
      </c>
    </row>
    <row r="22" spans="1:8" ht="12.75">
      <c r="A22" s="62" t="s">
        <v>198</v>
      </c>
      <c r="D22" s="46">
        <v>0</v>
      </c>
      <c r="E22" s="46">
        <v>0</v>
      </c>
      <c r="F22" s="46">
        <v>0</v>
      </c>
      <c r="G22" s="68">
        <f>PL!G29</f>
        <v>1561</v>
      </c>
      <c r="H22" s="46">
        <f>SUM(D22:G22)</f>
        <v>1561</v>
      </c>
    </row>
    <row r="23" spans="1:8" ht="12.75">
      <c r="A23" s="62"/>
      <c r="D23" s="46"/>
      <c r="E23" s="46"/>
      <c r="F23" s="46"/>
      <c r="G23" s="68"/>
      <c r="H23" s="46"/>
    </row>
    <row r="24" spans="1:8" ht="12.75">
      <c r="A24" s="62" t="s">
        <v>145</v>
      </c>
      <c r="D24" s="46">
        <v>0</v>
      </c>
      <c r="E24" s="46">
        <v>0</v>
      </c>
      <c r="F24" s="46">
        <v>0</v>
      </c>
      <c r="G24" s="68">
        <v>-1470</v>
      </c>
      <c r="H24" s="68">
        <v>-1470</v>
      </c>
    </row>
    <row r="25" spans="1:8" ht="12.75">
      <c r="A25" s="62"/>
      <c r="D25" s="46"/>
      <c r="E25" s="46"/>
      <c r="F25" s="46"/>
      <c r="G25" s="46"/>
      <c r="H25" s="46"/>
    </row>
    <row r="26" spans="1:8" ht="12.75">
      <c r="A26" s="55" t="s">
        <v>239</v>
      </c>
      <c r="B26" s="55"/>
      <c r="C26" s="55"/>
      <c r="D26" s="164">
        <f>+D20+D22</f>
        <v>49000</v>
      </c>
      <c r="E26" s="164">
        <f>+E20+E22</f>
        <v>32985</v>
      </c>
      <c r="F26" s="164">
        <f>+F20+F22</f>
        <v>3322</v>
      </c>
      <c r="G26" s="164">
        <f>SUM(G20:G25)</f>
        <v>16439</v>
      </c>
      <c r="H26" s="164">
        <f>SUM(H20:H25)</f>
        <v>101746</v>
      </c>
    </row>
    <row r="29" spans="1:8" ht="12.75">
      <c r="A29" s="62" t="s">
        <v>140</v>
      </c>
      <c r="D29" s="46">
        <v>49000</v>
      </c>
      <c r="E29" s="46">
        <v>32985</v>
      </c>
      <c r="F29" s="46">
        <v>3322</v>
      </c>
      <c r="G29" s="46">
        <v>10450</v>
      </c>
      <c r="H29" s="46">
        <f>SUM(D29:G29)</f>
        <v>95757</v>
      </c>
    </row>
    <row r="30" spans="4:8" ht="12.75">
      <c r="D30" s="46"/>
      <c r="E30" s="46"/>
      <c r="F30" s="46"/>
      <c r="G30" s="46"/>
      <c r="H30" s="46"/>
    </row>
    <row r="31" spans="1:8" ht="12.75">
      <c r="A31" s="62" t="s">
        <v>153</v>
      </c>
      <c r="D31" s="46">
        <v>0</v>
      </c>
      <c r="E31" s="46">
        <v>0</v>
      </c>
      <c r="F31" s="46">
        <v>0</v>
      </c>
      <c r="G31" s="46">
        <v>4486</v>
      </c>
      <c r="H31" s="46">
        <f>SUM(D31:G31)</f>
        <v>4486</v>
      </c>
    </row>
    <row r="32" spans="4:8" ht="12.75">
      <c r="D32" s="46"/>
      <c r="E32" s="46"/>
      <c r="F32" s="46"/>
      <c r="G32" s="46"/>
      <c r="H32" s="46"/>
    </row>
    <row r="33" spans="1:8" ht="12.75">
      <c r="A33" s="62" t="s">
        <v>145</v>
      </c>
      <c r="D33" s="46">
        <v>0</v>
      </c>
      <c r="E33" s="46">
        <v>0</v>
      </c>
      <c r="F33" s="46">
        <v>0</v>
      </c>
      <c r="G33" s="46">
        <v>-1225</v>
      </c>
      <c r="H33" s="46">
        <f>SUM(G33)</f>
        <v>-1225</v>
      </c>
    </row>
    <row r="34" spans="4:8" ht="12.75">
      <c r="D34" s="47"/>
      <c r="E34" s="47"/>
      <c r="F34" s="47"/>
      <c r="G34" s="47"/>
      <c r="H34" s="47"/>
    </row>
    <row r="35" spans="1:8" ht="12.75">
      <c r="A35" s="62" t="s">
        <v>146</v>
      </c>
      <c r="D35" s="66">
        <f>SUM(D29:D34)</f>
        <v>49000</v>
      </c>
      <c r="E35" s="66">
        <f>SUM(E29:E34)</f>
        <v>32985</v>
      </c>
      <c r="F35" s="66">
        <f>SUM(F29:F34)</f>
        <v>3322</v>
      </c>
      <c r="G35" s="66">
        <f>SUM(G29:G34)</f>
        <v>13711</v>
      </c>
      <c r="H35" s="66">
        <f>SUM(H29:H34)</f>
        <v>99018</v>
      </c>
    </row>
    <row r="37" spans="1:8" ht="12.75">
      <c r="A37" s="62" t="s">
        <v>198</v>
      </c>
      <c r="D37" s="46">
        <v>0</v>
      </c>
      <c r="E37" s="46">
        <v>0</v>
      </c>
      <c r="F37" s="46">
        <v>0</v>
      </c>
      <c r="G37" s="68">
        <f>PL!I29</f>
        <v>3001</v>
      </c>
      <c r="H37" s="46">
        <f>SUM(D37:G37)</f>
        <v>3001</v>
      </c>
    </row>
    <row r="38" spans="1:10" s="57" customFormat="1" ht="12.75">
      <c r="A38" s="62"/>
      <c r="B38" s="54"/>
      <c r="C38" s="54"/>
      <c r="D38" s="46"/>
      <c r="E38" s="46"/>
      <c r="F38" s="46"/>
      <c r="G38" s="68"/>
      <c r="H38" s="46"/>
      <c r="I38" s="58"/>
      <c r="J38" s="58"/>
    </row>
    <row r="39" spans="1:10" s="57" customFormat="1" ht="12.75">
      <c r="A39" s="62" t="s">
        <v>145</v>
      </c>
      <c r="B39" s="54"/>
      <c r="C39" s="54"/>
      <c r="D39" s="46">
        <v>0</v>
      </c>
      <c r="E39" s="46">
        <v>0</v>
      </c>
      <c r="F39" s="46">
        <v>0</v>
      </c>
      <c r="G39" s="68">
        <v>-1225</v>
      </c>
      <c r="H39" s="46">
        <f>SUM(G39)</f>
        <v>-1225</v>
      </c>
      <c r="I39" s="58"/>
      <c r="J39" s="58"/>
    </row>
    <row r="40" spans="1:8" ht="12.75">
      <c r="A40" s="62"/>
      <c r="D40" s="46"/>
      <c r="E40" s="46"/>
      <c r="F40" s="46"/>
      <c r="G40" s="46"/>
      <c r="H40" s="46"/>
    </row>
    <row r="41" spans="1:8" ht="12.75">
      <c r="A41" s="55" t="s">
        <v>240</v>
      </c>
      <c r="B41" s="55"/>
      <c r="C41" s="55"/>
      <c r="D41" s="164">
        <f>+D35+D37</f>
        <v>49000</v>
      </c>
      <c r="E41" s="164">
        <f>+E35+E37</f>
        <v>32985</v>
      </c>
      <c r="F41" s="164">
        <f>+F35+F37</f>
        <v>3322</v>
      </c>
      <c r="G41" s="164">
        <f>SUM(G35:G40)</f>
        <v>15487</v>
      </c>
      <c r="H41" s="164">
        <f>SUM(H35:H40)</f>
        <v>100794</v>
      </c>
    </row>
    <row r="44" ht="12.75">
      <c r="A44" s="57" t="s">
        <v>143</v>
      </c>
    </row>
    <row r="45" ht="12.75">
      <c r="A45" s="57" t="s">
        <v>229</v>
      </c>
    </row>
  </sheetData>
  <mergeCells count="1">
    <mergeCell ref="E9:F9"/>
  </mergeCells>
  <printOptions/>
  <pageMargins left="0.75" right="0.51" top="1" bottom="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 topLeftCell="A1">
      <selection activeCell="A1" sqref="A1"/>
    </sheetView>
  </sheetViews>
  <sheetFormatPr defaultColWidth="8.88671875" defaultRowHeight="15"/>
  <cols>
    <col min="1" max="6" width="7.10546875" style="43" customWidth="1"/>
    <col min="7" max="7" width="5.5546875" style="43" customWidth="1"/>
    <col min="8" max="8" width="11.10546875" style="43" customWidth="1"/>
    <col min="9" max="9" width="13.77734375" style="44" customWidth="1"/>
    <col min="10" max="10" width="8.4453125" style="43" bestFit="1" customWidth="1"/>
    <col min="11" max="16384" width="7.10546875" style="43" customWidth="1"/>
  </cols>
  <sheetData>
    <row r="1" spans="1:10" ht="15.75" customHeight="1">
      <c r="A1" s="33" t="s">
        <v>183</v>
      </c>
      <c r="B1" s="26"/>
      <c r="C1" s="42"/>
      <c r="D1" s="42"/>
      <c r="E1" s="42"/>
      <c r="F1" s="42"/>
      <c r="J1" s="42"/>
    </row>
    <row r="2" spans="1:10" ht="14.25" customHeight="1">
      <c r="A2" s="143" t="s">
        <v>173</v>
      </c>
      <c r="B2" s="59"/>
      <c r="C2" s="60"/>
      <c r="D2" s="42"/>
      <c r="E2" s="42"/>
      <c r="F2" s="42"/>
      <c r="J2" s="42"/>
    </row>
    <row r="3" spans="1:10" ht="13.5" customHeight="1">
      <c r="A3" s="143" t="s">
        <v>180</v>
      </c>
      <c r="B3" s="59"/>
      <c r="C3" s="60"/>
      <c r="D3" s="42"/>
      <c r="E3" s="42"/>
      <c r="F3" s="42"/>
      <c r="J3" s="42"/>
    </row>
    <row r="4" spans="1:10" ht="15.75" customHeight="1">
      <c r="A4" s="42" t="s">
        <v>174</v>
      </c>
      <c r="B4" s="42"/>
      <c r="C4" s="42"/>
      <c r="D4" s="42"/>
      <c r="E4" s="42"/>
      <c r="F4" s="42"/>
      <c r="J4" s="42"/>
    </row>
    <row r="5" spans="1:10" ht="12.75">
      <c r="A5" s="42" t="s">
        <v>202</v>
      </c>
      <c r="B5" s="42"/>
      <c r="C5" s="42"/>
      <c r="D5" s="42"/>
      <c r="E5" s="42"/>
      <c r="F5" s="42"/>
      <c r="J5" s="42"/>
    </row>
    <row r="6" ht="12.75">
      <c r="A6" s="42" t="s">
        <v>241</v>
      </c>
    </row>
    <row r="7" spans="1:11" ht="12.75">
      <c r="A7" s="42"/>
      <c r="H7" s="73" t="s">
        <v>3</v>
      </c>
      <c r="I7" s="153" t="s">
        <v>7</v>
      </c>
      <c r="K7" s="75"/>
    </row>
    <row r="8" spans="1:11" ht="12.75">
      <c r="A8" s="42"/>
      <c r="H8" s="73" t="s">
        <v>4</v>
      </c>
      <c r="I8" s="153" t="s">
        <v>8</v>
      </c>
      <c r="K8" s="75"/>
    </row>
    <row r="9" spans="1:11" ht="12.75">
      <c r="A9" s="42"/>
      <c r="H9" s="73" t="s">
        <v>10</v>
      </c>
      <c r="I9" s="153" t="s">
        <v>11</v>
      </c>
      <c r="K9" s="75"/>
    </row>
    <row r="10" spans="8:11" ht="12.75">
      <c r="H10" s="74" t="s">
        <v>236</v>
      </c>
      <c r="I10" s="74" t="s">
        <v>237</v>
      </c>
      <c r="K10" s="75"/>
    </row>
    <row r="11" spans="8:9" ht="12.75">
      <c r="H11" s="162" t="s">
        <v>6</v>
      </c>
      <c r="I11" s="163" t="s">
        <v>6</v>
      </c>
    </row>
    <row r="12" spans="1:8" ht="12.75">
      <c r="A12" s="42" t="s">
        <v>122</v>
      </c>
      <c r="B12" s="42"/>
      <c r="C12" s="42"/>
      <c r="D12" s="42"/>
      <c r="E12" s="42"/>
      <c r="F12" s="42"/>
      <c r="H12" s="42"/>
    </row>
    <row r="14" spans="1:9" ht="12.75">
      <c r="A14" s="76" t="s">
        <v>210</v>
      </c>
      <c r="H14" s="44">
        <v>2230</v>
      </c>
      <c r="I14" s="44">
        <v>3814</v>
      </c>
    </row>
    <row r="15" spans="1:9" ht="12.75">
      <c r="A15" s="61" t="s">
        <v>211</v>
      </c>
      <c r="H15" s="45">
        <v>4574</v>
      </c>
      <c r="I15" s="45">
        <v>4155</v>
      </c>
    </row>
    <row r="16" spans="1:9" ht="12.75">
      <c r="A16" s="61" t="s">
        <v>212</v>
      </c>
      <c r="H16" s="44">
        <f>SUM(H14:H15)</f>
        <v>6804</v>
      </c>
      <c r="I16" s="44">
        <f>SUM(I14:I15)</f>
        <v>7969</v>
      </c>
    </row>
    <row r="17" spans="1:9" ht="12.75">
      <c r="A17" s="61" t="s">
        <v>266</v>
      </c>
      <c r="H17" s="45">
        <v>-4044</v>
      </c>
      <c r="I17" s="45">
        <v>-1</v>
      </c>
    </row>
    <row r="18" spans="1:9" ht="12.75">
      <c r="A18" s="61" t="s">
        <v>213</v>
      </c>
      <c r="H18" s="46">
        <f>SUM(H16:H17)</f>
        <v>2760</v>
      </c>
      <c r="I18" s="44">
        <f>SUM(I16:I17)</f>
        <v>7968</v>
      </c>
    </row>
    <row r="19" spans="1:9" ht="12.75">
      <c r="A19" s="61" t="s">
        <v>214</v>
      </c>
      <c r="H19" s="47">
        <v>-48</v>
      </c>
      <c r="I19" s="45">
        <v>-462</v>
      </c>
    </row>
    <row r="20" spans="1:9" ht="12.75">
      <c r="A20" s="42" t="s">
        <v>123</v>
      </c>
      <c r="B20" s="42"/>
      <c r="C20" s="42"/>
      <c r="D20" s="42"/>
      <c r="E20" s="42"/>
      <c r="F20" s="42"/>
      <c r="H20" s="48">
        <f>SUM(H18:H19)</f>
        <v>2712</v>
      </c>
      <c r="I20" s="154">
        <f>SUM(I18:I19)</f>
        <v>7506</v>
      </c>
    </row>
    <row r="21" ht="12.75">
      <c r="H21" s="46"/>
    </row>
    <row r="22" spans="1:8" ht="12.75">
      <c r="A22" s="42" t="s">
        <v>124</v>
      </c>
      <c r="B22" s="42"/>
      <c r="C22" s="42"/>
      <c r="D22" s="42"/>
      <c r="E22" s="42"/>
      <c r="F22" s="42"/>
      <c r="H22" s="48"/>
    </row>
    <row r="23" ht="12.75">
      <c r="H23" s="46"/>
    </row>
    <row r="24" spans="1:9" ht="12.75">
      <c r="A24" s="61" t="s">
        <v>215</v>
      </c>
      <c r="H24" s="49">
        <v>4</v>
      </c>
      <c r="I24" s="155">
        <v>77</v>
      </c>
    </row>
    <row r="25" spans="1:9" ht="12.75">
      <c r="A25" s="61" t="s">
        <v>216</v>
      </c>
      <c r="H25" s="67">
        <v>34</v>
      </c>
      <c r="I25" s="157">
        <v>131</v>
      </c>
    </row>
    <row r="26" spans="1:9" ht="12.75">
      <c r="A26" s="61" t="s">
        <v>217</v>
      </c>
      <c r="E26" s="42"/>
      <c r="F26" s="42"/>
      <c r="H26" s="50">
        <v>-3889</v>
      </c>
      <c r="I26" s="156">
        <v>-10296</v>
      </c>
    </row>
    <row r="27" spans="1:9" ht="12.75">
      <c r="A27" s="42" t="s">
        <v>125</v>
      </c>
      <c r="B27" s="42"/>
      <c r="C27" s="42"/>
      <c r="D27" s="42"/>
      <c r="E27" s="42"/>
      <c r="F27" s="42"/>
      <c r="H27" s="48">
        <f>SUM(H24:H26)</f>
        <v>-3851</v>
      </c>
      <c r="I27" s="154">
        <f>SUM(I24:I26)</f>
        <v>-10088</v>
      </c>
    </row>
    <row r="28" spans="1:8" ht="12.75">
      <c r="A28" s="42"/>
      <c r="B28" s="42"/>
      <c r="C28" s="42"/>
      <c r="D28" s="42"/>
      <c r="E28" s="42"/>
      <c r="F28" s="42"/>
      <c r="H28" s="48"/>
    </row>
    <row r="29" spans="1:8" ht="12.75">
      <c r="A29" s="42" t="s">
        <v>126</v>
      </c>
      <c r="H29" s="46"/>
    </row>
    <row r="30" ht="12.75">
      <c r="H30" s="46"/>
    </row>
    <row r="31" spans="1:9" ht="12.75">
      <c r="A31" s="61" t="s">
        <v>218</v>
      </c>
      <c r="H31" s="49">
        <v>-2563</v>
      </c>
      <c r="I31" s="155">
        <v>-225</v>
      </c>
    </row>
    <row r="32" spans="1:9" ht="12.75">
      <c r="A32" s="61" t="s">
        <v>219</v>
      </c>
      <c r="B32" s="42"/>
      <c r="C32" s="42"/>
      <c r="D32" s="42"/>
      <c r="E32" s="42"/>
      <c r="F32" s="42"/>
      <c r="H32" s="110">
        <v>4069</v>
      </c>
      <c r="I32" s="157">
        <v>2559</v>
      </c>
    </row>
    <row r="33" spans="1:9" ht="12.75">
      <c r="A33" s="61" t="s">
        <v>243</v>
      </c>
      <c r="B33" s="42"/>
      <c r="C33" s="42"/>
      <c r="D33" s="42"/>
      <c r="E33" s="42"/>
      <c r="F33" s="42"/>
      <c r="H33" s="110">
        <v>-1470</v>
      </c>
      <c r="I33" s="157">
        <v>-1225</v>
      </c>
    </row>
    <row r="34" spans="1:9" ht="12.75">
      <c r="A34" s="61" t="s">
        <v>220</v>
      </c>
      <c r="B34" s="42"/>
      <c r="C34" s="42"/>
      <c r="D34" s="42"/>
      <c r="E34" s="42"/>
      <c r="F34" s="42"/>
      <c r="H34" s="50">
        <v>-517</v>
      </c>
      <c r="I34" s="156">
        <v>-463</v>
      </c>
    </row>
    <row r="35" spans="1:9" ht="12.75">
      <c r="A35" s="42" t="s">
        <v>267</v>
      </c>
      <c r="H35" s="48">
        <f>SUM(H31:H34)</f>
        <v>-481</v>
      </c>
      <c r="I35" s="154">
        <f>SUM(I31:I34)</f>
        <v>646</v>
      </c>
    </row>
    <row r="36" spans="2:9" ht="12.75">
      <c r="B36" s="42"/>
      <c r="C36" s="42"/>
      <c r="D36" s="42"/>
      <c r="E36" s="42"/>
      <c r="F36" s="42"/>
      <c r="H36" s="47"/>
      <c r="I36" s="45"/>
    </row>
    <row r="37" spans="1:9" ht="12.75">
      <c r="A37" s="42" t="s">
        <v>235</v>
      </c>
      <c r="B37" s="42"/>
      <c r="C37" s="42"/>
      <c r="D37" s="42"/>
      <c r="E37" s="42"/>
      <c r="F37" s="42"/>
      <c r="H37" s="48">
        <f>H20+H27+H35</f>
        <v>-1620</v>
      </c>
      <c r="I37" s="154">
        <f>I20+I27+I35</f>
        <v>-1936</v>
      </c>
    </row>
    <row r="38" spans="1:8" ht="12.75">
      <c r="A38" s="42"/>
      <c r="B38" s="42"/>
      <c r="C38" s="42"/>
      <c r="D38" s="42"/>
      <c r="E38" s="42"/>
      <c r="F38" s="42"/>
      <c r="H38" s="48"/>
    </row>
    <row r="39" spans="1:9" ht="12.75">
      <c r="A39" s="42" t="s">
        <v>248</v>
      </c>
      <c r="B39" s="42"/>
      <c r="C39" s="42"/>
      <c r="D39" s="42"/>
      <c r="E39" s="42"/>
      <c r="F39" s="42"/>
      <c r="H39" s="48">
        <v>3779</v>
      </c>
      <c r="I39" s="154">
        <v>5333</v>
      </c>
    </row>
    <row r="40" spans="1:8" ht="12.75">
      <c r="A40" s="42"/>
      <c r="B40" s="42"/>
      <c r="C40" s="42"/>
      <c r="D40" s="42"/>
      <c r="E40" s="42"/>
      <c r="F40" s="42"/>
      <c r="H40" s="48"/>
    </row>
    <row r="41" spans="1:9" ht="13.5" thickBot="1">
      <c r="A41" s="42" t="s">
        <v>249</v>
      </c>
      <c r="B41" s="42"/>
      <c r="C41" s="42"/>
      <c r="D41" s="42"/>
      <c r="E41" s="42"/>
      <c r="F41" s="42"/>
      <c r="H41" s="51">
        <f>SUM(H37:H39)</f>
        <v>2159</v>
      </c>
      <c r="I41" s="158">
        <f>SUM(I37:I39)</f>
        <v>3397</v>
      </c>
    </row>
    <row r="42" spans="1:10" ht="13.5" thickTop="1">
      <c r="A42" s="42"/>
      <c r="J42" s="46"/>
    </row>
    <row r="43" spans="1:10" ht="12.75">
      <c r="A43" s="42"/>
      <c r="J43" s="46"/>
    </row>
    <row r="44" spans="1:10" ht="12.75">
      <c r="A44" s="76" t="s">
        <v>207</v>
      </c>
      <c r="J44" s="46"/>
    </row>
    <row r="45" spans="1:10" ht="12.75">
      <c r="A45" s="76"/>
      <c r="J45" s="46"/>
    </row>
    <row r="46" spans="1:10" ht="12.75">
      <c r="A46" s="76" t="s">
        <v>221</v>
      </c>
      <c r="H46" s="46">
        <v>1800</v>
      </c>
      <c r="I46" s="44">
        <v>0</v>
      </c>
      <c r="J46" s="46"/>
    </row>
    <row r="47" spans="1:10" ht="12.75">
      <c r="A47" s="76" t="s">
        <v>208</v>
      </c>
      <c r="H47" s="46">
        <v>1379</v>
      </c>
      <c r="I47" s="44">
        <v>7478</v>
      </c>
      <c r="J47" s="46"/>
    </row>
    <row r="48" spans="1:10" ht="12.75">
      <c r="A48" s="61" t="s">
        <v>209</v>
      </c>
      <c r="H48" s="46">
        <v>-1020</v>
      </c>
      <c r="I48" s="44">
        <v>-4081</v>
      </c>
      <c r="J48" s="46"/>
    </row>
    <row r="49" spans="1:10" ht="13.5" thickBot="1">
      <c r="A49" s="61"/>
      <c r="H49" s="166">
        <f>SUM(H46:H48)</f>
        <v>2159</v>
      </c>
      <c r="I49" s="165">
        <f>SUM(I46:I48)</f>
        <v>3397</v>
      </c>
      <c r="J49" s="46"/>
    </row>
    <row r="50" ht="13.5" thickTop="1"/>
    <row r="51" spans="2:10" s="52" customFormat="1" ht="12.75">
      <c r="B51" s="53"/>
      <c r="D51" s="53"/>
      <c r="G51" s="53"/>
      <c r="H51" s="53"/>
      <c r="I51" s="159"/>
      <c r="J51" s="53"/>
    </row>
    <row r="52" spans="1:10" s="52" customFormat="1" ht="12.75">
      <c r="A52" s="52" t="s">
        <v>142</v>
      </c>
      <c r="C52" s="53"/>
      <c r="E52" s="53"/>
      <c r="F52" s="53"/>
      <c r="H52" s="53"/>
      <c r="I52" s="159"/>
      <c r="J52" s="53"/>
    </row>
    <row r="53" ht="12.75">
      <c r="A53" s="52" t="s">
        <v>197</v>
      </c>
    </row>
    <row r="55" ht="12.75">
      <c r="A55" s="61" t="s">
        <v>159</v>
      </c>
    </row>
  </sheetData>
  <printOptions/>
  <pageMargins left="0.86" right="0.49" top="1" bottom="1" header="0.5" footer="0.5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2"/>
  <sheetViews>
    <sheetView showGridLines="0" showOutlineSymbols="0" zoomScale="75" zoomScaleNormal="75" workbookViewId="0" topLeftCell="A1">
      <selection activeCell="C85" sqref="C85"/>
    </sheetView>
  </sheetViews>
  <sheetFormatPr defaultColWidth="8.88671875" defaultRowHeight="15"/>
  <cols>
    <col min="1" max="1" width="5.88671875" style="35" customWidth="1"/>
    <col min="2" max="2" width="3.6640625" style="35" customWidth="1"/>
    <col min="3" max="3" width="45.10546875" style="35" customWidth="1"/>
    <col min="4" max="4" width="14.99609375" style="35" customWidth="1"/>
    <col min="5" max="5" width="15.77734375" style="35" customWidth="1"/>
    <col min="6" max="6" width="12.4453125" style="35" customWidth="1"/>
    <col min="7" max="7" width="17.3359375" style="35" customWidth="1"/>
    <col min="8" max="8" width="19.5546875" style="35" customWidth="1"/>
    <col min="9" max="9" width="16.10546875" style="35" customWidth="1"/>
    <col min="10" max="10" width="13.4453125" style="35" customWidth="1"/>
    <col min="11" max="11" width="11.3359375" style="35" customWidth="1"/>
    <col min="12" max="16384" width="10.6640625" style="35" customWidth="1"/>
  </cols>
  <sheetData>
    <row r="1" spans="1:10" ht="23.25">
      <c r="A1" s="14" t="s">
        <v>184</v>
      </c>
      <c r="B1" s="15"/>
      <c r="C1" s="15"/>
      <c r="D1" s="15"/>
      <c r="E1" s="15"/>
      <c r="F1" s="34"/>
      <c r="G1" s="15"/>
      <c r="H1" s="15"/>
      <c r="I1" s="15"/>
      <c r="J1" s="15"/>
    </row>
    <row r="2" spans="1:10" ht="18">
      <c r="A2" s="141" t="s">
        <v>175</v>
      </c>
      <c r="B2" s="112"/>
      <c r="C2" s="112"/>
      <c r="D2" s="113"/>
      <c r="E2" s="114"/>
      <c r="F2" s="113"/>
      <c r="G2" s="114"/>
      <c r="J2" s="15"/>
    </row>
    <row r="3" spans="1:10" ht="18">
      <c r="A3" s="145" t="s">
        <v>176</v>
      </c>
      <c r="B3" s="112"/>
      <c r="C3" s="112"/>
      <c r="D3" s="114"/>
      <c r="E3" s="114"/>
      <c r="F3" s="114"/>
      <c r="G3" s="114"/>
      <c r="J3" s="15"/>
    </row>
    <row r="4" spans="1:10" ht="16.5">
      <c r="A4" s="115"/>
      <c r="B4" s="114"/>
      <c r="C4" s="114"/>
      <c r="D4" s="114"/>
      <c r="E4" s="114"/>
      <c r="F4" s="114"/>
      <c r="G4" s="114"/>
      <c r="J4" s="15"/>
    </row>
    <row r="5" spans="1:10" s="26" customFormat="1" ht="18">
      <c r="A5" s="112" t="s">
        <v>74</v>
      </c>
      <c r="B5" s="114"/>
      <c r="C5" s="114"/>
      <c r="D5" s="114"/>
      <c r="E5" s="114"/>
      <c r="F5" s="114"/>
      <c r="G5" s="114"/>
      <c r="J5" s="27"/>
    </row>
    <row r="6" spans="1:10" ht="16.5">
      <c r="A6" s="112"/>
      <c r="B6" s="114"/>
      <c r="C6" s="114"/>
      <c r="D6" s="114"/>
      <c r="E6" s="114"/>
      <c r="F6" s="114"/>
      <c r="G6" s="114"/>
      <c r="J6" s="15"/>
    </row>
    <row r="7" spans="1:10" ht="16.5">
      <c r="A7" s="116"/>
      <c r="B7" s="114"/>
      <c r="C7" s="114"/>
      <c r="D7" s="114"/>
      <c r="E7" s="114"/>
      <c r="F7" s="114"/>
      <c r="G7" s="114"/>
      <c r="J7" s="15"/>
    </row>
    <row r="8" spans="1:10" ht="16.5">
      <c r="A8" s="111" t="s">
        <v>75</v>
      </c>
      <c r="B8" s="112" t="s">
        <v>76</v>
      </c>
      <c r="C8" s="112"/>
      <c r="D8" s="114"/>
      <c r="E8" s="114"/>
      <c r="F8" s="114"/>
      <c r="G8" s="114"/>
      <c r="J8" s="15"/>
    </row>
    <row r="9" spans="1:10" ht="16.5">
      <c r="A9" s="111"/>
      <c r="B9" s="112"/>
      <c r="C9" s="112"/>
      <c r="D9" s="114"/>
      <c r="E9" s="114"/>
      <c r="F9" s="114"/>
      <c r="G9" s="114"/>
      <c r="J9" s="15"/>
    </row>
    <row r="10" spans="1:10" s="16" customFormat="1" ht="16.5">
      <c r="A10" s="116"/>
      <c r="B10" s="114" t="s">
        <v>167</v>
      </c>
      <c r="C10" s="114"/>
      <c r="D10" s="114"/>
      <c r="E10" s="114"/>
      <c r="F10" s="114"/>
      <c r="G10" s="114"/>
      <c r="J10" s="17"/>
    </row>
    <row r="11" spans="1:10" s="16" customFormat="1" ht="16.5">
      <c r="A11" s="116"/>
      <c r="B11" s="114" t="s">
        <v>230</v>
      </c>
      <c r="C11" s="114"/>
      <c r="D11" s="114"/>
      <c r="E11" s="114"/>
      <c r="F11" s="114"/>
      <c r="G11" s="114"/>
      <c r="J11" s="17"/>
    </row>
    <row r="12" spans="1:10" s="16" customFormat="1" ht="16.5">
      <c r="A12" s="116"/>
      <c r="B12" s="114" t="s">
        <v>231</v>
      </c>
      <c r="C12" s="114"/>
      <c r="D12" s="114"/>
      <c r="E12" s="114"/>
      <c r="F12" s="114"/>
      <c r="G12" s="114"/>
      <c r="J12" s="17"/>
    </row>
    <row r="13" spans="1:10" s="16" customFormat="1" ht="16.5">
      <c r="A13" s="116"/>
      <c r="B13" s="114" t="s">
        <v>232</v>
      </c>
      <c r="C13" s="114"/>
      <c r="D13" s="114"/>
      <c r="E13" s="114"/>
      <c r="F13" s="114"/>
      <c r="G13" s="114"/>
      <c r="J13" s="17"/>
    </row>
    <row r="14" spans="1:10" s="16" customFormat="1" ht="16.5">
      <c r="A14" s="116"/>
      <c r="B14" s="114"/>
      <c r="C14" s="114"/>
      <c r="D14" s="114"/>
      <c r="E14" s="114"/>
      <c r="F14" s="114"/>
      <c r="G14" s="114"/>
      <c r="J14" s="17"/>
    </row>
    <row r="15" spans="1:10" ht="16.5">
      <c r="A15" s="111"/>
      <c r="B15" s="114" t="s">
        <v>77</v>
      </c>
      <c r="C15" s="114"/>
      <c r="D15" s="114"/>
      <c r="E15" s="114"/>
      <c r="F15" s="114"/>
      <c r="G15" s="114"/>
      <c r="J15" s="15"/>
    </row>
    <row r="16" spans="1:10" ht="16.5">
      <c r="A16" s="111"/>
      <c r="B16" s="114" t="s">
        <v>193</v>
      </c>
      <c r="C16" s="114"/>
      <c r="D16" s="114"/>
      <c r="E16" s="114"/>
      <c r="F16" s="114"/>
      <c r="G16" s="114"/>
      <c r="J16" s="15"/>
    </row>
    <row r="17" spans="1:10" ht="16.5">
      <c r="A17" s="111"/>
      <c r="B17" s="114"/>
      <c r="C17" s="114"/>
      <c r="D17" s="114"/>
      <c r="E17" s="114"/>
      <c r="F17" s="114"/>
      <c r="G17" s="114"/>
      <c r="J17" s="15"/>
    </row>
    <row r="18" spans="1:10" ht="16.5">
      <c r="A18" s="111" t="s">
        <v>78</v>
      </c>
      <c r="B18" s="112" t="s">
        <v>79</v>
      </c>
      <c r="C18" s="112"/>
      <c r="D18" s="114"/>
      <c r="E18" s="114"/>
      <c r="F18" s="114"/>
      <c r="G18" s="114"/>
      <c r="J18" s="15"/>
    </row>
    <row r="19" spans="1:10" ht="16.5">
      <c r="A19" s="111"/>
      <c r="B19" s="114"/>
      <c r="C19" s="114"/>
      <c r="D19" s="114"/>
      <c r="E19" s="114"/>
      <c r="F19" s="114"/>
      <c r="G19" s="114"/>
      <c r="J19" s="15"/>
    </row>
    <row r="20" spans="1:10" ht="16.5">
      <c r="A20" s="111"/>
      <c r="B20" s="114" t="s">
        <v>119</v>
      </c>
      <c r="C20" s="114"/>
      <c r="D20" s="114"/>
      <c r="E20" s="114"/>
      <c r="F20" s="114"/>
      <c r="G20" s="114"/>
      <c r="J20" s="15"/>
    </row>
    <row r="21" spans="1:10" ht="16.5">
      <c r="A21" s="111"/>
      <c r="B21" s="114"/>
      <c r="C21" s="114"/>
      <c r="D21" s="114"/>
      <c r="E21" s="114"/>
      <c r="F21" s="114"/>
      <c r="G21" s="114"/>
      <c r="J21" s="15"/>
    </row>
    <row r="22" spans="1:10" ht="16.5">
      <c r="A22" s="111" t="s">
        <v>80</v>
      </c>
      <c r="B22" s="112" t="s">
        <v>25</v>
      </c>
      <c r="C22" s="114"/>
      <c r="D22" s="114"/>
      <c r="E22" s="114"/>
      <c r="F22" s="114"/>
      <c r="G22" s="114"/>
      <c r="J22" s="15"/>
    </row>
    <row r="23" spans="1:10" ht="16.5">
      <c r="A23" s="111"/>
      <c r="B23" s="112"/>
      <c r="C23" s="114"/>
      <c r="D23" s="114"/>
      <c r="E23" s="114"/>
      <c r="F23" s="114"/>
      <c r="G23" s="114"/>
      <c r="J23" s="15"/>
    </row>
    <row r="24" spans="1:10" s="16" customFormat="1" ht="16.5">
      <c r="A24" s="116"/>
      <c r="B24" s="114" t="s">
        <v>163</v>
      </c>
      <c r="C24" s="114"/>
      <c r="D24" s="114"/>
      <c r="E24" s="114"/>
      <c r="F24" s="114"/>
      <c r="G24" s="114"/>
      <c r="J24" s="17"/>
    </row>
    <row r="25" spans="1:10" ht="16.5">
      <c r="A25" s="111"/>
      <c r="B25" s="114" t="s">
        <v>164</v>
      </c>
      <c r="C25" s="112"/>
      <c r="D25" s="114"/>
      <c r="E25" s="114"/>
      <c r="F25" s="114"/>
      <c r="G25" s="114"/>
      <c r="J25" s="15"/>
    </row>
    <row r="26" spans="1:10" ht="16.5">
      <c r="A26" s="111"/>
      <c r="B26" s="114"/>
      <c r="C26" s="114"/>
      <c r="D26" s="114"/>
      <c r="E26" s="114"/>
      <c r="F26" s="114"/>
      <c r="G26" s="114"/>
      <c r="J26" s="15"/>
    </row>
    <row r="27" spans="1:10" ht="16.5">
      <c r="A27" s="111" t="s">
        <v>81</v>
      </c>
      <c r="B27" s="112" t="s">
        <v>233</v>
      </c>
      <c r="C27" s="112"/>
      <c r="D27" s="112"/>
      <c r="E27" s="112"/>
      <c r="F27" s="112"/>
      <c r="G27" s="112"/>
      <c r="J27" s="15"/>
    </row>
    <row r="28" spans="1:10" ht="16.5">
      <c r="A28" s="111"/>
      <c r="B28" s="114"/>
      <c r="C28" s="114"/>
      <c r="D28" s="114"/>
      <c r="E28" s="114"/>
      <c r="F28" s="114"/>
      <c r="G28" s="114"/>
      <c r="J28" s="15"/>
    </row>
    <row r="29" spans="1:10" ht="16.5">
      <c r="A29" s="111"/>
      <c r="B29" s="114" t="s">
        <v>160</v>
      </c>
      <c r="C29" s="114"/>
      <c r="D29" s="114"/>
      <c r="E29" s="114"/>
      <c r="F29" s="114"/>
      <c r="G29" s="114"/>
      <c r="J29" s="15"/>
    </row>
    <row r="30" spans="1:10" ht="16.5">
      <c r="A30" s="111"/>
      <c r="B30" s="114" t="s">
        <v>161</v>
      </c>
      <c r="C30" s="114"/>
      <c r="D30" s="114"/>
      <c r="E30" s="114"/>
      <c r="F30" s="114"/>
      <c r="G30" s="114"/>
      <c r="J30" s="15"/>
    </row>
    <row r="31" spans="1:10" ht="16.5">
      <c r="A31" s="111"/>
      <c r="B31" s="114"/>
      <c r="C31" s="114"/>
      <c r="D31" s="114"/>
      <c r="E31" s="114"/>
      <c r="F31" s="114"/>
      <c r="G31" s="114"/>
      <c r="J31" s="15"/>
    </row>
    <row r="32" spans="1:10" ht="16.5">
      <c r="A32" s="111" t="s">
        <v>82</v>
      </c>
      <c r="B32" s="112" t="s">
        <v>83</v>
      </c>
      <c r="C32" s="112"/>
      <c r="D32" s="112"/>
      <c r="E32" s="114"/>
      <c r="F32" s="114"/>
      <c r="G32" s="114"/>
      <c r="J32" s="15"/>
    </row>
    <row r="33" spans="1:10" ht="16.5">
      <c r="A33" s="111"/>
      <c r="B33" s="114"/>
      <c r="C33" s="114"/>
      <c r="D33" s="114"/>
      <c r="E33" s="114"/>
      <c r="F33" s="114"/>
      <c r="G33" s="114"/>
      <c r="J33" s="15"/>
    </row>
    <row r="34" spans="1:10" ht="16.5">
      <c r="A34" s="111"/>
      <c r="B34" s="114" t="s">
        <v>177</v>
      </c>
      <c r="C34" s="114"/>
      <c r="D34" s="114"/>
      <c r="E34" s="114"/>
      <c r="F34" s="114"/>
      <c r="G34" s="114"/>
      <c r="J34" s="15"/>
    </row>
    <row r="35" spans="1:10" ht="16.5">
      <c r="A35" s="111"/>
      <c r="B35" s="114" t="s">
        <v>178</v>
      </c>
      <c r="C35" s="114"/>
      <c r="D35" s="114"/>
      <c r="E35" s="114"/>
      <c r="F35" s="114"/>
      <c r="G35" s="114"/>
      <c r="J35" s="15"/>
    </row>
    <row r="36" spans="1:10" ht="16.5">
      <c r="A36" s="111"/>
      <c r="B36" s="114"/>
      <c r="C36" s="114"/>
      <c r="D36" s="114"/>
      <c r="E36" s="114"/>
      <c r="F36" s="114"/>
      <c r="G36" s="114"/>
      <c r="J36" s="15"/>
    </row>
    <row r="37" spans="1:10" ht="16.5">
      <c r="A37" s="111" t="s">
        <v>84</v>
      </c>
      <c r="B37" s="112" t="s">
        <v>204</v>
      </c>
      <c r="C37" s="114"/>
      <c r="D37" s="114"/>
      <c r="E37" s="114"/>
      <c r="F37" s="114"/>
      <c r="G37" s="114"/>
      <c r="J37" s="15"/>
    </row>
    <row r="38" spans="1:10" ht="16.5">
      <c r="A38" s="111"/>
      <c r="B38" s="112" t="s">
        <v>203</v>
      </c>
      <c r="C38" s="114"/>
      <c r="D38" s="114"/>
      <c r="E38" s="114"/>
      <c r="F38" s="114"/>
      <c r="G38" s="114"/>
      <c r="J38" s="15"/>
    </row>
    <row r="39" spans="1:10" ht="16.5">
      <c r="A39" s="111"/>
      <c r="B39" s="112"/>
      <c r="C39" s="114"/>
      <c r="D39" s="114"/>
      <c r="E39" s="114"/>
      <c r="F39" s="114"/>
      <c r="G39" s="114"/>
      <c r="J39" s="15"/>
    </row>
    <row r="40" spans="1:10" ht="16.5">
      <c r="A40" s="111"/>
      <c r="B40" s="114" t="s">
        <v>181</v>
      </c>
      <c r="C40" s="114"/>
      <c r="D40" s="114"/>
      <c r="E40" s="114"/>
      <c r="F40" s="114"/>
      <c r="G40" s="114"/>
      <c r="J40" s="15"/>
    </row>
    <row r="41" spans="1:10" ht="16.5">
      <c r="A41" s="111"/>
      <c r="B41" s="114" t="s">
        <v>251</v>
      </c>
      <c r="C41" s="112"/>
      <c r="D41" s="114"/>
      <c r="E41" s="114"/>
      <c r="F41" s="114"/>
      <c r="G41" s="114"/>
      <c r="J41" s="15"/>
    </row>
    <row r="42" spans="1:10" ht="16.5">
      <c r="A42" s="111"/>
      <c r="B42" s="114"/>
      <c r="C42" s="112"/>
      <c r="D42" s="114"/>
      <c r="E42" s="114"/>
      <c r="F42" s="114"/>
      <c r="G42" s="114"/>
      <c r="J42" s="15"/>
    </row>
    <row r="43" spans="1:10" ht="16.5">
      <c r="A43" s="111" t="s">
        <v>85</v>
      </c>
      <c r="B43" s="112" t="s">
        <v>86</v>
      </c>
      <c r="C43" s="114"/>
      <c r="D43" s="114"/>
      <c r="E43" s="114"/>
      <c r="F43" s="114"/>
      <c r="G43" s="114"/>
      <c r="J43" s="15"/>
    </row>
    <row r="44" spans="1:10" ht="16.5">
      <c r="A44" s="111"/>
      <c r="B44" s="112"/>
      <c r="C44" s="114"/>
      <c r="D44" s="114"/>
      <c r="E44" s="114"/>
      <c r="F44" s="114"/>
      <c r="G44" s="114"/>
      <c r="J44" s="15"/>
    </row>
    <row r="45" spans="1:10" ht="16.5">
      <c r="A45" s="111"/>
      <c r="B45" s="114" t="s">
        <v>264</v>
      </c>
      <c r="C45" s="114"/>
      <c r="D45" s="114"/>
      <c r="E45" s="114"/>
      <c r="F45" s="114"/>
      <c r="G45" s="114"/>
      <c r="J45" s="15"/>
    </row>
    <row r="46" spans="1:10" ht="16.5">
      <c r="A46" s="111"/>
      <c r="B46" s="114" t="s">
        <v>265</v>
      </c>
      <c r="C46" s="114"/>
      <c r="D46" s="114"/>
      <c r="E46" s="114"/>
      <c r="F46" s="114"/>
      <c r="G46" s="114"/>
      <c r="J46" s="15"/>
    </row>
    <row r="47" spans="1:10" ht="16.5">
      <c r="A47" s="111"/>
      <c r="B47" s="114"/>
      <c r="C47" s="114"/>
      <c r="D47" s="114"/>
      <c r="E47" s="114"/>
      <c r="F47" s="114"/>
      <c r="G47" s="114"/>
      <c r="J47" s="15"/>
    </row>
    <row r="48" spans="1:10" ht="16.5">
      <c r="A48" s="111" t="s">
        <v>87</v>
      </c>
      <c r="B48" s="112" t="s">
        <v>29</v>
      </c>
      <c r="C48" s="114"/>
      <c r="D48" s="114"/>
      <c r="E48" s="114"/>
      <c r="F48" s="114"/>
      <c r="G48" s="114"/>
      <c r="J48" s="15"/>
    </row>
    <row r="49" spans="1:10" ht="16.5">
      <c r="A49" s="111"/>
      <c r="B49" s="112"/>
      <c r="C49" s="114"/>
      <c r="D49" s="114"/>
      <c r="E49" s="114"/>
      <c r="F49" s="114"/>
      <c r="G49" s="114"/>
      <c r="J49" s="15"/>
    </row>
    <row r="50" spans="1:10" s="16" customFormat="1" ht="16.5">
      <c r="A50" s="116"/>
      <c r="B50" s="114" t="s">
        <v>250</v>
      </c>
      <c r="C50" s="114"/>
      <c r="D50" s="114"/>
      <c r="E50" s="114"/>
      <c r="F50" s="114"/>
      <c r="G50" s="114"/>
      <c r="J50" s="17"/>
    </row>
    <row r="51" spans="1:10" s="16" customFormat="1" ht="16.5">
      <c r="A51" s="116"/>
      <c r="B51" s="114"/>
      <c r="C51" s="114"/>
      <c r="D51" s="114"/>
      <c r="E51" s="114"/>
      <c r="F51" s="114"/>
      <c r="G51" s="114"/>
      <c r="J51" s="17"/>
    </row>
    <row r="52" spans="1:10" ht="16.5">
      <c r="A52" s="111"/>
      <c r="B52" s="114"/>
      <c r="C52" s="114"/>
      <c r="D52" s="114"/>
      <c r="E52" s="117" t="s">
        <v>69</v>
      </c>
      <c r="F52" s="118"/>
      <c r="G52" s="114"/>
      <c r="J52" s="15"/>
    </row>
    <row r="53" spans="1:10" ht="16.5">
      <c r="A53" s="111"/>
      <c r="B53" s="114"/>
      <c r="C53" s="114"/>
      <c r="D53" s="112"/>
      <c r="E53" s="117" t="s">
        <v>71</v>
      </c>
      <c r="F53" s="118"/>
      <c r="G53" s="117"/>
      <c r="J53" s="15"/>
    </row>
    <row r="54" spans="1:10" ht="16.5">
      <c r="A54" s="111"/>
      <c r="B54" s="114"/>
      <c r="C54" s="114"/>
      <c r="D54" s="117" t="s">
        <v>39</v>
      </c>
      <c r="E54" s="117" t="s">
        <v>70</v>
      </c>
      <c r="F54" s="118"/>
      <c r="G54" s="117"/>
      <c r="J54" s="15"/>
    </row>
    <row r="55" spans="1:10" ht="16.5">
      <c r="A55" s="111"/>
      <c r="B55" s="114"/>
      <c r="C55" s="114"/>
      <c r="D55" s="117" t="s">
        <v>6</v>
      </c>
      <c r="E55" s="117" t="s">
        <v>6</v>
      </c>
      <c r="F55" s="118"/>
      <c r="G55" s="117"/>
      <c r="J55" s="15"/>
    </row>
    <row r="56" spans="1:10" ht="16.5">
      <c r="A56" s="111"/>
      <c r="B56" s="114"/>
      <c r="C56" s="114"/>
      <c r="D56" s="114"/>
      <c r="E56" s="114"/>
      <c r="F56" s="119"/>
      <c r="G56" s="114"/>
      <c r="J56" s="15"/>
    </row>
    <row r="57" spans="1:10" ht="16.5">
      <c r="A57" s="111"/>
      <c r="B57" s="114" t="s">
        <v>30</v>
      </c>
      <c r="C57" s="114"/>
      <c r="D57" s="120">
        <v>37794</v>
      </c>
      <c r="E57" s="120">
        <v>2124</v>
      </c>
      <c r="F57" s="121"/>
      <c r="G57" s="122"/>
      <c r="J57" s="15"/>
    </row>
    <row r="58" spans="1:10" ht="16.5">
      <c r="A58" s="111"/>
      <c r="B58" s="114" t="s">
        <v>31</v>
      </c>
      <c r="C58" s="114"/>
      <c r="D58" s="120">
        <v>10388</v>
      </c>
      <c r="E58" s="120">
        <v>263</v>
      </c>
      <c r="F58" s="121"/>
      <c r="G58" s="122"/>
      <c r="J58" s="15"/>
    </row>
    <row r="59" spans="1:10" ht="16.5">
      <c r="A59" s="111"/>
      <c r="B59" s="114" t="s">
        <v>32</v>
      </c>
      <c r="C59" s="114"/>
      <c r="D59" s="123">
        <v>0</v>
      </c>
      <c r="E59" s="120">
        <v>-157</v>
      </c>
      <c r="F59" s="121"/>
      <c r="G59" s="122"/>
      <c r="J59" s="15"/>
    </row>
    <row r="60" spans="1:10" ht="17.25" thickBot="1">
      <c r="A60" s="111"/>
      <c r="B60" s="114"/>
      <c r="C60" s="112"/>
      <c r="D60" s="124">
        <f>SUM(D57:D59)</f>
        <v>48182</v>
      </c>
      <c r="E60" s="124">
        <f>SUM(E57:E59)</f>
        <v>2230</v>
      </c>
      <c r="F60" s="121"/>
      <c r="G60" s="121"/>
      <c r="J60" s="15"/>
    </row>
    <row r="61" spans="1:10" ht="17.25" thickTop="1">
      <c r="A61" s="111"/>
      <c r="B61" s="114"/>
      <c r="C61" s="112"/>
      <c r="D61" s="121"/>
      <c r="E61" s="121"/>
      <c r="F61" s="121"/>
      <c r="G61" s="121"/>
      <c r="J61" s="15"/>
    </row>
    <row r="62" spans="1:10" ht="16.5">
      <c r="A62" s="111" t="s">
        <v>88</v>
      </c>
      <c r="B62" s="112" t="s">
        <v>89</v>
      </c>
      <c r="C62" s="112"/>
      <c r="D62" s="125"/>
      <c r="E62" s="125"/>
      <c r="F62" s="121"/>
      <c r="G62" s="121"/>
      <c r="J62" s="15"/>
    </row>
    <row r="63" spans="1:10" ht="16.5">
      <c r="A63" s="111"/>
      <c r="B63" s="114"/>
      <c r="C63" s="112"/>
      <c r="D63" s="121"/>
      <c r="E63" s="121"/>
      <c r="F63" s="121"/>
      <c r="G63" s="121"/>
      <c r="J63" s="15"/>
    </row>
    <row r="64" spans="1:10" ht="16.5">
      <c r="A64" s="111"/>
      <c r="B64" s="114" t="s">
        <v>194</v>
      </c>
      <c r="C64" s="112"/>
      <c r="D64" s="121"/>
      <c r="E64" s="121"/>
      <c r="F64" s="121"/>
      <c r="G64" s="121"/>
      <c r="J64" s="15"/>
    </row>
    <row r="65" spans="1:10" s="151" customFormat="1" ht="16.5">
      <c r="A65" s="150"/>
      <c r="B65" s="128" t="s">
        <v>190</v>
      </c>
      <c r="C65" s="160"/>
      <c r="D65" s="161"/>
      <c r="E65" s="161"/>
      <c r="F65" s="161"/>
      <c r="G65" s="161"/>
      <c r="J65" s="152"/>
    </row>
    <row r="66" spans="1:10" s="151" customFormat="1" ht="16.5">
      <c r="A66" s="150"/>
      <c r="B66" s="128" t="s">
        <v>189</v>
      </c>
      <c r="C66" s="160"/>
      <c r="D66" s="161"/>
      <c r="E66" s="161"/>
      <c r="F66" s="161"/>
      <c r="G66" s="161"/>
      <c r="J66" s="152"/>
    </row>
    <row r="67" spans="1:10" s="151" customFormat="1" ht="16.5">
      <c r="A67" s="150"/>
      <c r="B67" s="128"/>
      <c r="C67" s="160"/>
      <c r="D67" s="161"/>
      <c r="E67" s="161"/>
      <c r="F67" s="161"/>
      <c r="G67" s="161"/>
      <c r="J67" s="152"/>
    </row>
    <row r="68" spans="1:10" ht="16.5">
      <c r="A68" s="111" t="s">
        <v>90</v>
      </c>
      <c r="B68" s="112" t="s">
        <v>66</v>
      </c>
      <c r="C68" s="112"/>
      <c r="D68" s="114"/>
      <c r="E68" s="114"/>
      <c r="F68" s="114"/>
      <c r="G68" s="114"/>
      <c r="H68" s="16"/>
      <c r="J68" s="15"/>
    </row>
    <row r="69" spans="1:10" ht="16.5">
      <c r="A69" s="111"/>
      <c r="B69" s="114"/>
      <c r="C69" s="114"/>
      <c r="D69" s="114"/>
      <c r="E69" s="114"/>
      <c r="F69" s="114"/>
      <c r="G69" s="114"/>
      <c r="H69" s="16"/>
      <c r="J69" s="15"/>
    </row>
    <row r="70" spans="1:10" ht="16.5">
      <c r="A70" s="111"/>
      <c r="B70" s="114" t="s">
        <v>252</v>
      </c>
      <c r="C70" s="114"/>
      <c r="D70" s="114"/>
      <c r="E70" s="114"/>
      <c r="F70" s="114"/>
      <c r="G70" s="114"/>
      <c r="H70" s="16"/>
      <c r="J70" s="15"/>
    </row>
    <row r="71" spans="1:10" ht="16.5">
      <c r="A71" s="111"/>
      <c r="B71" s="114" t="s">
        <v>253</v>
      </c>
      <c r="C71" s="114"/>
      <c r="D71" s="114"/>
      <c r="E71" s="114"/>
      <c r="F71" s="114"/>
      <c r="G71" s="114"/>
      <c r="H71" s="16"/>
      <c r="J71" s="15"/>
    </row>
    <row r="72" spans="1:10" ht="16.5">
      <c r="A72" s="111"/>
      <c r="B72" s="114"/>
      <c r="C72" s="112"/>
      <c r="D72" s="121"/>
      <c r="E72" s="121"/>
      <c r="F72" s="121"/>
      <c r="G72" s="121"/>
      <c r="J72" s="15"/>
    </row>
    <row r="73" spans="1:10" ht="16.5">
      <c r="A73" s="111" t="s">
        <v>91</v>
      </c>
      <c r="B73" s="112" t="s">
        <v>23</v>
      </c>
      <c r="C73" s="112"/>
      <c r="D73" s="114"/>
      <c r="E73" s="114"/>
      <c r="F73" s="114"/>
      <c r="G73" s="114"/>
      <c r="J73" s="15"/>
    </row>
    <row r="74" spans="1:10" ht="16.5">
      <c r="A74" s="111"/>
      <c r="B74" s="112"/>
      <c r="C74" s="112"/>
      <c r="D74" s="114"/>
      <c r="E74" s="114"/>
      <c r="F74" s="114"/>
      <c r="G74" s="114"/>
      <c r="J74" s="15"/>
    </row>
    <row r="75" spans="1:10" ht="16.5">
      <c r="A75" s="111"/>
      <c r="B75" s="114" t="s">
        <v>254</v>
      </c>
      <c r="C75" s="114"/>
      <c r="D75" s="114"/>
      <c r="E75" s="114"/>
      <c r="F75" s="114"/>
      <c r="G75" s="114"/>
      <c r="J75" s="15"/>
    </row>
    <row r="76" spans="1:10" ht="16.5">
      <c r="A76" s="111"/>
      <c r="B76" s="114"/>
      <c r="C76" s="112"/>
      <c r="D76" s="121"/>
      <c r="E76" s="121"/>
      <c r="F76" s="121"/>
      <c r="G76" s="121"/>
      <c r="J76" s="15"/>
    </row>
    <row r="77" spans="1:10" ht="16.5">
      <c r="A77" s="111" t="s">
        <v>92</v>
      </c>
      <c r="B77" s="112" t="s">
        <v>93</v>
      </c>
      <c r="C77" s="114"/>
      <c r="D77" s="114"/>
      <c r="E77" s="114"/>
      <c r="F77" s="114"/>
      <c r="G77" s="121"/>
      <c r="J77" s="15"/>
    </row>
    <row r="78" spans="1:10" ht="16.5">
      <c r="A78" s="111"/>
      <c r="B78" s="112"/>
      <c r="C78" s="114"/>
      <c r="D78" s="114"/>
      <c r="E78" s="114"/>
      <c r="F78" s="114"/>
      <c r="G78" s="121"/>
      <c r="J78" s="15"/>
    </row>
    <row r="79" spans="1:10" ht="16.5">
      <c r="A79" s="111"/>
      <c r="B79" s="114" t="s">
        <v>94</v>
      </c>
      <c r="C79" s="112"/>
      <c r="D79" s="114"/>
      <c r="E79" s="114"/>
      <c r="F79" s="114"/>
      <c r="G79" s="121"/>
      <c r="J79" s="15"/>
    </row>
    <row r="80" spans="1:10" ht="16.5">
      <c r="A80" s="111"/>
      <c r="B80" s="114"/>
      <c r="C80" s="112"/>
      <c r="D80" s="121"/>
      <c r="E80" s="121"/>
      <c r="F80" s="121"/>
      <c r="G80" s="121"/>
      <c r="J80" s="15"/>
    </row>
    <row r="81" spans="1:10" ht="16.5">
      <c r="A81" s="111"/>
      <c r="B81" s="114"/>
      <c r="C81" s="112"/>
      <c r="D81" s="121"/>
      <c r="E81" s="121"/>
      <c r="F81" s="121"/>
      <c r="G81" s="121"/>
      <c r="J81" s="15"/>
    </row>
    <row r="82" spans="1:10" ht="16.5">
      <c r="A82" s="111" t="s">
        <v>234</v>
      </c>
      <c r="B82" s="114"/>
      <c r="C82" s="112"/>
      <c r="D82" s="121"/>
      <c r="E82" s="121"/>
      <c r="F82" s="121"/>
      <c r="G82" s="121"/>
      <c r="J82" s="15"/>
    </row>
    <row r="83" spans="1:7" ht="16.5">
      <c r="A83" s="111"/>
      <c r="B83" s="114"/>
      <c r="C83" s="112"/>
      <c r="D83" s="114"/>
      <c r="E83" s="114"/>
      <c r="F83" s="114"/>
      <c r="G83" s="114"/>
    </row>
    <row r="84" spans="1:7" ht="16.5">
      <c r="A84" s="111" t="s">
        <v>95</v>
      </c>
      <c r="B84" s="112" t="s">
        <v>96</v>
      </c>
      <c r="C84" s="114"/>
      <c r="D84" s="114"/>
      <c r="E84" s="114"/>
      <c r="F84" s="114"/>
      <c r="G84" s="114"/>
    </row>
    <row r="85" spans="1:7" ht="16.5">
      <c r="A85" s="111"/>
      <c r="B85" s="114"/>
      <c r="C85" s="112"/>
      <c r="D85" s="114"/>
      <c r="E85" s="114"/>
      <c r="F85" s="114"/>
      <c r="G85" s="114"/>
    </row>
    <row r="86" spans="1:8" ht="16.5">
      <c r="A86" s="111"/>
      <c r="B86" s="114" t="s">
        <v>255</v>
      </c>
      <c r="C86" s="114"/>
      <c r="D86" s="114"/>
      <c r="E86" s="114"/>
      <c r="F86" s="114"/>
      <c r="G86" s="114"/>
      <c r="H86" s="16"/>
    </row>
    <row r="87" spans="1:8" ht="16.5">
      <c r="A87" s="111"/>
      <c r="B87" s="114" t="s">
        <v>256</v>
      </c>
      <c r="C87" s="114"/>
      <c r="D87" s="114"/>
      <c r="E87" s="114"/>
      <c r="F87" s="114"/>
      <c r="G87" s="114"/>
      <c r="H87" s="16"/>
    </row>
    <row r="88" spans="1:8" ht="16.5">
      <c r="A88" s="111"/>
      <c r="B88" s="114" t="s">
        <v>258</v>
      </c>
      <c r="C88" s="114"/>
      <c r="D88" s="114"/>
      <c r="E88" s="114"/>
      <c r="F88" s="114"/>
      <c r="G88" s="114"/>
      <c r="H88" s="16"/>
    </row>
    <row r="89" spans="1:8" ht="16.5">
      <c r="A89" s="111"/>
      <c r="B89" s="114" t="s">
        <v>257</v>
      </c>
      <c r="C89" s="114"/>
      <c r="D89" s="114"/>
      <c r="E89" s="114"/>
      <c r="F89" s="114"/>
      <c r="G89" s="114"/>
      <c r="H89" s="16"/>
    </row>
    <row r="90" spans="1:7" ht="16.5">
      <c r="A90" s="111"/>
      <c r="B90" s="114"/>
      <c r="C90" s="112"/>
      <c r="D90" s="114"/>
      <c r="E90" s="114"/>
      <c r="F90" s="114"/>
      <c r="G90" s="114"/>
    </row>
    <row r="91" spans="1:7" ht="16.5">
      <c r="A91" s="111" t="s">
        <v>97</v>
      </c>
      <c r="B91" s="112" t="s">
        <v>205</v>
      </c>
      <c r="C91" s="114"/>
      <c r="D91" s="114"/>
      <c r="E91" s="114"/>
      <c r="F91" s="114"/>
      <c r="G91" s="114"/>
    </row>
    <row r="92" spans="1:7" ht="16.5">
      <c r="A92" s="111"/>
      <c r="B92" s="112" t="s">
        <v>5</v>
      </c>
      <c r="C92" s="114"/>
      <c r="D92" s="114"/>
      <c r="E92" s="114"/>
      <c r="F92" s="114"/>
      <c r="G92" s="114"/>
    </row>
    <row r="93" spans="1:7" ht="16.5">
      <c r="A93" s="111"/>
      <c r="B93" s="112"/>
      <c r="C93" s="114"/>
      <c r="D93" s="114"/>
      <c r="E93" s="114"/>
      <c r="F93" s="114"/>
      <c r="G93" s="114"/>
    </row>
    <row r="94" spans="1:7" ht="16.5">
      <c r="A94" s="111"/>
      <c r="B94" s="114" t="s">
        <v>244</v>
      </c>
      <c r="C94" s="114"/>
      <c r="D94" s="114"/>
      <c r="E94" s="114"/>
      <c r="F94" s="114"/>
      <c r="G94" s="114"/>
    </row>
    <row r="95" spans="1:7" ht="16.5">
      <c r="A95" s="111"/>
      <c r="B95" s="114" t="s">
        <v>245</v>
      </c>
      <c r="C95" s="114"/>
      <c r="D95" s="114"/>
      <c r="E95" s="114"/>
      <c r="F95" s="114"/>
      <c r="G95" s="114"/>
    </row>
    <row r="96" spans="1:7" ht="16.5">
      <c r="A96" s="111"/>
      <c r="B96" s="114" t="s">
        <v>246</v>
      </c>
      <c r="C96" s="114"/>
      <c r="D96" s="114"/>
      <c r="E96" s="114"/>
      <c r="F96" s="114"/>
      <c r="G96" s="114"/>
    </row>
    <row r="97" spans="1:7" ht="16.5">
      <c r="A97" s="114"/>
      <c r="B97" s="114"/>
      <c r="C97" s="114"/>
      <c r="D97" s="114"/>
      <c r="E97" s="114"/>
      <c r="F97" s="114"/>
      <c r="G97" s="114"/>
    </row>
    <row r="98" spans="1:7" ht="16.5">
      <c r="A98" s="112" t="s">
        <v>98</v>
      </c>
      <c r="B98" s="112" t="s">
        <v>33</v>
      </c>
      <c r="C98" s="114"/>
      <c r="D98" s="114"/>
      <c r="E98" s="114"/>
      <c r="F98" s="114"/>
      <c r="G98" s="114"/>
    </row>
    <row r="99" spans="1:7" ht="16.5">
      <c r="A99" s="114"/>
      <c r="B99" s="114"/>
      <c r="C99" s="114"/>
      <c r="D99" s="114"/>
      <c r="E99" s="114"/>
      <c r="F99" s="114"/>
      <c r="G99" s="114"/>
    </row>
    <row r="100" spans="1:7" ht="16.5">
      <c r="A100" s="114"/>
      <c r="B100" s="114" t="s">
        <v>259</v>
      </c>
      <c r="C100" s="114"/>
      <c r="D100" s="114"/>
      <c r="E100" s="114"/>
      <c r="F100" s="114"/>
      <c r="G100" s="114"/>
    </row>
    <row r="101" spans="1:7" ht="16.5">
      <c r="A101" s="114"/>
      <c r="B101" s="114" t="s">
        <v>260</v>
      </c>
      <c r="C101" s="114"/>
      <c r="D101" s="114"/>
      <c r="E101" s="114"/>
      <c r="F101" s="114"/>
      <c r="G101" s="114"/>
    </row>
    <row r="102" spans="1:7" ht="16.5">
      <c r="A102" s="114"/>
      <c r="B102" s="114" t="s">
        <v>268</v>
      </c>
      <c r="C102" s="114"/>
      <c r="D102" s="114"/>
      <c r="E102" s="114"/>
      <c r="F102" s="114"/>
      <c r="G102" s="114"/>
    </row>
    <row r="103" spans="1:7" ht="16.5">
      <c r="A103" s="114"/>
      <c r="B103" s="114"/>
      <c r="C103" s="114"/>
      <c r="D103" s="114"/>
      <c r="E103" s="114"/>
      <c r="F103" s="114"/>
      <c r="G103" s="114"/>
    </row>
    <row r="104" spans="1:7" ht="16.5">
      <c r="A104" s="114"/>
      <c r="B104" s="114" t="s">
        <v>191</v>
      </c>
      <c r="C104" s="114"/>
      <c r="D104" s="114"/>
      <c r="E104" s="114"/>
      <c r="F104" s="114"/>
      <c r="G104" s="114"/>
    </row>
    <row r="105" spans="1:7" ht="16.5">
      <c r="A105" s="111"/>
      <c r="B105" s="112"/>
      <c r="C105" s="112"/>
      <c r="D105" s="114"/>
      <c r="E105" s="112"/>
      <c r="F105" s="114"/>
      <c r="G105" s="114"/>
    </row>
    <row r="106" spans="1:7" ht="16.5">
      <c r="A106" s="111" t="s">
        <v>99</v>
      </c>
      <c r="B106" s="112" t="s">
        <v>100</v>
      </c>
      <c r="C106" s="112"/>
      <c r="D106" s="112"/>
      <c r="E106" s="112"/>
      <c r="F106" s="112"/>
      <c r="G106" s="114"/>
    </row>
    <row r="107" spans="1:7" ht="16.5">
      <c r="A107" s="111"/>
      <c r="B107" s="114"/>
      <c r="C107" s="114"/>
      <c r="D107" s="114"/>
      <c r="E107" s="114"/>
      <c r="F107" s="114"/>
      <c r="G107" s="114"/>
    </row>
    <row r="108" spans="1:7" ht="16.5">
      <c r="A108" s="111"/>
      <c r="B108" s="114" t="s">
        <v>67</v>
      </c>
      <c r="C108" s="114"/>
      <c r="D108" s="114"/>
      <c r="E108" s="114"/>
      <c r="F108" s="114"/>
      <c r="G108" s="114"/>
    </row>
    <row r="109" spans="1:7" ht="16.5">
      <c r="A109" s="111"/>
      <c r="B109" s="112"/>
      <c r="C109" s="112"/>
      <c r="D109" s="114"/>
      <c r="E109" s="112"/>
      <c r="F109" s="114"/>
      <c r="G109" s="114"/>
    </row>
    <row r="110" spans="1:10" ht="16.5">
      <c r="A110" s="111" t="s">
        <v>101</v>
      </c>
      <c r="B110" s="112" t="s">
        <v>21</v>
      </c>
      <c r="C110" s="112"/>
      <c r="D110" s="114"/>
      <c r="E110" s="117" t="s">
        <v>37</v>
      </c>
      <c r="F110" s="114"/>
      <c r="G110" s="114"/>
      <c r="J110" s="15"/>
    </row>
    <row r="111" spans="1:10" ht="16.5">
      <c r="A111" s="111"/>
      <c r="B111" s="114"/>
      <c r="C111" s="114"/>
      <c r="D111" s="117" t="s">
        <v>35</v>
      </c>
      <c r="E111" s="117" t="s">
        <v>35</v>
      </c>
      <c r="F111" s="114"/>
      <c r="G111" s="114"/>
      <c r="J111" s="15"/>
    </row>
    <row r="112" spans="1:10" ht="16.5">
      <c r="A112" s="111"/>
      <c r="B112" s="114"/>
      <c r="C112" s="114"/>
      <c r="D112" s="117" t="s">
        <v>36</v>
      </c>
      <c r="E112" s="117" t="s">
        <v>38</v>
      </c>
      <c r="F112" s="114"/>
      <c r="G112" s="114"/>
      <c r="J112" s="15"/>
    </row>
    <row r="113" spans="1:10" ht="16.5">
      <c r="A113" s="111"/>
      <c r="B113" s="114"/>
      <c r="C113" s="114"/>
      <c r="D113" s="126" t="s">
        <v>236</v>
      </c>
      <c r="E113" s="126" t="s">
        <v>236</v>
      </c>
      <c r="F113" s="114"/>
      <c r="G113" s="114"/>
      <c r="J113" s="15"/>
    </row>
    <row r="114" spans="1:10" ht="16.5">
      <c r="A114" s="111"/>
      <c r="B114" s="114"/>
      <c r="C114" s="114"/>
      <c r="D114" s="117" t="s">
        <v>6</v>
      </c>
      <c r="E114" s="117" t="s">
        <v>6</v>
      </c>
      <c r="F114" s="114"/>
      <c r="G114" s="114"/>
      <c r="J114" s="15"/>
    </row>
    <row r="115" spans="1:10" ht="16.5">
      <c r="A115" s="111"/>
      <c r="B115" s="114"/>
      <c r="C115" s="114"/>
      <c r="D115" s="114"/>
      <c r="E115" s="114"/>
      <c r="F115" s="114"/>
      <c r="G115" s="114"/>
      <c r="J115" s="15"/>
    </row>
    <row r="116" spans="1:10" ht="16.5">
      <c r="A116" s="111"/>
      <c r="B116" s="114" t="s">
        <v>149</v>
      </c>
      <c r="C116" s="114"/>
      <c r="D116" s="120">
        <v>25</v>
      </c>
      <c r="E116" s="120">
        <v>98</v>
      </c>
      <c r="F116" s="114"/>
      <c r="G116" s="114"/>
      <c r="J116" s="15"/>
    </row>
    <row r="117" spans="1:10" ht="16.5">
      <c r="A117" s="111"/>
      <c r="B117" s="114" t="s">
        <v>64</v>
      </c>
      <c r="C117" s="114"/>
      <c r="D117" s="123">
        <v>147</v>
      </c>
      <c r="E117" s="123">
        <v>571</v>
      </c>
      <c r="F117" s="114"/>
      <c r="G117" s="114"/>
      <c r="J117" s="15"/>
    </row>
    <row r="118" spans="1:10" ht="16.5">
      <c r="A118" s="111"/>
      <c r="B118" s="114"/>
      <c r="C118" s="114"/>
      <c r="D118" s="120"/>
      <c r="E118" s="120"/>
      <c r="F118" s="114"/>
      <c r="G118" s="114"/>
      <c r="J118" s="15"/>
    </row>
    <row r="119" spans="1:10" ht="18.75" customHeight="1" thickBot="1">
      <c r="A119" s="111"/>
      <c r="B119" s="114"/>
      <c r="C119" s="114"/>
      <c r="D119" s="124">
        <f>+D116+D117</f>
        <v>172</v>
      </c>
      <c r="E119" s="124">
        <f>+E116+E117</f>
        <v>669</v>
      </c>
      <c r="F119" s="119"/>
      <c r="G119" s="114"/>
      <c r="J119" s="15"/>
    </row>
    <row r="120" spans="1:10" ht="18.75" customHeight="1" thickTop="1">
      <c r="A120" s="111"/>
      <c r="B120" s="114"/>
      <c r="C120" s="114"/>
      <c r="D120" s="127"/>
      <c r="E120" s="122"/>
      <c r="F120" s="127"/>
      <c r="G120" s="114"/>
      <c r="J120" s="15"/>
    </row>
    <row r="121" spans="1:10" ht="18.75" customHeight="1">
      <c r="A121" s="111"/>
      <c r="B121" s="114" t="s">
        <v>224</v>
      </c>
      <c r="C121" s="114"/>
      <c r="D121" s="127"/>
      <c r="E121" s="121"/>
      <c r="F121" s="127"/>
      <c r="G121" s="114"/>
      <c r="J121" s="15"/>
    </row>
    <row r="122" spans="1:10" ht="18.75" customHeight="1">
      <c r="A122" s="111"/>
      <c r="B122" s="128" t="s">
        <v>225</v>
      </c>
      <c r="C122" s="128"/>
      <c r="D122" s="129"/>
      <c r="E122" s="121"/>
      <c r="F122" s="127"/>
      <c r="G122" s="114"/>
      <c r="J122" s="15"/>
    </row>
    <row r="123" spans="1:10" ht="18.75" customHeight="1">
      <c r="A123" s="111"/>
      <c r="B123" s="114"/>
      <c r="C123" s="114"/>
      <c r="D123" s="121"/>
      <c r="E123" s="122"/>
      <c r="F123" s="121"/>
      <c r="G123" s="114"/>
      <c r="J123" s="15"/>
    </row>
    <row r="124" spans="1:10" ht="16.5">
      <c r="A124" s="111" t="s">
        <v>102</v>
      </c>
      <c r="B124" s="112" t="s">
        <v>166</v>
      </c>
      <c r="C124" s="112"/>
      <c r="D124" s="114"/>
      <c r="E124" s="114"/>
      <c r="F124" s="114"/>
      <c r="G124" s="114"/>
      <c r="J124" s="15"/>
    </row>
    <row r="125" spans="1:10" ht="16.5">
      <c r="A125" s="111"/>
      <c r="B125" s="112"/>
      <c r="C125" s="112"/>
      <c r="D125" s="114"/>
      <c r="E125" s="114"/>
      <c r="F125" s="114"/>
      <c r="G125" s="114"/>
      <c r="J125" s="15"/>
    </row>
    <row r="126" spans="1:10" ht="16.5">
      <c r="A126" s="111"/>
      <c r="B126" s="114" t="s">
        <v>200</v>
      </c>
      <c r="C126" s="114"/>
      <c r="D126" s="114"/>
      <c r="E126" s="114"/>
      <c r="F126" s="114"/>
      <c r="G126" s="114"/>
      <c r="J126" s="15"/>
    </row>
    <row r="127" spans="1:10" s="16" customFormat="1" ht="16.5">
      <c r="A127" s="116"/>
      <c r="B127" s="114"/>
      <c r="C127" s="114"/>
      <c r="D127" s="114"/>
      <c r="E127" s="114"/>
      <c r="F127" s="114"/>
      <c r="G127" s="114"/>
      <c r="J127" s="17"/>
    </row>
    <row r="128" spans="1:10" ht="16.5">
      <c r="A128" s="111" t="s">
        <v>103</v>
      </c>
      <c r="B128" s="112" t="s">
        <v>22</v>
      </c>
      <c r="C128" s="112"/>
      <c r="D128" s="114"/>
      <c r="E128" s="114"/>
      <c r="F128" s="114"/>
      <c r="G128" s="114"/>
      <c r="J128" s="15"/>
    </row>
    <row r="129" spans="1:10" ht="16.5">
      <c r="A129" s="111"/>
      <c r="B129" s="112"/>
      <c r="C129" s="112"/>
      <c r="D129" s="114"/>
      <c r="E129" s="114"/>
      <c r="F129" s="114"/>
      <c r="G129" s="114"/>
      <c r="J129" s="15"/>
    </row>
    <row r="130" spans="1:10" ht="16.5">
      <c r="A130" s="111"/>
      <c r="B130" s="114" t="s">
        <v>201</v>
      </c>
      <c r="C130" s="114"/>
      <c r="D130" s="114"/>
      <c r="E130" s="114"/>
      <c r="F130" s="114"/>
      <c r="G130" s="114"/>
      <c r="J130" s="15"/>
    </row>
    <row r="131" spans="1:10" ht="16.5">
      <c r="A131" s="111"/>
      <c r="B131" s="114"/>
      <c r="C131" s="114"/>
      <c r="D131" s="114"/>
      <c r="E131" s="114"/>
      <c r="F131" s="114"/>
      <c r="G131" s="114"/>
      <c r="J131" s="15"/>
    </row>
    <row r="132" spans="1:10" ht="16.5">
      <c r="A132" s="111" t="s">
        <v>104</v>
      </c>
      <c r="B132" s="112" t="s">
        <v>24</v>
      </c>
      <c r="C132" s="112"/>
      <c r="D132" s="114"/>
      <c r="E132" s="114"/>
      <c r="F132" s="114"/>
      <c r="G132" s="114"/>
      <c r="J132" s="15"/>
    </row>
    <row r="133" spans="1:10" ht="16.5">
      <c r="A133" s="111"/>
      <c r="B133" s="114"/>
      <c r="C133" s="114"/>
      <c r="D133" s="114"/>
      <c r="E133" s="114"/>
      <c r="F133" s="114"/>
      <c r="G133" s="114"/>
      <c r="J133" s="15"/>
    </row>
    <row r="134" spans="1:10" ht="16.5">
      <c r="A134" s="111"/>
      <c r="B134" s="114" t="s">
        <v>222</v>
      </c>
      <c r="C134" s="114"/>
      <c r="D134" s="114"/>
      <c r="E134" s="114"/>
      <c r="F134" s="114"/>
      <c r="G134" s="114"/>
      <c r="J134" s="15"/>
    </row>
    <row r="135" spans="1:10" ht="16.5">
      <c r="A135" s="111"/>
      <c r="B135" s="114"/>
      <c r="C135" s="114"/>
      <c r="D135" s="114"/>
      <c r="E135" s="114"/>
      <c r="F135" s="114"/>
      <c r="G135" s="114"/>
      <c r="J135" s="15"/>
    </row>
    <row r="136" spans="1:10" ht="16.5">
      <c r="A136" s="111" t="s">
        <v>105</v>
      </c>
      <c r="B136" s="112" t="s">
        <v>106</v>
      </c>
      <c r="C136" s="112"/>
      <c r="D136" s="112"/>
      <c r="E136" s="112"/>
      <c r="F136" s="112"/>
      <c r="G136" s="112"/>
      <c r="J136" s="15"/>
    </row>
    <row r="137" spans="1:10" ht="16.5">
      <c r="A137" s="111"/>
      <c r="B137" s="114"/>
      <c r="C137" s="114"/>
      <c r="D137" s="114"/>
      <c r="E137" s="114"/>
      <c r="F137" s="114"/>
      <c r="G137" s="114"/>
      <c r="J137" s="15"/>
    </row>
    <row r="138" spans="1:10" ht="16.5">
      <c r="A138" s="111"/>
      <c r="B138" s="114" t="s">
        <v>67</v>
      </c>
      <c r="C138" s="114"/>
      <c r="D138" s="114"/>
      <c r="E138" s="114"/>
      <c r="F138" s="114"/>
      <c r="G138" s="114"/>
      <c r="J138" s="15"/>
    </row>
    <row r="139" spans="1:10" ht="16.5">
      <c r="A139" s="111"/>
      <c r="B139" s="114"/>
      <c r="C139" s="114"/>
      <c r="D139" s="114"/>
      <c r="E139" s="114"/>
      <c r="F139" s="114"/>
      <c r="G139" s="114"/>
      <c r="J139" s="15"/>
    </row>
    <row r="140" spans="1:10" ht="16.5">
      <c r="A140" s="111" t="s">
        <v>107</v>
      </c>
      <c r="B140" s="112" t="s">
        <v>26</v>
      </c>
      <c r="C140" s="114"/>
      <c r="D140" s="114"/>
      <c r="E140" s="114"/>
      <c r="F140" s="114"/>
      <c r="G140" s="114"/>
      <c r="J140" s="15"/>
    </row>
    <row r="141" spans="1:10" ht="16.5">
      <c r="A141" s="111"/>
      <c r="B141" s="112"/>
      <c r="C141" s="114"/>
      <c r="D141" s="114"/>
      <c r="E141" s="114"/>
      <c r="F141" s="114"/>
      <c r="G141" s="114"/>
      <c r="J141" s="15"/>
    </row>
    <row r="142" spans="1:10" ht="16.5">
      <c r="A142" s="111"/>
      <c r="B142" s="114" t="s">
        <v>261</v>
      </c>
      <c r="C142" s="114"/>
      <c r="D142" s="114"/>
      <c r="E142" s="114"/>
      <c r="F142" s="114"/>
      <c r="G142" s="130"/>
      <c r="J142" s="15"/>
    </row>
    <row r="143" spans="1:10" ht="16.5">
      <c r="A143" s="111"/>
      <c r="B143" s="114"/>
      <c r="C143" s="114"/>
      <c r="D143" s="114"/>
      <c r="E143" s="114"/>
      <c r="F143" s="114"/>
      <c r="G143" s="114"/>
      <c r="J143" s="15"/>
    </row>
    <row r="144" spans="1:10" ht="16.5">
      <c r="A144" s="114"/>
      <c r="B144" s="114"/>
      <c r="C144" s="114"/>
      <c r="D144" s="114"/>
      <c r="E144" s="117" t="s">
        <v>6</v>
      </c>
      <c r="F144" s="114"/>
      <c r="G144" s="114"/>
      <c r="J144" s="15"/>
    </row>
    <row r="145" spans="1:10" ht="16.5">
      <c r="A145" s="111"/>
      <c r="B145" s="114" t="s">
        <v>158</v>
      </c>
      <c r="C145" s="114"/>
      <c r="D145" s="114"/>
      <c r="E145" s="131"/>
      <c r="F145" s="114"/>
      <c r="G145" s="114"/>
      <c r="J145" s="15"/>
    </row>
    <row r="146" spans="1:10" ht="16.5">
      <c r="A146" s="111"/>
      <c r="B146" s="114" t="s">
        <v>155</v>
      </c>
      <c r="C146" s="114"/>
      <c r="D146" s="114"/>
      <c r="E146" s="132">
        <v>18773</v>
      </c>
      <c r="F146" s="114"/>
      <c r="G146" s="114"/>
      <c r="J146" s="15"/>
    </row>
    <row r="147" spans="1:10" ht="16.5">
      <c r="A147" s="111"/>
      <c r="B147" s="114" t="s">
        <v>156</v>
      </c>
      <c r="C147" s="114"/>
      <c r="D147" s="114"/>
      <c r="E147" s="133">
        <v>298</v>
      </c>
      <c r="F147" s="114"/>
      <c r="G147" s="114"/>
      <c r="J147" s="15"/>
    </row>
    <row r="148" spans="1:10" ht="16.5">
      <c r="A148" s="111"/>
      <c r="B148" s="114"/>
      <c r="C148" s="114"/>
      <c r="D148" s="114"/>
      <c r="E148" s="134">
        <f>SUM(E146:E147)</f>
        <v>19071</v>
      </c>
      <c r="F148" s="114"/>
      <c r="G148" s="114"/>
      <c r="J148" s="15"/>
    </row>
    <row r="149" spans="1:10" ht="16.5">
      <c r="A149" s="111"/>
      <c r="B149" s="114" t="s">
        <v>157</v>
      </c>
      <c r="C149" s="114"/>
      <c r="D149" s="114"/>
      <c r="E149" s="131"/>
      <c r="F149" s="114"/>
      <c r="G149" s="114"/>
      <c r="J149" s="15"/>
    </row>
    <row r="150" spans="1:10" ht="16.5">
      <c r="A150" s="111"/>
      <c r="B150" s="114" t="s">
        <v>155</v>
      </c>
      <c r="C150" s="114"/>
      <c r="D150" s="114"/>
      <c r="E150" s="167">
        <v>0</v>
      </c>
      <c r="F150" s="114"/>
      <c r="G150" s="114"/>
      <c r="J150" s="15"/>
    </row>
    <row r="151" spans="1:10" ht="16.5">
      <c r="A151" s="111"/>
      <c r="B151" s="114" t="s">
        <v>156</v>
      </c>
      <c r="C151" s="114"/>
      <c r="D151" s="114"/>
      <c r="E151" s="133">
        <v>822</v>
      </c>
      <c r="F151" s="114"/>
      <c r="G151" s="114"/>
      <c r="J151" s="15"/>
    </row>
    <row r="152" spans="1:10" ht="16.5">
      <c r="A152" s="111"/>
      <c r="B152" s="114"/>
      <c r="C152" s="114"/>
      <c r="D152" s="114"/>
      <c r="E152" s="131">
        <f>SUM(E150:E151)</f>
        <v>822</v>
      </c>
      <c r="F152" s="114"/>
      <c r="G152" s="114"/>
      <c r="J152" s="15"/>
    </row>
    <row r="153" spans="1:10" ht="16.5">
      <c r="A153" s="111"/>
      <c r="B153" s="114"/>
      <c r="C153" s="114"/>
      <c r="D153" s="114"/>
      <c r="E153" s="131"/>
      <c r="F153" s="114"/>
      <c r="G153" s="114"/>
      <c r="J153" s="15"/>
    </row>
    <row r="154" spans="1:10" ht="17.25" thickBot="1">
      <c r="A154" s="111"/>
      <c r="B154" s="114"/>
      <c r="C154" s="112"/>
      <c r="D154" s="114"/>
      <c r="E154" s="135">
        <f>+E148+E152</f>
        <v>19893</v>
      </c>
      <c r="F154" s="114"/>
      <c r="G154" s="114"/>
      <c r="J154" s="15"/>
    </row>
    <row r="155" spans="1:10" ht="17.25" thickTop="1">
      <c r="A155" s="111"/>
      <c r="B155" s="114"/>
      <c r="C155" s="112"/>
      <c r="D155" s="114"/>
      <c r="E155" s="114"/>
      <c r="F155" s="114"/>
      <c r="G155" s="114"/>
      <c r="J155" s="15"/>
    </row>
    <row r="156" spans="1:10" ht="16.5">
      <c r="A156" s="111" t="s">
        <v>108</v>
      </c>
      <c r="B156" s="112" t="s">
        <v>27</v>
      </c>
      <c r="C156" s="114"/>
      <c r="D156" s="114"/>
      <c r="E156" s="114"/>
      <c r="F156" s="114"/>
      <c r="G156" s="114"/>
      <c r="J156" s="15"/>
    </row>
    <row r="157" spans="1:10" ht="16.5">
      <c r="A157" s="111"/>
      <c r="B157" s="114"/>
      <c r="C157" s="114"/>
      <c r="D157" s="114"/>
      <c r="E157" s="114"/>
      <c r="F157" s="114"/>
      <c r="G157" s="114"/>
      <c r="J157" s="15"/>
    </row>
    <row r="158" spans="1:10" ht="16.5">
      <c r="A158" s="111"/>
      <c r="B158" s="114" t="s">
        <v>121</v>
      </c>
      <c r="C158" s="112"/>
      <c r="D158" s="114"/>
      <c r="E158" s="114"/>
      <c r="F158" s="114"/>
      <c r="G158" s="114"/>
      <c r="J158" s="15"/>
    </row>
    <row r="159" spans="1:10" ht="15.75" customHeight="1">
      <c r="A159" s="111"/>
      <c r="B159" s="114"/>
      <c r="C159" s="114"/>
      <c r="D159" s="114"/>
      <c r="E159" s="114"/>
      <c r="F159" s="114"/>
      <c r="G159" s="114"/>
      <c r="J159" s="15"/>
    </row>
    <row r="160" spans="1:10" ht="16.5">
      <c r="A160" s="111" t="s">
        <v>109</v>
      </c>
      <c r="B160" s="112" t="s">
        <v>28</v>
      </c>
      <c r="C160" s="114"/>
      <c r="D160" s="114"/>
      <c r="E160" s="114"/>
      <c r="F160" s="114"/>
      <c r="G160" s="114"/>
      <c r="J160" s="15"/>
    </row>
    <row r="161" spans="1:10" ht="16.5">
      <c r="A161" s="111"/>
      <c r="B161" s="114"/>
      <c r="C161" s="114"/>
      <c r="D161" s="114"/>
      <c r="E161" s="114"/>
      <c r="F161" s="114"/>
      <c r="G161" s="114"/>
      <c r="J161" s="15"/>
    </row>
    <row r="162" spans="1:10" ht="16.5">
      <c r="A162" s="111"/>
      <c r="B162" s="114" t="s">
        <v>120</v>
      </c>
      <c r="C162" s="112"/>
      <c r="D162" s="114"/>
      <c r="E162" s="114"/>
      <c r="F162" s="114"/>
      <c r="G162" s="114"/>
      <c r="J162" s="15"/>
    </row>
    <row r="163" spans="1:10" ht="16.5">
      <c r="A163" s="111"/>
      <c r="B163" s="114"/>
      <c r="C163" s="112"/>
      <c r="D163" s="114"/>
      <c r="E163" s="114"/>
      <c r="F163" s="114"/>
      <c r="G163" s="114"/>
      <c r="J163" s="15"/>
    </row>
    <row r="164" spans="1:10" ht="16.5">
      <c r="A164" s="111" t="s">
        <v>110</v>
      </c>
      <c r="B164" s="112" t="s">
        <v>34</v>
      </c>
      <c r="C164" s="112"/>
      <c r="D164" s="114"/>
      <c r="E164" s="114"/>
      <c r="F164" s="114"/>
      <c r="G164" s="114"/>
      <c r="J164" s="15"/>
    </row>
    <row r="165" spans="1:10" ht="16.5">
      <c r="A165" s="111"/>
      <c r="B165" s="114"/>
      <c r="C165" s="114"/>
      <c r="D165" s="114"/>
      <c r="E165" s="114"/>
      <c r="F165" s="114"/>
      <c r="G165" s="114"/>
      <c r="J165" s="15"/>
    </row>
    <row r="166" spans="1:10" ht="16.5">
      <c r="A166" s="111"/>
      <c r="B166" s="114" t="s">
        <v>226</v>
      </c>
      <c r="C166" s="114"/>
      <c r="D166" s="114"/>
      <c r="E166" s="114"/>
      <c r="F166" s="114"/>
      <c r="G166" s="114"/>
      <c r="J166" s="15"/>
    </row>
    <row r="167" spans="1:10" ht="16.5">
      <c r="A167" s="111"/>
      <c r="B167" s="114"/>
      <c r="C167" s="114"/>
      <c r="D167" s="114"/>
      <c r="E167" s="114"/>
      <c r="F167" s="114"/>
      <c r="G167" s="114"/>
      <c r="J167" s="15"/>
    </row>
    <row r="168" spans="1:10" ht="16.5">
      <c r="A168" s="111" t="s">
        <v>111</v>
      </c>
      <c r="B168" s="112" t="s">
        <v>112</v>
      </c>
      <c r="C168" s="112"/>
      <c r="D168" s="114"/>
      <c r="E168" s="114"/>
      <c r="F168" s="114"/>
      <c r="G168" s="114"/>
      <c r="J168" s="15"/>
    </row>
    <row r="169" spans="1:10" s="16" customFormat="1" ht="16.5">
      <c r="A169" s="116"/>
      <c r="B169" s="114"/>
      <c r="C169" s="114"/>
      <c r="D169" s="114"/>
      <c r="E169" s="117" t="s">
        <v>37</v>
      </c>
      <c r="G169" s="114"/>
      <c r="J169" s="17"/>
    </row>
    <row r="170" spans="1:10" ht="16.5">
      <c r="A170" s="111"/>
      <c r="B170" s="112"/>
      <c r="C170" s="114"/>
      <c r="D170" s="117" t="s">
        <v>35</v>
      </c>
      <c r="E170" s="117" t="s">
        <v>35</v>
      </c>
      <c r="G170" s="114"/>
      <c r="J170" s="15"/>
    </row>
    <row r="171" spans="1:10" ht="16.5">
      <c r="A171" s="111"/>
      <c r="B171" s="112"/>
      <c r="C171" s="112"/>
      <c r="D171" s="117" t="s">
        <v>36</v>
      </c>
      <c r="E171" s="117" t="s">
        <v>38</v>
      </c>
      <c r="G171" s="114"/>
      <c r="J171" s="15"/>
    </row>
    <row r="172" spans="1:10" ht="16.5">
      <c r="A172" s="111"/>
      <c r="B172" s="114"/>
      <c r="C172" s="114"/>
      <c r="D172" s="126" t="s">
        <v>236</v>
      </c>
      <c r="E172" s="126" t="s">
        <v>236</v>
      </c>
      <c r="G172" s="114"/>
      <c r="J172" s="15"/>
    </row>
    <row r="173" spans="1:10" ht="16.5">
      <c r="A173" s="111"/>
      <c r="B173" s="112" t="s">
        <v>113</v>
      </c>
      <c r="C173" s="136"/>
      <c r="D173" s="148" t="s">
        <v>185</v>
      </c>
      <c r="E173" s="148" t="s">
        <v>185</v>
      </c>
      <c r="G173" s="114"/>
      <c r="J173" s="15"/>
    </row>
    <row r="174" spans="1:10" ht="16.5">
      <c r="A174" s="111"/>
      <c r="B174" s="114"/>
      <c r="C174" s="114"/>
      <c r="D174" s="114"/>
      <c r="E174" s="114"/>
      <c r="G174" s="114"/>
      <c r="J174" s="15"/>
    </row>
    <row r="175" spans="1:10" ht="16.5">
      <c r="A175" s="111"/>
      <c r="B175" s="114" t="s">
        <v>154</v>
      </c>
      <c r="C175" s="114"/>
      <c r="D175" s="114"/>
      <c r="E175" s="114"/>
      <c r="G175" s="114"/>
      <c r="J175" s="15"/>
    </row>
    <row r="176" spans="1:10" ht="17.25" thickBot="1">
      <c r="A176" s="111"/>
      <c r="B176" s="114" t="s">
        <v>262</v>
      </c>
      <c r="C176" s="114"/>
      <c r="D176" s="137">
        <v>49000</v>
      </c>
      <c r="E176" s="137">
        <v>49000</v>
      </c>
      <c r="G176" s="114"/>
      <c r="J176" s="15"/>
    </row>
    <row r="177" spans="1:10" ht="17.25" thickTop="1">
      <c r="A177" s="111"/>
      <c r="B177" s="114"/>
      <c r="C177" s="114"/>
      <c r="D177" s="114"/>
      <c r="E177" s="114"/>
      <c r="G177" s="114"/>
      <c r="J177" s="15"/>
    </row>
    <row r="178" spans="1:10" s="16" customFormat="1" ht="17.25" thickBot="1">
      <c r="A178" s="116"/>
      <c r="B178" s="114" t="s">
        <v>186</v>
      </c>
      <c r="C178" s="114"/>
      <c r="D178" s="138">
        <f>+PL!C29</f>
        <v>391</v>
      </c>
      <c r="E178" s="137">
        <f>+PL!G29</f>
        <v>1561</v>
      </c>
      <c r="G178" s="114"/>
      <c r="J178" s="17"/>
    </row>
    <row r="179" spans="1:10" s="16" customFormat="1" ht="15" customHeight="1" thickTop="1">
      <c r="A179" s="114"/>
      <c r="B179" s="114"/>
      <c r="C179" s="114"/>
      <c r="D179" s="114"/>
      <c r="E179" s="114"/>
      <c r="G179" s="114"/>
      <c r="J179" s="17"/>
    </row>
    <row r="180" spans="1:10" s="16" customFormat="1" ht="17.25" thickBot="1">
      <c r="A180" s="114"/>
      <c r="B180" s="114" t="s">
        <v>114</v>
      </c>
      <c r="C180" s="114"/>
      <c r="D180" s="139">
        <f>D178/D176*100</f>
        <v>0.7979591836734693</v>
      </c>
      <c r="E180" s="139">
        <f>E178/E176*100</f>
        <v>3.1857142857142855</v>
      </c>
      <c r="G180" s="114"/>
      <c r="J180" s="17"/>
    </row>
    <row r="181" spans="1:10" s="16" customFormat="1" ht="17.25" thickTop="1">
      <c r="A181" s="114"/>
      <c r="B181" s="114"/>
      <c r="C181" s="114"/>
      <c r="F181" s="114"/>
      <c r="G181" s="114"/>
      <c r="J181" s="17"/>
    </row>
    <row r="182" spans="1:10" ht="17.25" thickBot="1">
      <c r="A182" s="112"/>
      <c r="B182" s="112" t="s">
        <v>223</v>
      </c>
      <c r="C182" s="136"/>
      <c r="D182" s="139">
        <f>D178/D176*100</f>
        <v>0.7979591836734693</v>
      </c>
      <c r="E182" s="139">
        <f>E178/E176*100</f>
        <v>3.1857142857142855</v>
      </c>
      <c r="F182" s="114"/>
      <c r="G182" s="114"/>
      <c r="J182" s="15"/>
    </row>
    <row r="183" spans="1:10" ht="17.25" thickTop="1">
      <c r="A183" s="112"/>
      <c r="B183" s="114"/>
      <c r="C183" s="114"/>
      <c r="D183" s="114"/>
      <c r="E183" s="114"/>
      <c r="F183" s="114"/>
      <c r="G183" s="114"/>
      <c r="J183" s="15"/>
    </row>
    <row r="184" spans="1:10" ht="14.25" customHeight="1">
      <c r="A184" s="112"/>
      <c r="B184" s="114"/>
      <c r="C184" s="114"/>
      <c r="D184" s="114"/>
      <c r="E184" s="114"/>
      <c r="F184" s="114"/>
      <c r="G184" s="114"/>
      <c r="J184" s="15"/>
    </row>
    <row r="185" spans="1:10" ht="16.5">
      <c r="A185" s="114" t="s">
        <v>19</v>
      </c>
      <c r="B185" s="114"/>
      <c r="C185" s="114"/>
      <c r="D185" s="114"/>
      <c r="E185" s="114"/>
      <c r="F185" s="114"/>
      <c r="G185" s="114"/>
      <c r="J185" s="15"/>
    </row>
    <row r="186" spans="1:10" ht="16.5">
      <c r="A186" s="114"/>
      <c r="B186" s="114"/>
      <c r="C186" s="114"/>
      <c r="D186" s="114"/>
      <c r="E186" s="114"/>
      <c r="F186" s="114"/>
      <c r="G186" s="114"/>
      <c r="J186" s="15"/>
    </row>
    <row r="187" spans="1:10" s="18" customFormat="1" ht="16.5">
      <c r="A187" s="112" t="s">
        <v>206</v>
      </c>
      <c r="B187" s="112"/>
      <c r="C187" s="112"/>
      <c r="D187" s="112"/>
      <c r="E187" s="112"/>
      <c r="F187" s="112"/>
      <c r="G187" s="112"/>
      <c r="J187" s="63"/>
    </row>
    <row r="188" spans="1:10" ht="16.5">
      <c r="A188" s="114" t="s">
        <v>227</v>
      </c>
      <c r="B188" s="114"/>
      <c r="C188" s="114"/>
      <c r="D188" s="114"/>
      <c r="E188" s="114"/>
      <c r="F188" s="114"/>
      <c r="G188" s="114"/>
      <c r="J188" s="15"/>
    </row>
    <row r="189" spans="1:10" ht="16.5">
      <c r="A189" s="112"/>
      <c r="B189" s="114"/>
      <c r="C189" s="114" t="s">
        <v>247</v>
      </c>
      <c r="D189" s="114"/>
      <c r="E189" s="114"/>
      <c r="F189" s="114"/>
      <c r="G189" s="114"/>
      <c r="J189" s="15"/>
    </row>
    <row r="190" spans="1:10" ht="16.5">
      <c r="A190" s="114" t="s">
        <v>20</v>
      </c>
      <c r="B190" s="114"/>
      <c r="C190" s="114"/>
      <c r="D190" s="114"/>
      <c r="E190" s="114"/>
      <c r="F190" s="114"/>
      <c r="G190" s="114"/>
      <c r="J190" s="15"/>
    </row>
    <row r="191" spans="1:10" ht="16.5">
      <c r="A191" s="140" t="s">
        <v>263</v>
      </c>
      <c r="B191" s="114"/>
      <c r="C191" s="115"/>
      <c r="D191" s="115"/>
      <c r="E191" s="115"/>
      <c r="F191" s="115"/>
      <c r="G191" s="115"/>
      <c r="H191" s="15"/>
      <c r="I191" s="15"/>
      <c r="J191" s="15"/>
    </row>
    <row r="192" spans="1:10" ht="15.75">
      <c r="A192" s="4"/>
      <c r="J192" s="15"/>
    </row>
  </sheetData>
  <printOptions/>
  <pageMargins left="0.47" right="0.35" top="0.55" bottom="0.5" header="0" footer="0"/>
  <pageSetup fitToHeight="0" horizontalDpi="1200" verticalDpi="1200" orientation="portrait" paperSize="9" scale="70" r:id="rId2"/>
  <rowBreaks count="1" manualBreakCount="1">
    <brk id="1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josyk</cp:lastModifiedBy>
  <cp:lastPrinted>2005-04-22T00:44:04Z</cp:lastPrinted>
  <dcterms:created xsi:type="dcterms:W3CDTF">2001-02-05T15:55:12Z</dcterms:created>
  <dcterms:modified xsi:type="dcterms:W3CDTF">2005-04-28T01:47:25Z</dcterms:modified>
  <cp:category/>
  <cp:version/>
  <cp:contentType/>
  <cp:contentStatus/>
</cp:coreProperties>
</file>