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4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4">'Notes'!$A$1:$F$66</definedName>
  </definedNames>
  <calcPr fullCalcOnLoad="1"/>
</workbook>
</file>

<file path=xl/sharedStrings.xml><?xml version="1.0" encoding="utf-8"?>
<sst xmlns="http://schemas.openxmlformats.org/spreadsheetml/2006/main" count="330" uniqueCount="266">
  <si>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</si>
  <si>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</si>
  <si>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</si>
  <si>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</si>
  <si>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</si>
  <si>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</si>
  <si>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</si>
  <si>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</si>
  <si>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</si>
  <si>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</si>
  <si>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</si>
  <si>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</si>
  <si>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</si>
  <si>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</si>
  <si>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</si>
  <si>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</si>
  <si>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</si>
  <si>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</si>
  <si>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</si>
  <si>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</si>
  <si>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</si>
  <si>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</si>
  <si>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</si>
  <si>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</si>
  <si>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</si>
  <si>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</si>
  <si>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</si>
  <si>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</si>
  <si>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</si>
  <si>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</si>
  <si>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</si>
  <si>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</si>
  <si>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</si>
  <si>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</si>
  <si>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</si>
  <si>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</si>
  <si>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</si>
  <si>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</si>
  <si>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</si>
  <si>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</si>
  <si>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</si>
  <si>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Minority interests</t>
  </si>
  <si>
    <t>Property, plant and equipment</t>
  </si>
  <si>
    <t>Investment property</t>
  </si>
  <si>
    <t>Investment in associated companies</t>
  </si>
  <si>
    <t>Long term investments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</si>
  <si>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</si>
  <si>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</si>
  <si>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</si>
  <si>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</si>
  <si>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</si>
  <si>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</si>
  <si>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</si>
  <si>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</si>
  <si>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</si>
  <si>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</si>
  <si>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</si>
  <si>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</si>
  <si>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</si>
  <si>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</si>
  <si>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</si>
  <si>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</si>
  <si>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</si>
  <si>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</si>
  <si>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</si>
  <si>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</si>
  <si>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MATERIAL SUBSEQUENT EVENTS</t>
  </si>
  <si>
    <t>Not applicable.</t>
  </si>
  <si>
    <t>Tax recoverable</t>
  </si>
  <si>
    <t>Company Secretaries</t>
  </si>
  <si>
    <t>Chiang Sue Mai</t>
  </si>
  <si>
    <t xml:space="preserve">Profit/(loss) </t>
  </si>
  <si>
    <t xml:space="preserve"> taxation</t>
  </si>
  <si>
    <t>before</t>
  </si>
  <si>
    <t>N/A</t>
  </si>
  <si>
    <t>N/A - Not applicable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</si>
  <si>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</si>
  <si>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</si>
  <si>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</si>
  <si>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</si>
  <si>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</si>
  <si>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</si>
  <si>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</si>
  <si>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</si>
  <si>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</si>
  <si>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</si>
  <si>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</si>
  <si>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</si>
  <si>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</si>
  <si>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</si>
  <si>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</si>
  <si>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</si>
  <si>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</si>
  <si>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</si>
  <si>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</si>
  <si>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</si>
  <si>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</si>
  <si>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</si>
  <si>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</si>
  <si>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</si>
  <si>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</si>
  <si>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</si>
  <si>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</si>
  <si>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</si>
  <si>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</si>
  <si>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</si>
  <si>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</si>
  <si>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</si>
  <si>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</si>
  <si>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</si>
  <si>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</si>
  <si>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</si>
  <si>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</si>
  <si>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</si>
  <si>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</si>
  <si>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</si>
  <si>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</si>
  <si>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</si>
  <si>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</si>
  <si>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Fully Diluted EPS</t>
  </si>
  <si>
    <t>Profit before tax</t>
  </si>
  <si>
    <t>Net profit for the period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</si>
  <si>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</si>
  <si>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</si>
  <si>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</si>
  <si>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</si>
  <si>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financial statements.</t>
  </si>
  <si>
    <t>There were no material litigation involving the Group as at the date of this report.</t>
  </si>
  <si>
    <t>There have been no corporate proposals announced but not completed as at the date of this report.</t>
  </si>
  <si>
    <t xml:space="preserve"> There were no financial instruments with off balance sheet risk as at the date of this report.</t>
  </si>
  <si>
    <t>CASH FLOWS FROM OPERATING ACTIVITIES</t>
  </si>
  <si>
    <t>Adjustments</t>
  </si>
  <si>
    <t>Operating profit before changes in working capital</t>
  </si>
  <si>
    <t>(Increase)/Decrease in working capital</t>
  </si>
  <si>
    <t>Income tax paid</t>
  </si>
  <si>
    <t>Net cash from operating activities</t>
  </si>
  <si>
    <t>CASH FLOWS FROM/(USED IN) INVESTING ACTIVITIES</t>
  </si>
  <si>
    <t>Proceeds from disposal of property, plant and equipment</t>
  </si>
  <si>
    <t>Purchase of property, plant and equipment</t>
  </si>
  <si>
    <t>Net cash used in investing activities</t>
  </si>
  <si>
    <t>CASH FLOWS FROM/(USED IN) FINANCING ACTIVITIES</t>
  </si>
  <si>
    <t>Net cash from financing activities</t>
  </si>
  <si>
    <t>NET INCREASE/(DECREASE) IN CASH AND CASH EQUIVALENTS</t>
  </si>
  <si>
    <t>Note:</t>
  </si>
  <si>
    <t xml:space="preserve">CONDENSED CONSOLIDATED STATEMENT OF CHANGES IN EQUITY </t>
  </si>
  <si>
    <t xml:space="preserve">Distributable </t>
  </si>
  <si>
    <t>Non-distributable Reserve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</si>
  <si>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</si>
  <si>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</si>
  <si>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</si>
  <si>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</si>
  <si>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</si>
  <si>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</si>
  <si>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</si>
  <si>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</si>
  <si>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</si>
  <si>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</si>
  <si>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>Balance as of 1st June 2002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</si>
  <si>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</si>
  <si>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</si>
  <si>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</si>
  <si>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Interest income</t>
  </si>
  <si>
    <t>Dividend</t>
  </si>
  <si>
    <t>The values of property, plant and equipment have been brought forward, without amendment from the previous annual</t>
  </si>
  <si>
    <t>Ooi Guat Ee</t>
  </si>
  <si>
    <t>31/05/2003</t>
  </si>
  <si>
    <t>Balance as of 31st May 2003</t>
  </si>
  <si>
    <t>Profit</t>
  </si>
  <si>
    <t>Finance cost</t>
  </si>
  <si>
    <t>UNUSUAL ITEMS AFFECTING ASSETS, LIABILITIES, EQUITY, NET INCOME OR CASH FLOW</t>
  </si>
  <si>
    <t>The Group did not carry out any revaluation of its property, plant and equipment in the financial period to date.</t>
  </si>
  <si>
    <t>Income Tax</t>
  </si>
  <si>
    <t>Share premium</t>
  </si>
  <si>
    <t>Capital reserve</t>
  </si>
  <si>
    <t>Retained profit</t>
  </si>
  <si>
    <t>Cash from operations</t>
  </si>
  <si>
    <t xml:space="preserve"> Financial Report for the year ended 31st May 2003)</t>
  </si>
  <si>
    <t>Net profit for the year</t>
  </si>
  <si>
    <t>CONDENSED CONSOLIDATED CASH FLOW STATEMENT FOR THE FINANCIAL PERIOD</t>
  </si>
  <si>
    <t>CASH AND CASH EQUIVALENTS AT BEGINNING OF PERIOD</t>
  </si>
  <si>
    <t>CASH AND CASH EQUIVALENTS AT END OF PERIOD</t>
  </si>
  <si>
    <t>this report, which have not been reflected in the financial statements for the period.</t>
  </si>
  <si>
    <t xml:space="preserve">Issued ordinary shares as at </t>
  </si>
  <si>
    <t>There were no purchases or disposals of quoted securities for the current period to date.</t>
  </si>
  <si>
    <t>There were no sale of unquoted investments and properties for the current financial period to date.</t>
  </si>
  <si>
    <t>Interest received</t>
  </si>
  <si>
    <t>Finance costs paid</t>
  </si>
  <si>
    <t>Annual Financial Report for the year ended 31st May 2003)</t>
  </si>
  <si>
    <t>with those adopted in the latest audited financial statements for the financial year ended 31st May 2003.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</si>
  <si>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</si>
  <si>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</si>
  <si>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</si>
  <si>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</si>
  <si>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</si>
  <si>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>Proceeds from borrowings</t>
  </si>
  <si>
    <t xml:space="preserve">The effective tax rate for the current quarter and for the cumulative year to date is lower than the statutory income tax rate </t>
  </si>
  <si>
    <t>due mainly to the utilisation of available reinvestment allowances.</t>
  </si>
  <si>
    <t>No interim dividend has been declared for the financial year 2004.</t>
  </si>
  <si>
    <t>There were no items affecting assets, liabilities, equity, net income or cash flows that are unusual because of their nature,</t>
  </si>
  <si>
    <t>size or incidence during the current quarter.</t>
  </si>
  <si>
    <t>Repayment of borrowings</t>
  </si>
  <si>
    <t>Financial Report for the year ended 31st May 2003)</t>
  </si>
  <si>
    <t>Quarterly report on consolidated results for the third quarter ended 29/02/2004.</t>
  </si>
  <si>
    <t>29/02/2004</t>
  </si>
  <si>
    <t>FOR THE FINANCIAL PERIOD ENDED 29TH FEBRUARY 2004</t>
  </si>
  <si>
    <t>Balance as of 29th February 2004</t>
  </si>
  <si>
    <t>ENDED 29TH FEBRUARY 2004</t>
  </si>
  <si>
    <t>28/02/2003</t>
  </si>
  <si>
    <t>Balance as of 1st June 2001</t>
  </si>
  <si>
    <t>Balance as of 31st May 2002</t>
  </si>
  <si>
    <t>Balance as of 28th February 2003</t>
  </si>
  <si>
    <t xml:space="preserve">There were no material events subsequent to the end of the financial period ended 29th February 2004 up to the date of </t>
  </si>
  <si>
    <t>There were no changes in the composition of the Group during the third quarter ended 29th February 2004.</t>
  </si>
  <si>
    <t>The Group borrowings as at 29th February 2004 are as follows:-</t>
  </si>
  <si>
    <t>29th February 2004</t>
  </si>
  <si>
    <t xml:space="preserve">         INDIVIDUAL QUARTER</t>
  </si>
  <si>
    <t xml:space="preserve">(The Condensed Consolidated Income Statement should be read in conjunction with the Annual Financial Report </t>
  </si>
  <si>
    <t xml:space="preserve">  for the year ended 31st May 2003)</t>
  </si>
  <si>
    <t>Dividend paid</t>
  </si>
  <si>
    <t>29th April 2004</t>
  </si>
  <si>
    <t xml:space="preserve">Cost of packaging materials are expected to further increase due to escalating cost of PET materials and carton boxes.  </t>
  </si>
  <si>
    <t>The Board expects margins to remain low in the short to medium term.</t>
  </si>
  <si>
    <t xml:space="preserve">Apart from the traditional variations in the level of business activities, the operations of the Group were not materially </t>
  </si>
  <si>
    <t>affected by any seasonal nor cyclical factors.</t>
  </si>
  <si>
    <t xml:space="preserve">CONDENSED CONSOLIDATED BALANCE SHEET </t>
  </si>
  <si>
    <t>Notwithstanding the above, the Board expects the Group to perform satisfactorily in year 2004.</t>
  </si>
  <si>
    <t>PROFIT/(LOSS) ON SALE OF UNQUOTED INVESTMENTS AND/OR PROPERTIES</t>
  </si>
  <si>
    <t xml:space="preserve">The interim financial report is unaudited and has been prepared in accordance with Malaysian Accounting Standards 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</si>
  <si>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</si>
  <si>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</si>
  <si>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</si>
  <si>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</si>
  <si>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</si>
  <si>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</si>
  <si>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</si>
  <si>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</si>
  <si>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</si>
  <si>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MATERIAL CHANGES IN THE QUARTERLY RESULTS COMPARED TO THE RESULTS OF THE </t>
  </si>
  <si>
    <t>PRECEDING QUARTER</t>
  </si>
  <si>
    <t xml:space="preserve">The Group recorded a turnover of RM16.9 million during the quarter ended 29th February 2004 which compares </t>
  </si>
  <si>
    <t xml:space="preserve">favourably to RM13.1 million achieved in the corresponding quarter of the preceding year. Profit before tax  for </t>
  </si>
  <si>
    <t xml:space="preserve">the same periods declined from RM1.2 million last year to RM1.0 million this year due to lower margins derived </t>
  </si>
  <si>
    <t>from sales of PET bottles.</t>
  </si>
  <si>
    <t xml:space="preserve">Revenue increased from RM14.2 million during the preceding quarter to RM16.9 million this quarter. Correspondingly, </t>
  </si>
  <si>
    <t xml:space="preserve">profit before tax increased from RM0.9 million to RM1.0 million over the same periods.  The higher revenue is mainly </t>
  </si>
  <si>
    <t>attributed to the higher sales of bottled water in local market.</t>
  </si>
  <si>
    <t xml:space="preserve">There were no material changes in estimates of amounts reported in the previous financial year which have a material </t>
  </si>
  <si>
    <t>effect in the current quarter.</t>
  </si>
  <si>
    <t xml:space="preserve">                                 SPRITZER BHD.</t>
  </si>
  <si>
    <t xml:space="preserve">                                 (Incorporated in Malaysia)</t>
  </si>
  <si>
    <t xml:space="preserve">ISSUANCES, CANCELLATIONS, REPURCHASES, RESALE AND REPAYMENTS OF DEBT AND </t>
  </si>
  <si>
    <t>EQUITY SECURITIES</t>
  </si>
  <si>
    <t xml:space="preserve">There were no issuance and repayment of debt and equity securities, share buy-backs, share cancellations, </t>
  </si>
  <si>
    <t>shares held as treasury shares and resale of treasury shares for the third quarter ended 29th February 2004.</t>
  </si>
  <si>
    <t xml:space="preserve">    </t>
  </si>
  <si>
    <t xml:space="preserve">                                SPRITZER BHD.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</si>
  <si>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</si>
  <si>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</si>
  <si>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 xml:space="preserve">Board 26, Interim Financial Reporting and Chapter 9 part K of the Bursa Malaysia Securities Berhad Listing </t>
  </si>
  <si>
    <t xml:space="preserve">Requirements and should be read in conjunction with the audited financial statements of the Group for the financial </t>
  </si>
  <si>
    <t>year ended 31st May 2003.</t>
  </si>
  <si>
    <t>ADDITIONAL INFORMATION REQUIRED BY THE BURSA MALAYSIA SECURITIES BERHAD LISTING REQUIREMENTS</t>
  </si>
  <si>
    <t>'000</t>
  </si>
  <si>
    <t>Net profit attributable to ordinary shareholders (RM)</t>
  </si>
  <si>
    <t xml:space="preserve">A first and final dividend of 2.5 sen per share, tax-exempt for the year ended 31st May 2003, amounted to RM1,225,000 </t>
  </si>
  <si>
    <t>was paid on 22nd December 2003.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</si>
</sst>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0000"/>
    <numFmt numFmtId="174" formatCode="0.0%"/>
    <numFmt numFmtId="175" formatCode="_(* #,##0.0000_);_(* \(#,##0.0000\);_(* &quot;-&quot;????_);_(@_)"/>
    <numFmt numFmtId="176" formatCode="_(* #,##0.000_);_(* \(#,##0.000\);_(* &quot;-&quot;????_);_(@_)"/>
    <numFmt numFmtId="177" formatCode="_(* #,##0.00_);_(* \(#,##0.00\);_(* &quot;-&quot;????_);_(@_)"/>
    <numFmt numFmtId="178" formatCode="_(* #,##0.0_);_(* \(#,##0.0\);_(* &quot;-&quot;??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??_);_(@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2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3" xfId="0" applyNumberFormat="1" applyFont="1" applyAlignment="1">
      <alignment/>
    </xf>
    <xf numFmtId="41" fontId="6" fillId="0" borderId="4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75" fontId="6" fillId="0" borderId="8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0" fontId="1" fillId="0" borderId="0" xfId="22" applyFont="1" applyAlignment="1">
      <alignment horizontal="center"/>
      <protection/>
    </xf>
    <xf numFmtId="186" fontId="11" fillId="0" borderId="0" xfId="15" applyNumberFormat="1" applyFill="1" applyAlignment="1">
      <alignment/>
    </xf>
    <xf numFmtId="186" fontId="11" fillId="0" borderId="10" xfId="15" applyNumberFormat="1" applyFill="1" applyBorder="1" applyAlignment="1">
      <alignment/>
    </xf>
    <xf numFmtId="186" fontId="11" fillId="0" borderId="0" xfId="15" applyNumberFormat="1" applyAlignment="1">
      <alignment/>
    </xf>
    <xf numFmtId="186" fontId="11" fillId="0" borderId="10" xfId="15" applyNumberFormat="1" applyBorder="1" applyAlignment="1">
      <alignment/>
    </xf>
    <xf numFmtId="186" fontId="1" fillId="0" borderId="0" xfId="15" applyNumberFormat="1" applyFont="1" applyAlignment="1">
      <alignment/>
    </xf>
    <xf numFmtId="186" fontId="11" fillId="0" borderId="5" xfId="15" applyNumberFormat="1" applyBorder="1" applyAlignment="1">
      <alignment/>
    </xf>
    <xf numFmtId="186" fontId="11" fillId="0" borderId="7" xfId="15" applyNumberFormat="1" applyFont="1" applyBorder="1" applyAlignment="1">
      <alignment/>
    </xf>
    <xf numFmtId="186" fontId="1" fillId="0" borderId="9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3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1" fillId="0" borderId="0" xfId="21" applyFont="1" applyAlignment="1">
      <alignment horizontal="center"/>
      <protection/>
    </xf>
    <xf numFmtId="175" fontId="6" fillId="0" borderId="0" xfId="0" applyNumberFormat="1" applyFont="1" applyBorder="1" applyAlignment="1">
      <alignment/>
    </xf>
    <xf numFmtId="186" fontId="11" fillId="0" borderId="0" xfId="15" applyNumberFormat="1" applyBorder="1" applyAlignment="1">
      <alignment/>
    </xf>
    <xf numFmtId="186" fontId="11" fillId="0" borderId="6" xfId="15" applyNumberFormat="1" applyBorder="1" applyAlignment="1">
      <alignment/>
    </xf>
    <xf numFmtId="186" fontId="11" fillId="0" borderId="0" xfId="15" applyNumberFormat="1" applyFont="1" applyAlignment="1">
      <alignment/>
    </xf>
    <xf numFmtId="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186" fontId="11" fillId="0" borderId="0" xfId="15" applyNumberFormat="1" applyFont="1" applyFill="1" applyAlignment="1">
      <alignment horizontal="center"/>
    </xf>
    <xf numFmtId="186" fontId="11" fillId="0" borderId="0" xfId="15" applyNumberFormat="1" applyFont="1" applyFill="1" applyAlignment="1" quotePrefix="1">
      <alignment horizontal="center"/>
    </xf>
    <xf numFmtId="186" fontId="1" fillId="0" borderId="0" xfId="15" applyNumberFormat="1" applyFont="1" applyAlignment="1">
      <alignment horizontal="center"/>
    </xf>
    <xf numFmtId="186" fontId="11" fillId="0" borderId="0" xfId="15" applyNumberFormat="1" applyFont="1" applyAlignment="1">
      <alignment/>
    </xf>
    <xf numFmtId="186" fontId="11" fillId="0" borderId="7" xfId="15" applyNumberFormat="1" applyBorder="1" applyAlignment="1">
      <alignment/>
    </xf>
    <xf numFmtId="186" fontId="1" fillId="0" borderId="11" xfId="15" applyNumberFormat="1" applyFont="1" applyBorder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41" fontId="14" fillId="0" borderId="4" xfId="0" applyNumberFormat="1" applyFont="1" applyAlignment="1">
      <alignment/>
    </xf>
    <xf numFmtId="41" fontId="14" fillId="0" borderId="4" xfId="0" applyNumberFormat="1" applyFont="1" applyFill="1" applyAlignment="1">
      <alignment/>
    </xf>
    <xf numFmtId="41" fontId="14" fillId="0" borderId="0" xfId="0" applyNumberFormat="1" applyFont="1" applyBorder="1" applyAlignment="1">
      <alignment/>
    </xf>
    <xf numFmtId="41" fontId="14" fillId="0" borderId="3" xfId="0" applyNumberFormat="1" applyFont="1" applyAlignment="1">
      <alignment/>
    </xf>
    <xf numFmtId="41" fontId="14" fillId="0" borderId="3" xfId="0" applyNumberFormat="1" applyFont="1" applyFill="1" applyAlignment="1">
      <alignment/>
    </xf>
    <xf numFmtId="41" fontId="14" fillId="0" borderId="9" xfId="0" applyNumberFormat="1" applyFont="1" applyBorder="1" applyAlignment="1">
      <alignment/>
    </xf>
    <xf numFmtId="41" fontId="14" fillId="0" borderId="9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0" xfId="0" applyNumberFormat="1" applyFont="1" applyFill="1" applyAlignment="1">
      <alignment/>
    </xf>
    <xf numFmtId="43" fontId="14" fillId="0" borderId="4" xfId="0" applyNumberFormat="1" applyFont="1" applyAlignment="1">
      <alignment/>
    </xf>
    <xf numFmtId="43" fontId="14" fillId="0" borderId="4" xfId="0" applyNumberFormat="1" applyFont="1" applyFill="1" applyAlignment="1">
      <alignment/>
    </xf>
    <xf numFmtId="43" fontId="14" fillId="0" borderId="0" xfId="0" applyNumberFormat="1" applyFont="1" applyAlignment="1">
      <alignment horizontal="right"/>
    </xf>
    <xf numFmtId="43" fontId="14" fillId="0" borderId="0" xfId="0" applyNumberFormat="1" applyFont="1" applyFill="1" applyAlignment="1">
      <alignment horizontal="right"/>
    </xf>
    <xf numFmtId="0" fontId="14" fillId="0" borderId="0" xfId="0" applyNumberFormat="1" applyFont="1" applyAlignment="1">
      <alignment horizontal="left"/>
    </xf>
    <xf numFmtId="41" fontId="14" fillId="0" borderId="4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4" xfId="0" applyNumberFormat="1" applyFont="1" applyFill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186" fontId="11" fillId="0" borderId="6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86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86" fontId="18" fillId="0" borderId="0" xfId="15" applyNumberFormat="1" applyFont="1" applyAlignment="1">
      <alignment horizontal="right"/>
    </xf>
    <xf numFmtId="186" fontId="18" fillId="0" borderId="9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18" fillId="0" borderId="5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3" fontId="18" fillId="0" borderId="8" xfId="0" applyNumberFormat="1" applyFont="1" applyBorder="1" applyAlignment="1">
      <alignment/>
    </xf>
    <xf numFmtId="41" fontId="18" fillId="0" borderId="8" xfId="0" applyNumberFormat="1" applyFont="1" applyBorder="1" applyAlignment="1">
      <alignment/>
    </xf>
    <xf numFmtId="43" fontId="18" fillId="0" borderId="8" xfId="15" applyFont="1" applyBorder="1" applyAlignment="1">
      <alignment/>
    </xf>
    <xf numFmtId="49" fontId="1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16" fillId="0" borderId="0" xfId="0" applyNumberFormat="1" applyFont="1" applyAlignment="1" quotePrefix="1">
      <alignment horizontal="center"/>
    </xf>
    <xf numFmtId="0" fontId="11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1314450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1</xdr:col>
      <xdr:colOff>1219200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504825</xdr:colOff>
      <xdr:row>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495300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2</xdr:col>
      <xdr:colOff>676275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55468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70" customWidth="1"/>
    <col min="6" max="6" width="3.77734375" style="1" customWidth="1"/>
    <col min="7" max="7" width="12.6640625" style="1" customWidth="1"/>
    <col min="8" max="8" width="1.66796875" style="1" customWidth="1"/>
    <col min="9" max="9" width="22.88671875" style="70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26" customFormat="1" ht="21.75">
      <c r="B1" s="155" t="s">
        <v>248</v>
      </c>
      <c r="C1" s="84"/>
      <c r="D1" s="85"/>
      <c r="E1" s="86"/>
      <c r="F1" s="85"/>
      <c r="G1" s="85"/>
      <c r="H1" s="85"/>
      <c r="I1" s="86"/>
    </row>
    <row r="2" spans="2:254" ht="21.75">
      <c r="B2" s="156" t="s">
        <v>228</v>
      </c>
      <c r="D2" s="85"/>
      <c r="E2" s="86"/>
      <c r="F2" s="85"/>
      <c r="G2" s="85"/>
      <c r="H2" s="85"/>
      <c r="I2" s="8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56" t="s">
        <v>229</v>
      </c>
      <c r="D3" s="85"/>
      <c r="E3" s="86"/>
      <c r="F3" s="85"/>
      <c r="G3" s="85"/>
      <c r="H3" s="85"/>
      <c r="I3" s="8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85"/>
      <c r="B4" s="85"/>
      <c r="C4" s="85"/>
      <c r="D4" s="85"/>
      <c r="E4" s="86"/>
      <c r="F4" s="85"/>
      <c r="G4" s="85"/>
      <c r="H4" s="85"/>
      <c r="I4" s="86"/>
    </row>
    <row r="5" spans="1:9" ht="20.25">
      <c r="A5" s="87" t="s">
        <v>202</v>
      </c>
      <c r="B5" s="87"/>
      <c r="C5" s="87"/>
      <c r="D5" s="87"/>
      <c r="E5" s="88"/>
      <c r="F5" s="87"/>
      <c r="G5" s="85"/>
      <c r="H5" s="85"/>
      <c r="I5" s="86"/>
    </row>
    <row r="6" spans="1:9" ht="20.25">
      <c r="A6" s="87" t="s">
        <v>0</v>
      </c>
      <c r="B6" s="87"/>
      <c r="C6" s="87"/>
      <c r="D6" s="87"/>
      <c r="E6" s="88"/>
      <c r="F6" s="87"/>
      <c r="G6" s="85"/>
      <c r="H6" s="85"/>
      <c r="I6" s="86"/>
    </row>
    <row r="7" spans="1:9" ht="14.25" customHeight="1">
      <c r="A7" s="85"/>
      <c r="B7" s="85"/>
      <c r="C7" s="85"/>
      <c r="D7" s="85"/>
      <c r="E7" s="86"/>
      <c r="F7" s="85"/>
      <c r="G7" s="85"/>
      <c r="H7" s="85"/>
      <c r="I7" s="86"/>
    </row>
    <row r="8" spans="1:9" s="18" customFormat="1" ht="20.25">
      <c r="A8" s="87" t="s">
        <v>76</v>
      </c>
      <c r="B8" s="87"/>
      <c r="C8" s="87"/>
      <c r="D8" s="87"/>
      <c r="E8" s="88"/>
      <c r="F8" s="87"/>
      <c r="G8" s="87"/>
      <c r="H8" s="87"/>
      <c r="I8" s="88"/>
    </row>
    <row r="9" spans="1:9" s="18" customFormat="1" ht="20.25">
      <c r="A9" s="87"/>
      <c r="B9" s="87"/>
      <c r="C9" s="87"/>
      <c r="D9" s="87"/>
      <c r="E9" s="88"/>
      <c r="F9" s="87"/>
      <c r="G9" s="87"/>
      <c r="H9" s="87"/>
      <c r="I9" s="88"/>
    </row>
    <row r="10" spans="1:9" ht="21.75" customHeight="1">
      <c r="A10" s="85"/>
      <c r="B10" s="85"/>
      <c r="C10" s="85" t="s">
        <v>215</v>
      </c>
      <c r="D10" s="85"/>
      <c r="E10" s="86"/>
      <c r="F10" s="85"/>
      <c r="G10" s="85" t="s">
        <v>9</v>
      </c>
      <c r="H10" s="85"/>
      <c r="I10" s="86"/>
    </row>
    <row r="11" spans="1:9" ht="20.25" customHeight="1">
      <c r="A11" s="85"/>
      <c r="B11" s="85"/>
      <c r="C11" s="89" t="s">
        <v>3</v>
      </c>
      <c r="D11" s="89"/>
      <c r="E11" s="90" t="s">
        <v>7</v>
      </c>
      <c r="F11" s="89"/>
      <c r="G11" s="89" t="s">
        <v>3</v>
      </c>
      <c r="H11" s="89"/>
      <c r="I11" s="90" t="s">
        <v>7</v>
      </c>
    </row>
    <row r="12" spans="1:9" ht="21" customHeight="1">
      <c r="A12" s="85"/>
      <c r="B12" s="85"/>
      <c r="C12" s="89" t="s">
        <v>4</v>
      </c>
      <c r="D12" s="89"/>
      <c r="E12" s="90" t="s">
        <v>8</v>
      </c>
      <c r="F12" s="89"/>
      <c r="G12" s="89" t="s">
        <v>4</v>
      </c>
      <c r="H12" s="89"/>
      <c r="I12" s="90" t="s">
        <v>8</v>
      </c>
    </row>
    <row r="13" spans="1:9" ht="20.25" customHeight="1">
      <c r="A13" s="85"/>
      <c r="B13" s="85"/>
      <c r="C13" s="89" t="s">
        <v>5</v>
      </c>
      <c r="D13" s="89"/>
      <c r="E13" s="90" t="s">
        <v>5</v>
      </c>
      <c r="F13" s="89"/>
      <c r="G13" s="89" t="s">
        <v>10</v>
      </c>
      <c r="H13" s="89"/>
      <c r="I13" s="90" t="s">
        <v>11</v>
      </c>
    </row>
    <row r="14" spans="1:9" ht="17.25" customHeight="1">
      <c r="A14" s="85"/>
      <c r="B14" s="85"/>
      <c r="C14" s="91" t="s">
        <v>203</v>
      </c>
      <c r="D14" s="91"/>
      <c r="E14" s="91" t="s">
        <v>207</v>
      </c>
      <c r="F14" s="91"/>
      <c r="G14" s="91" t="s">
        <v>203</v>
      </c>
      <c r="H14" s="91"/>
      <c r="I14" s="91" t="s">
        <v>207</v>
      </c>
    </row>
    <row r="15" spans="1:9" ht="17.25" customHeight="1">
      <c r="A15" s="85"/>
      <c r="B15" s="85"/>
      <c r="C15" s="89" t="s">
        <v>6</v>
      </c>
      <c r="D15" s="89"/>
      <c r="E15" s="90" t="s">
        <v>6</v>
      </c>
      <c r="F15" s="85"/>
      <c r="G15" s="89" t="s">
        <v>6</v>
      </c>
      <c r="H15" s="85"/>
      <c r="I15" s="90" t="s">
        <v>6</v>
      </c>
    </row>
    <row r="16" spans="1:9" ht="16.5" customHeight="1">
      <c r="A16" s="85"/>
      <c r="B16" s="85"/>
      <c r="C16" s="92"/>
      <c r="D16" s="92"/>
      <c r="E16" s="93"/>
      <c r="F16" s="85"/>
      <c r="G16" s="92"/>
      <c r="H16" s="85"/>
      <c r="I16" s="93"/>
    </row>
    <row r="17" spans="1:11" ht="21" thickBot="1">
      <c r="A17" s="85" t="s">
        <v>39</v>
      </c>
      <c r="B17" s="85"/>
      <c r="C17" s="94">
        <v>16924</v>
      </c>
      <c r="D17" s="94"/>
      <c r="E17" s="95">
        <v>13108</v>
      </c>
      <c r="F17" s="94"/>
      <c r="G17" s="94">
        <v>47628</v>
      </c>
      <c r="H17" s="94"/>
      <c r="I17" s="95">
        <v>40086</v>
      </c>
      <c r="J17" s="8"/>
      <c r="K17" s="8"/>
    </row>
    <row r="18" spans="1:11" ht="16.5" customHeight="1" thickTop="1">
      <c r="A18" s="85"/>
      <c r="B18" s="85"/>
      <c r="C18" s="96"/>
      <c r="D18" s="94"/>
      <c r="E18" s="97"/>
      <c r="F18" s="94"/>
      <c r="G18" s="96"/>
      <c r="H18" s="94"/>
      <c r="I18" s="97"/>
      <c r="J18" s="8"/>
      <c r="K18" s="8"/>
    </row>
    <row r="19" spans="1:11" ht="20.25">
      <c r="A19" s="85" t="s">
        <v>77</v>
      </c>
      <c r="B19" s="85"/>
      <c r="C19" s="94">
        <f>C25-C23-C21</f>
        <v>1146</v>
      </c>
      <c r="D19" s="94"/>
      <c r="E19" s="95">
        <v>1384</v>
      </c>
      <c r="F19" s="94"/>
      <c r="G19" s="94">
        <f>G25-G23-G21</f>
        <v>4147</v>
      </c>
      <c r="H19" s="94">
        <f>H25-H23-H21</f>
        <v>0</v>
      </c>
      <c r="I19" s="95">
        <v>5319</v>
      </c>
      <c r="J19" s="8"/>
      <c r="K19" s="8"/>
    </row>
    <row r="20" spans="1:11" ht="20.25">
      <c r="A20" s="85"/>
      <c r="B20" s="85"/>
      <c r="C20" s="94"/>
      <c r="D20" s="94"/>
      <c r="E20" s="95"/>
      <c r="F20" s="94"/>
      <c r="G20" s="94"/>
      <c r="H20" s="94"/>
      <c r="I20" s="95"/>
      <c r="J20" s="8"/>
      <c r="K20" s="8"/>
    </row>
    <row r="21" spans="1:11" ht="20.25">
      <c r="A21" s="85" t="s">
        <v>161</v>
      </c>
      <c r="B21" s="85"/>
      <c r="C21" s="94">
        <v>13</v>
      </c>
      <c r="D21" s="94"/>
      <c r="E21" s="95">
        <v>13</v>
      </c>
      <c r="F21" s="94"/>
      <c r="G21" s="94">
        <v>130</v>
      </c>
      <c r="H21" s="94"/>
      <c r="I21" s="95">
        <v>18</v>
      </c>
      <c r="J21" s="8"/>
      <c r="K21" s="8"/>
    </row>
    <row r="22" spans="1:11" ht="16.5" customHeight="1">
      <c r="A22" s="85"/>
      <c r="B22" s="85"/>
      <c r="C22" s="94"/>
      <c r="D22" s="94"/>
      <c r="E22" s="95"/>
      <c r="F22" s="94"/>
      <c r="G22" s="94"/>
      <c r="H22" s="94"/>
      <c r="I22" s="95"/>
      <c r="J22" s="8"/>
      <c r="K22" s="8"/>
    </row>
    <row r="23" spans="1:11" ht="16.5" customHeight="1">
      <c r="A23" s="85" t="s">
        <v>168</v>
      </c>
      <c r="B23" s="85"/>
      <c r="C23" s="94">
        <v>-179</v>
      </c>
      <c r="D23" s="94"/>
      <c r="E23" s="95">
        <v>-154</v>
      </c>
      <c r="F23" s="94"/>
      <c r="G23" s="94">
        <v>-463</v>
      </c>
      <c r="H23" s="94"/>
      <c r="I23" s="95">
        <v>-477</v>
      </c>
      <c r="J23" s="8"/>
      <c r="K23" s="8"/>
    </row>
    <row r="24" spans="1:11" ht="15.75" customHeight="1">
      <c r="A24" s="85"/>
      <c r="B24" s="85"/>
      <c r="C24" s="94"/>
      <c r="D24" s="98"/>
      <c r="E24" s="95"/>
      <c r="F24" s="94"/>
      <c r="G24" s="94"/>
      <c r="H24" s="94"/>
      <c r="I24" s="95"/>
      <c r="J24" s="8"/>
      <c r="K24" s="8"/>
    </row>
    <row r="25" spans="1:11" ht="20.25">
      <c r="A25" s="85" t="s">
        <v>120</v>
      </c>
      <c r="B25" s="85"/>
      <c r="C25" s="99">
        <v>980</v>
      </c>
      <c r="D25" s="98"/>
      <c r="E25" s="100">
        <v>1243</v>
      </c>
      <c r="F25" s="94"/>
      <c r="G25" s="99">
        <v>3814</v>
      </c>
      <c r="H25" s="94"/>
      <c r="I25" s="100">
        <v>4860</v>
      </c>
      <c r="J25" s="8"/>
      <c r="K25" s="8"/>
    </row>
    <row r="26" spans="1:11" ht="20.25">
      <c r="A26" s="85"/>
      <c r="B26" s="85"/>
      <c r="C26" s="94"/>
      <c r="D26" s="98"/>
      <c r="E26" s="95"/>
      <c r="F26" s="94"/>
      <c r="G26" s="94"/>
      <c r="H26" s="94"/>
      <c r="I26" s="95"/>
      <c r="J26" s="8"/>
      <c r="K26" s="8"/>
    </row>
    <row r="27" spans="1:11" ht="20.25">
      <c r="A27" s="85" t="s">
        <v>40</v>
      </c>
      <c r="B27" s="85"/>
      <c r="C27" s="94">
        <f>-152+7</f>
        <v>-145</v>
      </c>
      <c r="D27" s="98"/>
      <c r="E27" s="95">
        <v>-779</v>
      </c>
      <c r="F27" s="94"/>
      <c r="G27" s="94">
        <f>-820+7</f>
        <v>-813</v>
      </c>
      <c r="H27" s="94"/>
      <c r="I27" s="95">
        <v>-1755</v>
      </c>
      <c r="J27" s="8"/>
      <c r="K27" s="8"/>
    </row>
    <row r="28" spans="1:11" ht="15.75" customHeight="1">
      <c r="A28" s="85"/>
      <c r="B28" s="85"/>
      <c r="C28" s="94"/>
      <c r="D28" s="98"/>
      <c r="E28" s="95"/>
      <c r="F28" s="98"/>
      <c r="G28" s="94"/>
      <c r="H28" s="98"/>
      <c r="I28" s="95"/>
      <c r="J28" s="8"/>
      <c r="K28" s="8"/>
    </row>
    <row r="29" spans="1:11" ht="21" thickBot="1">
      <c r="A29" s="85" t="s">
        <v>121</v>
      </c>
      <c r="B29" s="85"/>
      <c r="C29" s="101">
        <f>SUM(C25:C28)</f>
        <v>835</v>
      </c>
      <c r="D29" s="98"/>
      <c r="E29" s="102">
        <f>SUM(E25:E28)</f>
        <v>464</v>
      </c>
      <c r="F29" s="98"/>
      <c r="G29" s="101">
        <f>SUM(G25:G28)</f>
        <v>3001</v>
      </c>
      <c r="H29" s="98">
        <f>SUM(H25:H28)</f>
        <v>0</v>
      </c>
      <c r="I29" s="102">
        <f>SUM(I25:I28)</f>
        <v>3105</v>
      </c>
      <c r="J29" s="8"/>
      <c r="K29" s="8"/>
    </row>
    <row r="30" spans="1:11" ht="15.75" customHeight="1" thickTop="1">
      <c r="A30" s="85"/>
      <c r="B30" s="85"/>
      <c r="C30" s="94"/>
      <c r="D30" s="98"/>
      <c r="E30" s="95"/>
      <c r="F30" s="98"/>
      <c r="G30" s="94"/>
      <c r="H30" s="98"/>
      <c r="I30" s="95"/>
      <c r="J30" s="8"/>
      <c r="K30" s="8"/>
    </row>
    <row r="31" spans="1:11" ht="16.5" customHeight="1">
      <c r="A31" s="85"/>
      <c r="B31" s="85"/>
      <c r="C31" s="98"/>
      <c r="D31" s="94"/>
      <c r="E31" s="103"/>
      <c r="F31" s="94"/>
      <c r="G31" s="98"/>
      <c r="H31" s="94"/>
      <c r="I31" s="103"/>
      <c r="J31" s="8"/>
      <c r="K31" s="8"/>
    </row>
    <row r="32" spans="1:11" ht="20.25">
      <c r="A32" s="85" t="s">
        <v>122</v>
      </c>
      <c r="B32" s="85"/>
      <c r="C32" s="85"/>
      <c r="D32" s="94"/>
      <c r="E32" s="95"/>
      <c r="F32" s="94"/>
      <c r="G32" s="94"/>
      <c r="H32" s="94"/>
      <c r="I32" s="95"/>
      <c r="J32" s="8"/>
      <c r="K32" s="8"/>
    </row>
    <row r="33" spans="1:11" ht="20.25">
      <c r="A33" s="85"/>
      <c r="B33" s="85"/>
      <c r="C33" s="85"/>
      <c r="D33" s="94"/>
      <c r="E33" s="95"/>
      <c r="F33" s="94"/>
      <c r="G33" s="94"/>
      <c r="H33" s="94"/>
      <c r="I33" s="95"/>
      <c r="J33" s="8"/>
      <c r="K33" s="8"/>
    </row>
    <row r="34" spans="1:11" ht="21" thickBot="1">
      <c r="A34" s="85" t="s">
        <v>1</v>
      </c>
      <c r="B34" s="85" t="s">
        <v>123</v>
      </c>
      <c r="C34" s="104">
        <f>C29/49000*100</f>
        <v>1.7040816326530612</v>
      </c>
      <c r="D34" s="104"/>
      <c r="E34" s="105">
        <f>E29/49000*100</f>
        <v>0.9469387755102041</v>
      </c>
      <c r="F34" s="104"/>
      <c r="G34" s="104">
        <f>G29/49000*100</f>
        <v>6.124489795918367</v>
      </c>
      <c r="H34" s="104"/>
      <c r="I34" s="105">
        <f>I29/49000*100</f>
        <v>6.336734693877551</v>
      </c>
      <c r="J34" s="9"/>
      <c r="K34" s="9"/>
    </row>
    <row r="35" spans="1:11" ht="21" thickTop="1">
      <c r="A35" s="85"/>
      <c r="B35" s="85"/>
      <c r="C35" s="106"/>
      <c r="D35" s="104"/>
      <c r="E35" s="107"/>
      <c r="F35" s="104"/>
      <c r="G35" s="106"/>
      <c r="H35" s="104"/>
      <c r="I35" s="107"/>
      <c r="J35" s="9"/>
      <c r="K35" s="9"/>
    </row>
    <row r="36" spans="1:11" ht="21" thickBot="1">
      <c r="A36" s="85" t="s">
        <v>2</v>
      </c>
      <c r="B36" s="85" t="s">
        <v>124</v>
      </c>
      <c r="C36" s="108" t="s">
        <v>74</v>
      </c>
      <c r="D36" s="108"/>
      <c r="E36" s="109" t="s">
        <v>74</v>
      </c>
      <c r="F36" s="108"/>
      <c r="G36" s="108" t="s">
        <v>74</v>
      </c>
      <c r="H36" s="108"/>
      <c r="I36" s="109" t="s">
        <v>74</v>
      </c>
      <c r="J36" s="9"/>
      <c r="K36" s="9"/>
    </row>
    <row r="37" spans="1:11" ht="21" thickTop="1">
      <c r="A37" s="110"/>
      <c r="B37" s="85"/>
      <c r="C37" s="111"/>
      <c r="D37" s="112"/>
      <c r="E37" s="113"/>
      <c r="F37" s="112"/>
      <c r="G37" s="111"/>
      <c r="H37" s="112"/>
      <c r="I37" s="113"/>
      <c r="J37" s="9"/>
      <c r="K37" s="9"/>
    </row>
    <row r="38" spans="1:11" ht="20.25">
      <c r="A38" s="85"/>
      <c r="B38" s="85"/>
      <c r="C38" s="114"/>
      <c r="D38" s="85"/>
      <c r="E38" s="115"/>
      <c r="F38" s="85"/>
      <c r="G38" s="114"/>
      <c r="H38" s="85"/>
      <c r="I38" s="115"/>
      <c r="J38" s="9"/>
      <c r="K38" s="9"/>
    </row>
    <row r="39" spans="1:11" ht="20.25">
      <c r="A39" s="85" t="s">
        <v>143</v>
      </c>
      <c r="B39" s="116"/>
      <c r="C39" s="117"/>
      <c r="D39" s="85"/>
      <c r="E39" s="118"/>
      <c r="F39" s="85"/>
      <c r="G39" s="117"/>
      <c r="H39" s="85"/>
      <c r="I39" s="118"/>
      <c r="J39" s="8"/>
      <c r="K39" s="8"/>
    </row>
    <row r="40" spans="1:11" s="16" customFormat="1" ht="20.25">
      <c r="A40" s="85" t="s">
        <v>75</v>
      </c>
      <c r="B40" s="85"/>
      <c r="C40" s="117"/>
      <c r="D40" s="85"/>
      <c r="E40" s="118"/>
      <c r="F40" s="85"/>
      <c r="G40" s="117"/>
      <c r="H40" s="85"/>
      <c r="I40" s="118"/>
      <c r="J40" s="41"/>
      <c r="K40" s="41"/>
    </row>
    <row r="41" spans="1:11" s="16" customFormat="1" ht="20.25">
      <c r="A41" s="85"/>
      <c r="B41" s="85"/>
      <c r="C41" s="117"/>
      <c r="D41" s="85"/>
      <c r="E41" s="118"/>
      <c r="F41" s="85"/>
      <c r="G41" s="117"/>
      <c r="H41" s="85"/>
      <c r="I41" s="118"/>
      <c r="J41" s="41"/>
      <c r="K41" s="41"/>
    </row>
    <row r="42" spans="1:11" s="16" customFormat="1" ht="20.25">
      <c r="A42" s="85" t="s">
        <v>216</v>
      </c>
      <c r="B42" s="117"/>
      <c r="C42" s="85"/>
      <c r="D42" s="117"/>
      <c r="E42" s="86"/>
      <c r="F42" s="117"/>
      <c r="G42" s="85"/>
      <c r="H42" s="117"/>
      <c r="I42" s="118"/>
      <c r="J42" s="41"/>
      <c r="K42" s="41"/>
    </row>
    <row r="43" spans="1:11" ht="20.25">
      <c r="A43" s="85" t="s">
        <v>217</v>
      </c>
      <c r="B43" s="85"/>
      <c r="C43" s="117"/>
      <c r="D43" s="85"/>
      <c r="E43" s="118"/>
      <c r="F43" s="85"/>
      <c r="G43" s="117"/>
      <c r="H43" s="85"/>
      <c r="I43" s="118"/>
      <c r="J43" s="8"/>
      <c r="K43" s="8"/>
    </row>
    <row r="44" spans="1:11" ht="20.25">
      <c r="A44" s="85"/>
      <c r="B44" s="85"/>
      <c r="C44" s="85"/>
      <c r="D44" s="85"/>
      <c r="E44" s="86"/>
      <c r="F44" s="85"/>
      <c r="G44" s="85"/>
      <c r="H44" s="85"/>
      <c r="I44" s="86"/>
      <c r="K44" s="8"/>
    </row>
    <row r="45" spans="1:11" ht="18">
      <c r="A45" s="26"/>
      <c r="B45" s="26"/>
      <c r="C45" s="40"/>
      <c r="D45" s="26"/>
      <c r="E45" s="71"/>
      <c r="F45" s="26"/>
      <c r="G45" s="40"/>
      <c r="H45" s="26"/>
      <c r="I45" s="71"/>
      <c r="J45" s="8"/>
      <c r="K45" s="8"/>
    </row>
    <row r="46" spans="1:11" ht="18">
      <c r="A46" s="26"/>
      <c r="B46" s="26"/>
      <c r="C46" s="40"/>
      <c r="D46" s="26"/>
      <c r="E46" s="71"/>
      <c r="F46" s="26"/>
      <c r="G46" s="40"/>
      <c r="H46" s="26"/>
      <c r="I46" s="71"/>
      <c r="J46" s="8"/>
      <c r="K46" s="8"/>
    </row>
    <row r="47" spans="1:11" ht="18">
      <c r="A47" s="26"/>
      <c r="B47" s="26"/>
      <c r="C47" s="40"/>
      <c r="D47" s="26"/>
      <c r="E47" s="71"/>
      <c r="F47" s="26"/>
      <c r="G47" s="40"/>
      <c r="H47" s="26"/>
      <c r="I47" s="71"/>
      <c r="J47" s="8"/>
      <c r="K47" s="8"/>
    </row>
    <row r="48" spans="1:11" ht="18">
      <c r="A48" s="5"/>
      <c r="B48" s="5"/>
      <c r="C48" s="6"/>
      <c r="E48" s="72"/>
      <c r="G48" s="6"/>
      <c r="I48" s="72"/>
      <c r="J48" s="8"/>
      <c r="K48" s="8"/>
    </row>
    <row r="49" spans="1:11" ht="18">
      <c r="A49" s="5"/>
      <c r="B49" s="5"/>
      <c r="C49" s="6"/>
      <c r="E49" s="72"/>
      <c r="G49" s="6"/>
      <c r="I49" s="72"/>
      <c r="J49" s="8"/>
      <c r="K49" s="8"/>
    </row>
    <row r="50" spans="3:11" ht="15">
      <c r="C50" s="8"/>
      <c r="E50" s="73"/>
      <c r="G50" s="8"/>
      <c r="I50" s="73"/>
      <c r="J50" s="8"/>
      <c r="K50" s="8"/>
    </row>
    <row r="51" spans="3:11" ht="15">
      <c r="C51" s="8"/>
      <c r="E51" s="73"/>
      <c r="G51" s="8"/>
      <c r="I51" s="73"/>
      <c r="J51" s="8"/>
      <c r="K51" s="8"/>
    </row>
    <row r="52" spans="3:11" ht="15">
      <c r="C52" s="8"/>
      <c r="E52" s="73"/>
      <c r="G52" s="8"/>
      <c r="I52" s="73"/>
      <c r="J52" s="8"/>
      <c r="K52" s="8"/>
    </row>
    <row r="53" spans="3:11" ht="15">
      <c r="C53" s="8"/>
      <c r="E53" s="73"/>
      <c r="G53" s="8"/>
      <c r="I53" s="73"/>
      <c r="J53" s="8"/>
      <c r="K53" s="8"/>
    </row>
    <row r="54" spans="3:11" ht="15">
      <c r="C54" s="8"/>
      <c r="E54" s="73"/>
      <c r="G54" s="8"/>
      <c r="I54" s="73"/>
      <c r="J54" s="8"/>
      <c r="K54" s="8"/>
    </row>
    <row r="55" spans="3:11" ht="15">
      <c r="C55" s="8"/>
      <c r="E55" s="73"/>
      <c r="G55" s="8"/>
      <c r="I55" s="73"/>
      <c r="J55" s="8"/>
      <c r="K55" s="8"/>
    </row>
    <row r="56" spans="3:11" ht="15">
      <c r="C56" s="8"/>
      <c r="E56" s="73"/>
      <c r="G56" s="8"/>
      <c r="I56" s="73"/>
      <c r="J56" s="8"/>
      <c r="K56" s="8"/>
    </row>
    <row r="57" spans="3:11" ht="15">
      <c r="C57" s="8"/>
      <c r="E57" s="73"/>
      <c r="G57" s="8"/>
      <c r="I57" s="73"/>
      <c r="J57" s="8"/>
      <c r="K57" s="8"/>
    </row>
    <row r="58" spans="3:11" ht="15">
      <c r="C58" s="8"/>
      <c r="E58" s="73"/>
      <c r="G58" s="8"/>
      <c r="I58" s="73"/>
      <c r="J58" s="8"/>
      <c r="K58" s="8"/>
    </row>
    <row r="59" spans="3:11" ht="15">
      <c r="C59" s="8"/>
      <c r="E59" s="73"/>
      <c r="G59" s="8"/>
      <c r="I59" s="73"/>
      <c r="J59" s="8"/>
      <c r="K59" s="8"/>
    </row>
    <row r="60" spans="3:11" ht="15">
      <c r="C60" s="8"/>
      <c r="E60" s="73"/>
      <c r="G60" s="8"/>
      <c r="I60" s="73"/>
      <c r="J60" s="8"/>
      <c r="K60" s="8"/>
    </row>
    <row r="61" spans="3:11" ht="15">
      <c r="C61" s="8"/>
      <c r="E61" s="73"/>
      <c r="G61" s="8"/>
      <c r="I61" s="73"/>
      <c r="J61" s="8"/>
      <c r="K61" s="8"/>
    </row>
    <row r="62" spans="3:11" ht="15">
      <c r="C62" s="8"/>
      <c r="E62" s="73"/>
      <c r="G62" s="8"/>
      <c r="I62" s="73"/>
      <c r="J62" s="8"/>
      <c r="K62" s="8"/>
    </row>
    <row r="63" spans="3:11" ht="15">
      <c r="C63" s="8"/>
      <c r="E63" s="73"/>
      <c r="G63" s="8"/>
      <c r="I63" s="73"/>
      <c r="J63" s="8"/>
      <c r="K63" s="8"/>
    </row>
    <row r="64" spans="3:11" ht="15">
      <c r="C64" s="8"/>
      <c r="E64" s="73"/>
      <c r="G64" s="8"/>
      <c r="I64" s="73"/>
      <c r="J64" s="8"/>
      <c r="K64" s="8"/>
    </row>
    <row r="65" spans="3:11" ht="15">
      <c r="C65" s="8"/>
      <c r="E65" s="73"/>
      <c r="G65" s="8"/>
      <c r="I65" s="73"/>
      <c r="J65" s="8"/>
      <c r="K65" s="8"/>
    </row>
    <row r="66" spans="3:11" ht="15">
      <c r="C66" s="8"/>
      <c r="E66" s="73"/>
      <c r="G66" s="8"/>
      <c r="I66" s="73"/>
      <c r="J66" s="8"/>
      <c r="K66" s="8"/>
    </row>
    <row r="67" spans="3:11" ht="15">
      <c r="C67" s="8"/>
      <c r="E67" s="73"/>
      <c r="G67" s="8"/>
      <c r="I67" s="73"/>
      <c r="J67" s="8"/>
      <c r="K67" s="8"/>
    </row>
    <row r="68" spans="3:11" ht="15">
      <c r="C68" s="8"/>
      <c r="E68" s="73"/>
      <c r="G68" s="8"/>
      <c r="I68" s="73"/>
      <c r="J68" s="8"/>
      <c r="K68" s="8"/>
    </row>
    <row r="69" spans="3:11" ht="15">
      <c r="C69" s="8"/>
      <c r="E69" s="73"/>
      <c r="G69" s="8"/>
      <c r="I69" s="73"/>
      <c r="J69" s="8"/>
      <c r="K69" s="8"/>
    </row>
    <row r="70" spans="3:11" ht="15">
      <c r="C70" s="8"/>
      <c r="E70" s="73"/>
      <c r="G70" s="8"/>
      <c r="I70" s="73"/>
      <c r="J70" s="8"/>
      <c r="K70" s="8"/>
    </row>
    <row r="71" spans="3:11" ht="15">
      <c r="C71" s="8"/>
      <c r="E71" s="73"/>
      <c r="G71" s="8"/>
      <c r="I71" s="73"/>
      <c r="J71" s="8"/>
      <c r="K71" s="8"/>
    </row>
    <row r="72" spans="3:11" ht="15">
      <c r="C72" s="8"/>
      <c r="E72" s="73"/>
      <c r="G72" s="8"/>
      <c r="I72" s="73"/>
      <c r="J72" s="8"/>
      <c r="K72" s="8"/>
    </row>
    <row r="73" spans="3:11" ht="15">
      <c r="C73" s="8"/>
      <c r="E73" s="73"/>
      <c r="G73" s="8"/>
      <c r="I73" s="73"/>
      <c r="J73" s="8"/>
      <c r="K73" s="8"/>
    </row>
    <row r="74" spans="3:11" ht="15">
      <c r="C74" s="8"/>
      <c r="E74" s="73"/>
      <c r="G74" s="8"/>
      <c r="I74" s="73"/>
      <c r="J74" s="8"/>
      <c r="K74" s="8"/>
    </row>
    <row r="75" spans="3:11" ht="15">
      <c r="C75" s="8"/>
      <c r="E75" s="73"/>
      <c r="G75" s="8"/>
      <c r="I75" s="73"/>
      <c r="J75" s="8"/>
      <c r="K75" s="8"/>
    </row>
    <row r="76" spans="3:11" ht="15">
      <c r="C76" s="8"/>
      <c r="E76" s="73"/>
      <c r="G76" s="8"/>
      <c r="I76" s="73"/>
      <c r="J76" s="8"/>
      <c r="K76" s="8"/>
    </row>
    <row r="77" spans="3:11" ht="15">
      <c r="C77" s="8"/>
      <c r="E77" s="73"/>
      <c r="G77" s="8"/>
      <c r="I77" s="73"/>
      <c r="J77" s="8"/>
      <c r="K77" s="8"/>
    </row>
    <row r="78" spans="3:11" ht="15">
      <c r="C78" s="8"/>
      <c r="E78" s="73"/>
      <c r="G78" s="8"/>
      <c r="I78" s="73"/>
      <c r="J78" s="8"/>
      <c r="K78" s="8"/>
    </row>
    <row r="79" spans="3:11" ht="15">
      <c r="C79" s="8"/>
      <c r="E79" s="73"/>
      <c r="G79" s="8"/>
      <c r="I79" s="73"/>
      <c r="J79" s="8"/>
      <c r="K79" s="8"/>
    </row>
    <row r="80" spans="3:11" ht="15">
      <c r="C80" s="8"/>
      <c r="E80" s="73"/>
      <c r="G80" s="8"/>
      <c r="I80" s="73"/>
      <c r="J80" s="8"/>
      <c r="K80" s="8"/>
    </row>
    <row r="81" spans="3:11" ht="15">
      <c r="C81" s="8"/>
      <c r="E81" s="73"/>
      <c r="G81" s="8"/>
      <c r="I81" s="73"/>
      <c r="J81" s="8"/>
      <c r="K81" s="8"/>
    </row>
    <row r="82" spans="3:11" ht="15">
      <c r="C82" s="8"/>
      <c r="E82" s="73"/>
      <c r="G82" s="8"/>
      <c r="I82" s="73"/>
      <c r="J82" s="8"/>
      <c r="K82" s="8"/>
    </row>
    <row r="83" spans="3:11" ht="15">
      <c r="C83" s="8"/>
      <c r="E83" s="73"/>
      <c r="G83" s="8"/>
      <c r="I83" s="73"/>
      <c r="J83" s="8"/>
      <c r="K83" s="8"/>
    </row>
    <row r="84" spans="3:11" ht="15">
      <c r="C84" s="8"/>
      <c r="E84" s="73"/>
      <c r="G84" s="8"/>
      <c r="I84" s="73"/>
      <c r="J84" s="8"/>
      <c r="K84" s="8"/>
    </row>
    <row r="85" spans="3:11" ht="15">
      <c r="C85" s="8"/>
      <c r="E85" s="73"/>
      <c r="G85" s="8"/>
      <c r="I85" s="73"/>
      <c r="J85" s="8"/>
      <c r="K85" s="8"/>
    </row>
    <row r="86" spans="3:11" ht="15">
      <c r="C86" s="8"/>
      <c r="E86" s="73"/>
      <c r="G86" s="8"/>
      <c r="I86" s="73"/>
      <c r="J86" s="8"/>
      <c r="K86" s="8"/>
    </row>
    <row r="87" spans="3:11" ht="15">
      <c r="C87" s="8"/>
      <c r="E87" s="73"/>
      <c r="G87" s="8"/>
      <c r="I87" s="73"/>
      <c r="J87" s="8"/>
      <c r="K87" s="8"/>
    </row>
    <row r="88" spans="3:11" ht="15">
      <c r="C88" s="8"/>
      <c r="E88" s="73"/>
      <c r="G88" s="8"/>
      <c r="I88" s="73"/>
      <c r="J88" s="8"/>
      <c r="K88" s="8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6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1.7773437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26" customFormat="1" ht="21" customHeight="1">
      <c r="A1" s="26" t="s">
        <v>254</v>
      </c>
      <c r="B1" s="87" t="s">
        <v>255</v>
      </c>
      <c r="C1" s="150"/>
      <c r="D1" s="85"/>
      <c r="E1" s="86"/>
      <c r="F1" s="85"/>
      <c r="G1" s="85"/>
      <c r="H1" s="85"/>
      <c r="I1" s="86"/>
    </row>
    <row r="2" spans="2:254" ht="20.25">
      <c r="B2" s="150" t="s">
        <v>228</v>
      </c>
      <c r="C2" s="26"/>
      <c r="D2" s="85"/>
      <c r="E2" s="86"/>
      <c r="F2" s="85"/>
      <c r="G2" s="85"/>
      <c r="H2" s="85"/>
      <c r="I2" s="8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50" t="s">
        <v>229</v>
      </c>
      <c r="C3" s="26"/>
      <c r="D3" s="85"/>
      <c r="E3" s="86"/>
      <c r="F3" s="85"/>
      <c r="G3" s="85"/>
      <c r="H3" s="85"/>
      <c r="I3" s="8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85"/>
      <c r="B4" s="85"/>
      <c r="C4" s="85"/>
      <c r="D4" s="85"/>
      <c r="E4" s="86"/>
      <c r="F4" s="85"/>
      <c r="G4" s="85"/>
      <c r="H4" s="85"/>
      <c r="I4" s="86"/>
    </row>
    <row r="5" spans="1:7" ht="18">
      <c r="A5" s="10" t="s">
        <v>224</v>
      </c>
      <c r="B5" s="5"/>
      <c r="C5" s="5"/>
      <c r="D5" s="5"/>
      <c r="E5" s="5"/>
      <c r="F5" s="5"/>
      <c r="G5" s="5"/>
    </row>
    <row r="6" spans="3:5" ht="26.25" customHeight="1">
      <c r="C6" s="2" t="s">
        <v>13</v>
      </c>
      <c r="D6" s="2"/>
      <c r="E6" s="2" t="s">
        <v>15</v>
      </c>
    </row>
    <row r="7" spans="3:5" ht="15.75">
      <c r="C7" s="2" t="s">
        <v>14</v>
      </c>
      <c r="D7" s="2"/>
      <c r="E7" s="2" t="s">
        <v>16</v>
      </c>
    </row>
    <row r="8" spans="3:5" ht="15.75">
      <c r="C8" s="2" t="s">
        <v>3</v>
      </c>
      <c r="D8" s="2"/>
      <c r="E8" s="2" t="s">
        <v>17</v>
      </c>
    </row>
    <row r="9" spans="3:5" ht="15.75">
      <c r="C9" s="2" t="s">
        <v>5</v>
      </c>
      <c r="D9" s="2"/>
      <c r="E9" s="2" t="s">
        <v>18</v>
      </c>
    </row>
    <row r="10" spans="3:5" ht="15.75">
      <c r="C10" s="37" t="s">
        <v>203</v>
      </c>
      <c r="D10" s="2"/>
      <c r="E10" s="37" t="s">
        <v>165</v>
      </c>
    </row>
    <row r="11" spans="3:5" ht="15.75">
      <c r="C11" s="2" t="s">
        <v>6</v>
      </c>
      <c r="D11" s="2"/>
      <c r="E11" s="2" t="s">
        <v>6</v>
      </c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8">
      <c r="A13" s="5" t="s">
        <v>42</v>
      </c>
      <c r="B13" s="5"/>
      <c r="C13" s="19">
        <v>82690</v>
      </c>
      <c r="D13" s="6"/>
      <c r="E13" s="19">
        <v>76294</v>
      </c>
      <c r="F13" s="6"/>
      <c r="G13" s="6"/>
    </row>
    <row r="14" spans="1:7" ht="18">
      <c r="A14" s="5"/>
      <c r="B14" s="5"/>
      <c r="C14" s="19"/>
      <c r="D14" s="6"/>
      <c r="E14" s="19"/>
      <c r="F14" s="6"/>
      <c r="G14" s="6"/>
    </row>
    <row r="15" spans="1:7" ht="18">
      <c r="A15" s="5" t="s">
        <v>43</v>
      </c>
      <c r="B15" s="5"/>
      <c r="C15" s="21">
        <v>0</v>
      </c>
      <c r="D15" s="6"/>
      <c r="E15" s="21">
        <v>0</v>
      </c>
      <c r="F15" s="6"/>
      <c r="G15" s="6"/>
    </row>
    <row r="16" spans="1:7" ht="18">
      <c r="A16" s="5"/>
      <c r="B16" s="5"/>
      <c r="C16" s="19"/>
      <c r="D16" s="6"/>
      <c r="E16" s="19"/>
      <c r="F16" s="6"/>
      <c r="G16" s="6"/>
    </row>
    <row r="17" spans="1:7" ht="18">
      <c r="A17" s="5" t="s">
        <v>44</v>
      </c>
      <c r="B17" s="5"/>
      <c r="C17" s="21">
        <v>0</v>
      </c>
      <c r="D17" s="6"/>
      <c r="E17" s="21">
        <v>0</v>
      </c>
      <c r="F17" s="6"/>
      <c r="G17" s="6"/>
    </row>
    <row r="18" spans="1:7" ht="18">
      <c r="A18" s="5"/>
      <c r="B18" s="5"/>
      <c r="C18" s="19"/>
      <c r="D18" s="6"/>
      <c r="E18" s="19"/>
      <c r="F18" s="6"/>
      <c r="G18" s="6"/>
    </row>
    <row r="19" spans="1:7" ht="18">
      <c r="A19" s="5" t="s">
        <v>45</v>
      </c>
      <c r="B19" s="5"/>
      <c r="C19" s="21">
        <v>150</v>
      </c>
      <c r="D19" s="7"/>
      <c r="E19" s="21">
        <v>150</v>
      </c>
      <c r="F19" s="6"/>
      <c r="G19" s="6"/>
    </row>
    <row r="20" spans="1:7" ht="18">
      <c r="A20" s="5"/>
      <c r="B20" s="5"/>
      <c r="C20" s="21"/>
      <c r="D20" s="7"/>
      <c r="E20" s="21"/>
      <c r="F20" s="6"/>
      <c r="G20" s="6"/>
    </row>
    <row r="21" spans="1:7" ht="18">
      <c r="A21" s="5" t="s">
        <v>65</v>
      </c>
      <c r="B21" s="5"/>
      <c r="C21" s="21">
        <v>29</v>
      </c>
      <c r="D21" s="7"/>
      <c r="E21" s="21">
        <v>30</v>
      </c>
      <c r="F21" s="6"/>
      <c r="G21" s="6"/>
    </row>
    <row r="22" spans="1:7" ht="18">
      <c r="A22" s="5"/>
      <c r="B22" s="5"/>
      <c r="C22" s="19"/>
      <c r="D22" s="6"/>
      <c r="E22" s="19"/>
      <c r="F22" s="6"/>
      <c r="G22" s="6"/>
    </row>
    <row r="23" spans="1:7" ht="18">
      <c r="A23" s="5" t="s">
        <v>46</v>
      </c>
      <c r="B23" s="5"/>
      <c r="C23" s="20">
        <v>0</v>
      </c>
      <c r="D23" s="6"/>
      <c r="E23" s="20">
        <v>0</v>
      </c>
      <c r="F23" s="6"/>
      <c r="G23" s="6"/>
    </row>
    <row r="24" spans="1:7" ht="18">
      <c r="A24" s="5"/>
      <c r="B24" s="5"/>
      <c r="C24" s="19"/>
      <c r="D24" s="6"/>
      <c r="E24" s="19"/>
      <c r="F24" s="6"/>
      <c r="G24" s="6"/>
    </row>
    <row r="25" spans="1:7" ht="18">
      <c r="A25" s="5" t="s">
        <v>47</v>
      </c>
      <c r="B25" s="5"/>
      <c r="C25" s="19"/>
      <c r="D25" s="6"/>
      <c r="E25" s="19"/>
      <c r="F25" s="6"/>
      <c r="G25" s="6"/>
    </row>
    <row r="26" spans="1:7" ht="18">
      <c r="A26" s="5"/>
      <c r="B26" s="5" t="s">
        <v>48</v>
      </c>
      <c r="C26" s="30">
        <v>10010</v>
      </c>
      <c r="D26" s="28"/>
      <c r="E26" s="30">
        <v>7877</v>
      </c>
      <c r="F26" s="28"/>
      <c r="G26" s="6"/>
    </row>
    <row r="27" spans="1:7" ht="18">
      <c r="A27" s="5"/>
      <c r="B27" s="5" t="s">
        <v>49</v>
      </c>
      <c r="C27" s="31">
        <v>32515</v>
      </c>
      <c r="D27" s="28"/>
      <c r="E27" s="31">
        <v>30288</v>
      </c>
      <c r="F27" s="28"/>
      <c r="G27" s="6"/>
    </row>
    <row r="28" spans="1:7" ht="18">
      <c r="A28" s="5"/>
      <c r="B28" s="5" t="s">
        <v>50</v>
      </c>
      <c r="C28" s="31">
        <v>2234</v>
      </c>
      <c r="D28" s="28"/>
      <c r="E28" s="31">
        <v>4631</v>
      </c>
      <c r="F28" s="28"/>
      <c r="G28" s="6"/>
    </row>
    <row r="29" spans="1:7" ht="18">
      <c r="A29" s="5"/>
      <c r="B29" s="5" t="s">
        <v>51</v>
      </c>
      <c r="C29" s="31">
        <v>7478</v>
      </c>
      <c r="D29" s="28"/>
      <c r="E29" s="31">
        <v>8080</v>
      </c>
      <c r="F29" s="28"/>
      <c r="G29" s="6"/>
    </row>
    <row r="30" spans="1:7" ht="18">
      <c r="A30" s="5"/>
      <c r="B30" s="5" t="s">
        <v>68</v>
      </c>
      <c r="C30" s="31">
        <v>1440</v>
      </c>
      <c r="D30" s="28"/>
      <c r="E30" s="31">
        <f>1231+3+5</f>
        <v>1239</v>
      </c>
      <c r="F30" s="28"/>
      <c r="G30" s="6"/>
    </row>
    <row r="31" spans="1:7" ht="18">
      <c r="A31" s="5"/>
      <c r="C31" s="32"/>
      <c r="D31" s="28"/>
      <c r="E31" s="32"/>
      <c r="F31" s="28"/>
      <c r="G31" s="6"/>
    </row>
    <row r="32" spans="1:7" ht="18">
      <c r="A32" s="5"/>
      <c r="B32" s="5"/>
      <c r="C32" s="29">
        <f>SUM(C26:C31)</f>
        <v>53677</v>
      </c>
      <c r="D32" s="12"/>
      <c r="E32" s="29">
        <f>SUM(E26:E31)</f>
        <v>52115</v>
      </c>
      <c r="F32" s="12"/>
      <c r="G32" s="6"/>
    </row>
    <row r="33" spans="1:7" ht="18">
      <c r="A33" s="5" t="s">
        <v>53</v>
      </c>
      <c r="B33" s="5"/>
      <c r="C33" s="22"/>
      <c r="D33" s="12"/>
      <c r="E33" s="22"/>
      <c r="F33" s="12"/>
      <c r="G33" s="6"/>
    </row>
    <row r="34" spans="1:7" ht="18">
      <c r="A34" s="5"/>
      <c r="B34" s="5" t="s">
        <v>52</v>
      </c>
      <c r="C34" s="23">
        <v>4313</v>
      </c>
      <c r="D34" s="12"/>
      <c r="E34" s="23">
        <v>3362</v>
      </c>
      <c r="F34" s="12"/>
      <c r="G34" s="6"/>
    </row>
    <row r="35" spans="1:7" ht="18">
      <c r="A35" s="5"/>
      <c r="B35" s="5" t="s">
        <v>54</v>
      </c>
      <c r="C35" s="23">
        <v>4601</v>
      </c>
      <c r="D35" s="12"/>
      <c r="E35" s="23">
        <v>3590</v>
      </c>
      <c r="F35" s="12"/>
      <c r="G35" s="6"/>
    </row>
    <row r="36" spans="1:7" ht="18">
      <c r="A36" s="5"/>
      <c r="B36" s="5" t="s">
        <v>55</v>
      </c>
      <c r="C36" s="23">
        <v>15519</v>
      </c>
      <c r="D36" s="12"/>
      <c r="E36" s="23">
        <v>12968</v>
      </c>
      <c r="F36" s="12"/>
      <c r="G36" s="6"/>
    </row>
    <row r="37" spans="1:7" ht="18">
      <c r="A37" s="5"/>
      <c r="B37" s="5"/>
      <c r="C37" s="23"/>
      <c r="D37" s="12"/>
      <c r="E37" s="23"/>
      <c r="F37" s="12"/>
      <c r="G37" s="6"/>
    </row>
    <row r="38" spans="1:7" ht="18">
      <c r="A38" s="5"/>
      <c r="B38" s="5"/>
      <c r="C38" s="22">
        <f>SUM(C34:C36)</f>
        <v>24433</v>
      </c>
      <c r="D38" s="12"/>
      <c r="E38" s="22">
        <f>SUM(E34:E36)</f>
        <v>19920</v>
      </c>
      <c r="F38" s="12"/>
      <c r="G38" s="6"/>
    </row>
    <row r="39" spans="1:7" ht="18">
      <c r="A39" s="5" t="s">
        <v>56</v>
      </c>
      <c r="B39" s="5"/>
      <c r="C39" s="24">
        <f>+C32-C38</f>
        <v>29244</v>
      </c>
      <c r="D39" s="6"/>
      <c r="E39" s="24">
        <f>$E$32-$E$38</f>
        <v>32195</v>
      </c>
      <c r="F39" s="6"/>
      <c r="G39" s="6"/>
    </row>
    <row r="40" spans="1:7" ht="18.75" thickBot="1">
      <c r="A40" s="5"/>
      <c r="B40" s="5"/>
      <c r="C40" s="39">
        <f>SUM(C13:C25)+C39</f>
        <v>112113</v>
      </c>
      <c r="D40" s="6"/>
      <c r="E40" s="39">
        <f>SUM(E13:E25)+$E$39</f>
        <v>108669</v>
      </c>
      <c r="F40" s="6"/>
      <c r="G40" s="6"/>
    </row>
    <row r="41" spans="3:7" ht="12.75" customHeight="1" thickTop="1">
      <c r="C41" s="38"/>
      <c r="E41" s="38"/>
      <c r="F41" s="6"/>
      <c r="G41" s="6"/>
    </row>
    <row r="42" spans="1:7" ht="18">
      <c r="A42" s="5" t="s">
        <v>57</v>
      </c>
      <c r="B42" s="5"/>
      <c r="C42" s="19"/>
      <c r="D42" s="6"/>
      <c r="E42" s="19"/>
      <c r="F42" s="6"/>
      <c r="G42" s="6"/>
    </row>
    <row r="43" spans="1:7" ht="18">
      <c r="A43" s="5" t="s">
        <v>58</v>
      </c>
      <c r="B43" s="5"/>
      <c r="C43" s="19">
        <v>49000</v>
      </c>
      <c r="D43" s="6"/>
      <c r="E43" s="19">
        <v>49000</v>
      </c>
      <c r="F43" s="6"/>
      <c r="G43" s="6"/>
    </row>
    <row r="44" spans="1:7" ht="18">
      <c r="A44" s="5" t="s">
        <v>12</v>
      </c>
      <c r="B44" s="5"/>
      <c r="C44" s="19"/>
      <c r="D44" s="6"/>
      <c r="E44" s="19"/>
      <c r="F44" s="6"/>
      <c r="G44" s="6"/>
    </row>
    <row r="45" spans="1:7" ht="18">
      <c r="A45" s="5"/>
      <c r="B45" s="5" t="s">
        <v>172</v>
      </c>
      <c r="C45" s="19">
        <v>32985</v>
      </c>
      <c r="D45" s="6"/>
      <c r="E45" s="19">
        <v>32985</v>
      </c>
      <c r="F45" s="6"/>
      <c r="G45" s="6"/>
    </row>
    <row r="46" spans="1:7" ht="18">
      <c r="A46" s="5"/>
      <c r="B46" s="5" t="s">
        <v>59</v>
      </c>
      <c r="C46" s="21">
        <v>0</v>
      </c>
      <c r="D46" s="6"/>
      <c r="E46" s="21">
        <v>0</v>
      </c>
      <c r="F46" s="6"/>
      <c r="G46" s="6"/>
    </row>
    <row r="47" spans="1:7" ht="18">
      <c r="A47" s="5"/>
      <c r="B47" s="5" t="s">
        <v>173</v>
      </c>
      <c r="C47" s="19">
        <v>5207</v>
      </c>
      <c r="D47" s="6"/>
      <c r="E47" s="19">
        <v>5207</v>
      </c>
      <c r="F47" s="6"/>
      <c r="G47" s="6"/>
    </row>
    <row r="48" spans="1:7" ht="18">
      <c r="A48" s="5"/>
      <c r="B48" s="5" t="s">
        <v>60</v>
      </c>
      <c r="C48" s="21">
        <v>0</v>
      </c>
      <c r="D48" s="6"/>
      <c r="E48" s="21">
        <v>0</v>
      </c>
      <c r="F48" s="6"/>
      <c r="G48" s="6"/>
    </row>
    <row r="49" spans="1:7" ht="18">
      <c r="A49" s="5"/>
      <c r="B49" s="5" t="s">
        <v>174</v>
      </c>
      <c r="C49" s="19">
        <v>16978</v>
      </c>
      <c r="D49" s="6"/>
      <c r="E49" s="19">
        <v>15202</v>
      </c>
      <c r="F49" s="6"/>
      <c r="G49" s="6"/>
    </row>
    <row r="50" spans="1:7" ht="18">
      <c r="A50" s="5"/>
      <c r="B50" s="5"/>
      <c r="C50" s="24">
        <f>SUM(C43:C49)</f>
        <v>104170</v>
      </c>
      <c r="D50" s="6"/>
      <c r="E50" s="24">
        <f>SUM(E43:E49)</f>
        <v>102394</v>
      </c>
      <c r="F50" s="6"/>
      <c r="G50" s="6"/>
    </row>
    <row r="51" spans="1:7" ht="12.75" customHeight="1">
      <c r="A51" s="5"/>
      <c r="B51" s="5"/>
      <c r="C51" s="19"/>
      <c r="D51" s="6"/>
      <c r="E51" s="19"/>
      <c r="F51" s="6"/>
      <c r="G51" s="6"/>
    </row>
    <row r="52" spans="1:7" ht="18">
      <c r="A52" s="5" t="s">
        <v>41</v>
      </c>
      <c r="B52" s="5"/>
      <c r="C52" s="21">
        <v>0</v>
      </c>
      <c r="D52" s="11"/>
      <c r="E52" s="21">
        <v>0</v>
      </c>
      <c r="F52" s="6"/>
      <c r="G52" s="6"/>
    </row>
    <row r="53" spans="1:7" ht="10.5" customHeight="1">
      <c r="A53" s="5"/>
      <c r="B53" s="5"/>
      <c r="C53" s="19"/>
      <c r="D53" s="6"/>
      <c r="E53" s="19"/>
      <c r="F53" s="6"/>
      <c r="G53" s="6"/>
    </row>
    <row r="54" spans="1:7" ht="18">
      <c r="A54" s="5" t="s">
        <v>61</v>
      </c>
      <c r="B54" s="5"/>
      <c r="C54" s="21">
        <v>1856</v>
      </c>
      <c r="D54" s="6"/>
      <c r="E54" s="21">
        <v>739</v>
      </c>
      <c r="F54" s="13"/>
      <c r="G54" s="6"/>
    </row>
    <row r="55" spans="1:7" ht="10.5" customHeight="1">
      <c r="A55" s="5"/>
      <c r="B55" s="5"/>
      <c r="C55" s="19"/>
      <c r="D55" s="6"/>
      <c r="E55" s="19"/>
      <c r="F55" s="6"/>
      <c r="G55" s="6"/>
    </row>
    <row r="56" spans="1:7" ht="18">
      <c r="A56" s="5" t="s">
        <v>62</v>
      </c>
      <c r="C56" s="19">
        <v>6087</v>
      </c>
      <c r="D56" s="6"/>
      <c r="E56" s="19">
        <v>5536</v>
      </c>
      <c r="F56" s="6"/>
      <c r="G56" s="6"/>
    </row>
    <row r="57" spans="1:7" ht="18.75" thickBot="1">
      <c r="A57" s="5"/>
      <c r="B57" s="5"/>
      <c r="C57" s="24">
        <f>SUM(C50:C56)</f>
        <v>112113</v>
      </c>
      <c r="D57" s="6"/>
      <c r="E57" s="24">
        <f>SUM(E50:E56)</f>
        <v>108669</v>
      </c>
      <c r="F57" s="6"/>
      <c r="G57" s="6"/>
    </row>
    <row r="58" spans="1:7" ht="18.75" thickTop="1">
      <c r="A58" s="5"/>
      <c r="B58" s="5"/>
      <c r="C58" s="25"/>
      <c r="D58" s="6"/>
      <c r="E58" s="25"/>
      <c r="F58" s="6"/>
      <c r="G58" s="6"/>
    </row>
    <row r="59" spans="1:7" ht="18.75" thickBot="1">
      <c r="A59" s="5" t="s">
        <v>63</v>
      </c>
      <c r="B59" s="5"/>
      <c r="C59" s="36">
        <f>(C40-C21-C54-C56)/49000</f>
        <v>2.125326530612245</v>
      </c>
      <c r="D59" s="66"/>
      <c r="E59" s="36">
        <f>(E40-E21-E54-E56)/49000</f>
        <v>2.0890612244897957</v>
      </c>
      <c r="F59" s="6"/>
      <c r="G59" s="6"/>
    </row>
    <row r="60" spans="1:7" ht="18.75" thickTop="1">
      <c r="A60" s="5"/>
      <c r="B60" s="5"/>
      <c r="C60" s="66"/>
      <c r="D60" s="66"/>
      <c r="E60" s="66"/>
      <c r="F60" s="6"/>
      <c r="G60" s="6"/>
    </row>
    <row r="61" spans="1:7" ht="18">
      <c r="A61" s="5"/>
      <c r="B61" s="5"/>
      <c r="C61" s="66"/>
      <c r="D61" s="66"/>
      <c r="E61" s="66"/>
      <c r="F61" s="6"/>
      <c r="G61" s="6"/>
    </row>
    <row r="62" spans="1:11" s="16" customFormat="1" ht="18">
      <c r="A62" s="26" t="s">
        <v>158</v>
      </c>
      <c r="B62" s="40"/>
      <c r="C62" s="26"/>
      <c r="D62" s="40"/>
      <c r="E62" s="26"/>
      <c r="F62" s="40"/>
      <c r="G62" s="26"/>
      <c r="H62" s="40"/>
      <c r="I62" s="8"/>
      <c r="J62" s="41"/>
      <c r="K62" s="41"/>
    </row>
    <row r="63" spans="1:11" ht="18">
      <c r="A63" s="26" t="s">
        <v>176</v>
      </c>
      <c r="B63" s="26"/>
      <c r="C63" s="40"/>
      <c r="D63" s="26"/>
      <c r="E63" s="40"/>
      <c r="F63" s="26"/>
      <c r="G63" s="40"/>
      <c r="H63" s="26"/>
      <c r="I63" s="40"/>
      <c r="J63" s="8"/>
      <c r="K63" s="8"/>
    </row>
    <row r="64" spans="1:7" ht="18">
      <c r="A64" s="5"/>
      <c r="B64" s="5"/>
      <c r="C64" s="6"/>
      <c r="D64" s="6"/>
      <c r="E64" s="6"/>
      <c r="F64" s="6"/>
      <c r="G64" s="6"/>
    </row>
    <row r="65" spans="1:7" ht="18">
      <c r="A65" s="5"/>
      <c r="B65" s="5"/>
      <c r="C65" s="6"/>
      <c r="D65" s="6"/>
      <c r="E65" s="6"/>
      <c r="F65" s="6"/>
      <c r="G65" s="6"/>
    </row>
    <row r="66" spans="1:7" ht="18">
      <c r="A66" s="5"/>
      <c r="B66" s="5"/>
      <c r="C66" s="6"/>
      <c r="D66" s="6"/>
      <c r="E66" s="6"/>
      <c r="F66" s="6"/>
      <c r="G66" s="6"/>
    </row>
  </sheetData>
  <printOptions/>
  <pageMargins left="1.1" right="0.5" top="0.51" bottom="0.38" header="0" footer="0"/>
  <pageSetup horizontalDpi="1200" verticalDpi="12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5"/>
  <sheetViews>
    <sheetView showGridLines="0" workbookViewId="0" topLeftCell="A1">
      <selection activeCell="A1" sqref="A1"/>
    </sheetView>
  </sheetViews>
  <sheetFormatPr defaultColWidth="8.88671875" defaultRowHeight="15"/>
  <cols>
    <col min="1" max="2" width="7.10546875" style="55" customWidth="1"/>
    <col min="3" max="3" width="10.77734375" style="55" customWidth="1"/>
    <col min="4" max="4" width="7.3359375" style="55" customWidth="1"/>
    <col min="5" max="5" width="8.5546875" style="55" customWidth="1"/>
    <col min="6" max="6" width="10.21484375" style="55" customWidth="1"/>
    <col min="7" max="7" width="11.77734375" style="55" customWidth="1"/>
    <col min="8" max="8" width="10.77734375" style="55" customWidth="1"/>
    <col min="9" max="16384" width="7.10546875" style="55" customWidth="1"/>
  </cols>
  <sheetData>
    <row r="1" spans="2:9" s="26" customFormat="1" ht="15" customHeight="1">
      <c r="B1" s="151" t="s">
        <v>230</v>
      </c>
      <c r="C1" s="152"/>
      <c r="D1" s="60"/>
      <c r="E1" s="153"/>
      <c r="F1" s="85"/>
      <c r="G1" s="85"/>
      <c r="H1" s="85"/>
      <c r="I1" s="86"/>
    </row>
    <row r="2" spans="2:254" s="1" customFormat="1" ht="15" customHeight="1">
      <c r="B2" s="152" t="s">
        <v>231</v>
      </c>
      <c r="C2" s="60"/>
      <c r="D2" s="60"/>
      <c r="E2" s="153"/>
      <c r="F2" s="85"/>
      <c r="G2" s="85"/>
      <c r="H2" s="85"/>
      <c r="I2" s="8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1" customFormat="1" ht="15.75" customHeight="1">
      <c r="B3" s="152" t="s">
        <v>232</v>
      </c>
      <c r="C3" s="60"/>
      <c r="D3" s="60"/>
      <c r="E3" s="153"/>
      <c r="F3" s="85"/>
      <c r="G3" s="85"/>
      <c r="H3" s="85"/>
      <c r="I3" s="8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s="1" customFormat="1" ht="9.75" customHeight="1">
      <c r="A4" s="85"/>
      <c r="B4" s="85"/>
      <c r="C4" s="85"/>
      <c r="D4" s="85"/>
      <c r="E4" s="86"/>
      <c r="F4" s="85"/>
      <c r="G4" s="85"/>
      <c r="H4" s="85"/>
      <c r="I4" s="86"/>
    </row>
    <row r="5" s="56" customFormat="1" ht="12.75">
      <c r="A5" s="56" t="s">
        <v>144</v>
      </c>
    </row>
    <row r="6" s="56" customFormat="1" ht="12.75">
      <c r="A6" s="56" t="s">
        <v>204</v>
      </c>
    </row>
    <row r="8" ht="12.75">
      <c r="G8" s="57" t="s">
        <v>145</v>
      </c>
    </row>
    <row r="9" spans="5:8" ht="12.75">
      <c r="E9" s="158" t="s">
        <v>146</v>
      </c>
      <c r="F9" s="158"/>
      <c r="G9" s="57" t="s">
        <v>147</v>
      </c>
      <c r="H9" s="57" t="s">
        <v>148</v>
      </c>
    </row>
    <row r="10" spans="4:8" ht="12.75">
      <c r="D10" s="57" t="s">
        <v>149</v>
      </c>
      <c r="E10" s="57" t="s">
        <v>149</v>
      </c>
      <c r="F10" s="57" t="s">
        <v>150</v>
      </c>
      <c r="G10" s="57" t="s">
        <v>151</v>
      </c>
      <c r="H10" s="57" t="s">
        <v>152</v>
      </c>
    </row>
    <row r="11" spans="4:8" ht="12.75">
      <c r="D11" s="57" t="s">
        <v>153</v>
      </c>
      <c r="E11" s="57" t="s">
        <v>154</v>
      </c>
      <c r="F11" s="57" t="s">
        <v>155</v>
      </c>
      <c r="G11" s="65" t="s">
        <v>167</v>
      </c>
      <c r="H11" s="57" t="s">
        <v>156</v>
      </c>
    </row>
    <row r="12" spans="4:8" ht="12.75">
      <c r="D12" s="57" t="s">
        <v>6</v>
      </c>
      <c r="E12" s="57" t="s">
        <v>6</v>
      </c>
      <c r="F12" s="57" t="s">
        <v>6</v>
      </c>
      <c r="G12" s="57" t="s">
        <v>6</v>
      </c>
      <c r="H12" s="57" t="s">
        <v>6</v>
      </c>
    </row>
    <row r="14" spans="1:8" ht="12.75">
      <c r="A14" s="63" t="s">
        <v>157</v>
      </c>
      <c r="D14" s="47">
        <v>49000</v>
      </c>
      <c r="E14" s="47">
        <v>32985</v>
      </c>
      <c r="F14" s="47">
        <v>5207</v>
      </c>
      <c r="G14" s="47">
        <v>12659</v>
      </c>
      <c r="H14" s="47">
        <f>SUM(D14:G14)</f>
        <v>99851</v>
      </c>
    </row>
    <row r="15" spans="4:8" ht="12.75">
      <c r="D15" s="47"/>
      <c r="E15" s="47"/>
      <c r="F15" s="47"/>
      <c r="G15" s="47"/>
      <c r="H15" s="47"/>
    </row>
    <row r="16" spans="1:8" ht="12.75">
      <c r="A16" s="63" t="s">
        <v>177</v>
      </c>
      <c r="D16" s="47">
        <v>0</v>
      </c>
      <c r="E16" s="47">
        <v>0</v>
      </c>
      <c r="F16" s="47">
        <v>0</v>
      </c>
      <c r="G16" s="47">
        <v>3768</v>
      </c>
      <c r="H16" s="47">
        <f>SUM(D16:G16)</f>
        <v>3768</v>
      </c>
    </row>
    <row r="17" spans="4:8" ht="12.75">
      <c r="D17" s="47"/>
      <c r="E17" s="47"/>
      <c r="F17" s="47"/>
      <c r="G17" s="47"/>
      <c r="H17" s="47"/>
    </row>
    <row r="18" spans="1:8" ht="12.75">
      <c r="A18" s="63" t="s">
        <v>162</v>
      </c>
      <c r="D18" s="47">
        <v>0</v>
      </c>
      <c r="E18" s="47">
        <v>0</v>
      </c>
      <c r="F18" s="47">
        <v>0</v>
      </c>
      <c r="G18" s="47">
        <v>-1225</v>
      </c>
      <c r="H18" s="47">
        <f>SUM(G18)</f>
        <v>-1225</v>
      </c>
    </row>
    <row r="19" spans="4:8" ht="12.75">
      <c r="D19" s="48"/>
      <c r="E19" s="48"/>
      <c r="F19" s="48"/>
      <c r="G19" s="48"/>
      <c r="H19" s="48"/>
    </row>
    <row r="20" spans="1:8" ht="12.75">
      <c r="A20" s="63" t="s">
        <v>166</v>
      </c>
      <c r="D20" s="67">
        <f>SUM(D14:D19)</f>
        <v>49000</v>
      </c>
      <c r="E20" s="67">
        <f>SUM(E14:E19)</f>
        <v>32985</v>
      </c>
      <c r="F20" s="67">
        <f>SUM(F14:F19)</f>
        <v>5207</v>
      </c>
      <c r="G20" s="67">
        <f>SUM(G14:G19)</f>
        <v>15202</v>
      </c>
      <c r="H20" s="67">
        <f>SUM(H14:H19)</f>
        <v>102394</v>
      </c>
    </row>
    <row r="22" spans="1:8" ht="12.75">
      <c r="A22" s="63" t="s">
        <v>121</v>
      </c>
      <c r="D22" s="47">
        <v>0</v>
      </c>
      <c r="E22" s="47">
        <v>0</v>
      </c>
      <c r="F22" s="47">
        <v>0</v>
      </c>
      <c r="G22" s="69">
        <v>3001</v>
      </c>
      <c r="H22" s="47">
        <f>SUM(D22:G22)</f>
        <v>3001</v>
      </c>
    </row>
    <row r="23" spans="1:8" ht="12.75">
      <c r="A23" s="63"/>
      <c r="D23" s="47"/>
      <c r="E23" s="47"/>
      <c r="F23" s="47"/>
      <c r="G23" s="69"/>
      <c r="H23" s="47"/>
    </row>
    <row r="24" spans="1:8" ht="12.75">
      <c r="A24" s="63" t="s">
        <v>162</v>
      </c>
      <c r="D24" s="47"/>
      <c r="E24" s="47"/>
      <c r="F24" s="47"/>
      <c r="G24" s="69">
        <v>-1225</v>
      </c>
      <c r="H24" s="69">
        <v>-1225</v>
      </c>
    </row>
    <row r="25" spans="1:8" ht="12.75">
      <c r="A25" s="63"/>
      <c r="D25" s="47"/>
      <c r="E25" s="47"/>
      <c r="F25" s="47"/>
      <c r="G25" s="47"/>
      <c r="H25" s="47"/>
    </row>
    <row r="26" spans="1:8" ht="12.75">
      <c r="A26" s="56" t="s">
        <v>205</v>
      </c>
      <c r="B26" s="56"/>
      <c r="C26" s="56"/>
      <c r="D26" s="83">
        <f>+D20+D22</f>
        <v>49000</v>
      </c>
      <c r="E26" s="83">
        <f>+E20+E22</f>
        <v>32985</v>
      </c>
      <c r="F26" s="83">
        <f>+F20+F22</f>
        <v>5207</v>
      </c>
      <c r="G26" s="83">
        <f>SUM(G20:G25)</f>
        <v>16978</v>
      </c>
      <c r="H26" s="83">
        <f>SUM(D26:G26)</f>
        <v>104170</v>
      </c>
    </row>
    <row r="29" spans="1:8" ht="12.75">
      <c r="A29" s="63" t="s">
        <v>208</v>
      </c>
      <c r="D29" s="47">
        <v>49000</v>
      </c>
      <c r="E29" s="47">
        <v>32985</v>
      </c>
      <c r="F29" s="47">
        <v>5207</v>
      </c>
      <c r="G29" s="47">
        <v>9413</v>
      </c>
      <c r="H29" s="47">
        <f>SUM(D29:G29)</f>
        <v>96605</v>
      </c>
    </row>
    <row r="30" spans="4:8" ht="12.75">
      <c r="D30" s="47"/>
      <c r="E30" s="47"/>
      <c r="F30" s="47"/>
      <c r="G30" s="47"/>
      <c r="H30" s="47"/>
    </row>
    <row r="31" spans="1:8" ht="12.75">
      <c r="A31" s="63" t="s">
        <v>177</v>
      </c>
      <c r="D31" s="47">
        <v>0</v>
      </c>
      <c r="E31" s="47">
        <v>0</v>
      </c>
      <c r="F31" s="47">
        <v>0</v>
      </c>
      <c r="G31" s="47">
        <v>5206</v>
      </c>
      <c r="H31" s="47">
        <f>SUM(D31:G31)</f>
        <v>5206</v>
      </c>
    </row>
    <row r="32" spans="4:8" ht="12.75">
      <c r="D32" s="47"/>
      <c r="E32" s="47"/>
      <c r="F32" s="47"/>
      <c r="G32" s="47"/>
      <c r="H32" s="47"/>
    </row>
    <row r="33" spans="1:8" ht="12.75">
      <c r="A33" s="63" t="s">
        <v>162</v>
      </c>
      <c r="D33" s="47">
        <v>0</v>
      </c>
      <c r="E33" s="47">
        <v>0</v>
      </c>
      <c r="F33" s="47">
        <v>0</v>
      </c>
      <c r="G33" s="47">
        <v>-1960</v>
      </c>
      <c r="H33" s="47">
        <f>SUM(G33)</f>
        <v>-1960</v>
      </c>
    </row>
    <row r="34" spans="4:8" ht="12.75">
      <c r="D34" s="48"/>
      <c r="E34" s="48"/>
      <c r="F34" s="48"/>
      <c r="G34" s="48"/>
      <c r="H34" s="48"/>
    </row>
    <row r="35" spans="1:8" ht="12.75">
      <c r="A35" s="63" t="s">
        <v>209</v>
      </c>
      <c r="D35" s="67">
        <f>SUM(D29:D34)</f>
        <v>49000</v>
      </c>
      <c r="E35" s="67">
        <f>SUM(E29:E34)</f>
        <v>32985</v>
      </c>
      <c r="F35" s="67">
        <f>SUM(F29:F34)</f>
        <v>5207</v>
      </c>
      <c r="G35" s="67">
        <f>SUM(G29:G34)</f>
        <v>12659</v>
      </c>
      <c r="H35" s="67">
        <f>SUM(H29:H34)</f>
        <v>99851</v>
      </c>
    </row>
    <row r="37" spans="1:8" ht="12.75">
      <c r="A37" s="63" t="s">
        <v>121</v>
      </c>
      <c r="D37" s="47">
        <v>0</v>
      </c>
      <c r="E37" s="47">
        <v>0</v>
      </c>
      <c r="F37" s="47">
        <v>0</v>
      </c>
      <c r="G37" s="69">
        <v>3105</v>
      </c>
      <c r="H37" s="47">
        <f>SUM(D37:G37)</f>
        <v>3105</v>
      </c>
    </row>
    <row r="38" spans="1:8" ht="12.75">
      <c r="A38" s="63"/>
      <c r="D38" s="47"/>
      <c r="E38" s="47"/>
      <c r="F38" s="47"/>
      <c r="G38" s="69"/>
      <c r="H38" s="47"/>
    </row>
    <row r="39" spans="1:8" ht="12.75">
      <c r="A39" s="63" t="s">
        <v>162</v>
      </c>
      <c r="D39" s="47"/>
      <c r="E39" s="47"/>
      <c r="F39" s="47"/>
      <c r="G39" s="69">
        <v>-1225</v>
      </c>
      <c r="H39" s="47">
        <f>SUM(G39)</f>
        <v>-1225</v>
      </c>
    </row>
    <row r="40" spans="1:8" ht="12.75">
      <c r="A40" s="63"/>
      <c r="D40" s="47"/>
      <c r="E40" s="47"/>
      <c r="F40" s="47"/>
      <c r="G40" s="47"/>
      <c r="H40" s="47"/>
    </row>
    <row r="41" spans="1:8" ht="12.75">
      <c r="A41" s="56" t="s">
        <v>210</v>
      </c>
      <c r="B41" s="56"/>
      <c r="C41" s="56"/>
      <c r="D41" s="83">
        <f>+D35+D37</f>
        <v>49000</v>
      </c>
      <c r="E41" s="83">
        <f>+E35+E37</f>
        <v>32985</v>
      </c>
      <c r="F41" s="83">
        <f>+F35+F37</f>
        <v>5207</v>
      </c>
      <c r="G41" s="83">
        <f>SUM(G35:G40)</f>
        <v>14539</v>
      </c>
      <c r="H41" s="83">
        <f>SUM(H35:H40)</f>
        <v>101731</v>
      </c>
    </row>
    <row r="44" spans="1:10" s="58" customFormat="1" ht="12.75">
      <c r="A44" s="58" t="s">
        <v>160</v>
      </c>
      <c r="B44" s="59"/>
      <c r="D44" s="59"/>
      <c r="G44" s="59"/>
      <c r="H44" s="59"/>
      <c r="I44" s="59"/>
      <c r="J44" s="59"/>
    </row>
    <row r="45" spans="1:10" s="58" customFormat="1" ht="12.75">
      <c r="A45" s="58" t="s">
        <v>187</v>
      </c>
      <c r="C45" s="59"/>
      <c r="E45" s="59"/>
      <c r="F45" s="59"/>
      <c r="H45" s="59"/>
      <c r="I45" s="59"/>
      <c r="J45" s="59"/>
    </row>
  </sheetData>
  <mergeCells count="1">
    <mergeCell ref="E9:F9"/>
  </mergeCells>
  <printOptions/>
  <pageMargins left="0.75" right="0.51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A1" sqref="A1"/>
    </sheetView>
  </sheetViews>
  <sheetFormatPr defaultColWidth="8.88671875" defaultRowHeight="15"/>
  <cols>
    <col min="1" max="6" width="7.10546875" style="43" customWidth="1"/>
    <col min="7" max="7" width="5.5546875" style="43" customWidth="1"/>
    <col min="8" max="8" width="11.10546875" style="43" customWidth="1"/>
    <col min="9" max="9" width="13.77734375" style="47" customWidth="1"/>
    <col min="10" max="10" width="8.4453125" style="43" bestFit="1" customWidth="1"/>
    <col min="11" max="16384" width="7.10546875" style="43" customWidth="1"/>
  </cols>
  <sheetData>
    <row r="1" spans="1:10" ht="15.75" customHeight="1">
      <c r="A1" s="33" t="s">
        <v>256</v>
      </c>
      <c r="B1" s="26"/>
      <c r="C1" s="42"/>
      <c r="D1" s="42"/>
      <c r="E1" s="42"/>
      <c r="F1" s="42"/>
      <c r="J1" s="42"/>
    </row>
    <row r="2" spans="1:10" ht="14.25" customHeight="1">
      <c r="A2" s="152" t="s">
        <v>233</v>
      </c>
      <c r="B2" s="60"/>
      <c r="C2" s="61"/>
      <c r="D2" s="42"/>
      <c r="E2" s="42"/>
      <c r="F2" s="42"/>
      <c r="J2" s="42"/>
    </row>
    <row r="3" spans="1:10" ht="13.5" customHeight="1">
      <c r="A3" s="152" t="s">
        <v>249</v>
      </c>
      <c r="B3" s="60"/>
      <c r="C3" s="61"/>
      <c r="D3" s="42"/>
      <c r="E3" s="42"/>
      <c r="F3" s="42"/>
      <c r="J3" s="42"/>
    </row>
    <row r="4" spans="1:10" ht="15.75" customHeight="1">
      <c r="A4" s="42" t="s">
        <v>234</v>
      </c>
      <c r="B4" s="42"/>
      <c r="C4" s="42"/>
      <c r="D4" s="42"/>
      <c r="E4" s="42"/>
      <c r="F4" s="42"/>
      <c r="J4" s="42"/>
    </row>
    <row r="5" spans="1:10" ht="12.75">
      <c r="A5" s="42" t="s">
        <v>178</v>
      </c>
      <c r="B5" s="42"/>
      <c r="C5" s="42"/>
      <c r="D5" s="42"/>
      <c r="E5" s="42"/>
      <c r="F5" s="42"/>
      <c r="J5" s="42"/>
    </row>
    <row r="6" ht="12.75">
      <c r="A6" s="42" t="s">
        <v>206</v>
      </c>
    </row>
    <row r="7" spans="1:11" ht="12.75">
      <c r="A7" s="42"/>
      <c r="H7" s="74" t="s">
        <v>3</v>
      </c>
      <c r="I7" s="78" t="s">
        <v>7</v>
      </c>
      <c r="K7" s="76"/>
    </row>
    <row r="8" spans="1:11" ht="12.75">
      <c r="A8" s="42"/>
      <c r="H8" s="74" t="s">
        <v>4</v>
      </c>
      <c r="I8" s="78" t="s">
        <v>8</v>
      </c>
      <c r="K8" s="76"/>
    </row>
    <row r="9" spans="1:11" ht="12.75">
      <c r="A9" s="42"/>
      <c r="H9" s="74" t="s">
        <v>10</v>
      </c>
      <c r="I9" s="78" t="s">
        <v>11</v>
      </c>
      <c r="K9" s="76"/>
    </row>
    <row r="10" spans="8:11" ht="12.75">
      <c r="H10" s="75" t="s">
        <v>203</v>
      </c>
      <c r="I10" s="79" t="s">
        <v>207</v>
      </c>
      <c r="K10" s="76"/>
    </row>
    <row r="11" spans="8:9" ht="12.75">
      <c r="H11" s="44" t="s">
        <v>6</v>
      </c>
      <c r="I11" s="80" t="s">
        <v>6</v>
      </c>
    </row>
    <row r="12" spans="1:8" ht="12.75">
      <c r="A12" s="42" t="s">
        <v>130</v>
      </c>
      <c r="B12" s="42"/>
      <c r="C12" s="42"/>
      <c r="D12" s="42"/>
      <c r="E12" s="42"/>
      <c r="F12" s="42"/>
      <c r="H12" s="42"/>
    </row>
    <row r="14" spans="1:9" ht="12.75">
      <c r="A14" s="77" t="s">
        <v>120</v>
      </c>
      <c r="H14" s="45">
        <v>3814</v>
      </c>
      <c r="I14" s="47">
        <v>4860</v>
      </c>
    </row>
    <row r="15" spans="1:9" ht="12.75">
      <c r="A15" s="43" t="s">
        <v>131</v>
      </c>
      <c r="H15" s="46">
        <v>4155</v>
      </c>
      <c r="I15" s="48">
        <v>4409</v>
      </c>
    </row>
    <row r="16" spans="1:9" ht="12.75">
      <c r="A16" s="43" t="s">
        <v>132</v>
      </c>
      <c r="H16" s="45">
        <f>SUM(H14:H15)</f>
        <v>7969</v>
      </c>
      <c r="I16" s="45">
        <f>SUM(I14:I15)</f>
        <v>9269</v>
      </c>
    </row>
    <row r="17" spans="1:9" ht="12.75">
      <c r="A17" s="43" t="s">
        <v>133</v>
      </c>
      <c r="H17" s="46">
        <v>-1</v>
      </c>
      <c r="I17" s="48">
        <v>-1950</v>
      </c>
    </row>
    <row r="18" spans="1:9" ht="12.75">
      <c r="A18" s="62" t="s">
        <v>175</v>
      </c>
      <c r="H18" s="47">
        <f>SUM(H16:H17)</f>
        <v>7968</v>
      </c>
      <c r="I18" s="47">
        <f>SUM(I16:I17)</f>
        <v>7319</v>
      </c>
    </row>
    <row r="19" spans="1:9" ht="12.75">
      <c r="A19" s="43" t="s">
        <v>134</v>
      </c>
      <c r="H19" s="48">
        <v>-462</v>
      </c>
      <c r="I19" s="48">
        <v>-1439</v>
      </c>
    </row>
    <row r="20" spans="1:9" ht="12.75">
      <c r="A20" s="42" t="s">
        <v>135</v>
      </c>
      <c r="B20" s="42"/>
      <c r="C20" s="42"/>
      <c r="D20" s="42"/>
      <c r="E20" s="42"/>
      <c r="F20" s="42"/>
      <c r="H20" s="49">
        <f>SUM(H18:H19)</f>
        <v>7506</v>
      </c>
      <c r="I20" s="49">
        <f>SUM(I18:I19)</f>
        <v>5880</v>
      </c>
    </row>
    <row r="21" ht="12.75">
      <c r="H21" s="47"/>
    </row>
    <row r="22" spans="1:8" ht="12.75">
      <c r="A22" s="42" t="s">
        <v>136</v>
      </c>
      <c r="B22" s="42"/>
      <c r="C22" s="42"/>
      <c r="D22" s="42"/>
      <c r="E22" s="42"/>
      <c r="F22" s="42"/>
      <c r="H22" s="49"/>
    </row>
    <row r="23" ht="12.75">
      <c r="H23" s="47"/>
    </row>
    <row r="24" spans="1:9" ht="12.75">
      <c r="A24" s="43" t="s">
        <v>137</v>
      </c>
      <c r="H24" s="50">
        <v>77</v>
      </c>
      <c r="I24" s="50">
        <v>20</v>
      </c>
    </row>
    <row r="25" spans="1:9" ht="12.75">
      <c r="A25" s="62" t="s">
        <v>185</v>
      </c>
      <c r="H25" s="68">
        <v>131</v>
      </c>
      <c r="I25" s="68">
        <v>0</v>
      </c>
    </row>
    <row r="26" spans="1:9" ht="12.75">
      <c r="A26" s="43" t="s">
        <v>138</v>
      </c>
      <c r="E26" s="42"/>
      <c r="F26" s="42"/>
      <c r="H26" s="51">
        <v>-10296</v>
      </c>
      <c r="I26" s="82">
        <v>-2217</v>
      </c>
    </row>
    <row r="27" spans="1:9" ht="12.75">
      <c r="A27" s="42" t="s">
        <v>139</v>
      </c>
      <c r="B27" s="42"/>
      <c r="C27" s="42"/>
      <c r="D27" s="42"/>
      <c r="E27" s="42"/>
      <c r="F27" s="42"/>
      <c r="H27" s="49">
        <f>SUM(H24:H26)</f>
        <v>-10088</v>
      </c>
      <c r="I27" s="49">
        <f>SUM(I24:I26)</f>
        <v>-2197</v>
      </c>
    </row>
    <row r="28" spans="1:8" ht="12.75">
      <c r="A28" s="42"/>
      <c r="B28" s="42"/>
      <c r="C28" s="42"/>
      <c r="D28" s="42"/>
      <c r="E28" s="42"/>
      <c r="F28" s="42"/>
      <c r="H28" s="49"/>
    </row>
    <row r="29" spans="1:8" ht="12.75">
      <c r="A29" s="42" t="s">
        <v>140</v>
      </c>
      <c r="H29" s="47"/>
    </row>
    <row r="30" ht="12.75">
      <c r="H30" s="47"/>
    </row>
    <row r="31" spans="1:9" ht="12.75">
      <c r="A31" s="62" t="s">
        <v>186</v>
      </c>
      <c r="H31" s="50">
        <v>-463</v>
      </c>
      <c r="I31" s="50">
        <v>-477</v>
      </c>
    </row>
    <row r="32" spans="1:9" ht="12.75">
      <c r="A32" s="62" t="s">
        <v>200</v>
      </c>
      <c r="H32" s="68">
        <v>-225</v>
      </c>
      <c r="I32" s="68">
        <v>0</v>
      </c>
    </row>
    <row r="33" spans="1:9" ht="12.75">
      <c r="A33" s="62" t="s">
        <v>194</v>
      </c>
      <c r="B33" s="42"/>
      <c r="C33" s="42"/>
      <c r="D33" s="42"/>
      <c r="E33" s="42"/>
      <c r="F33" s="42"/>
      <c r="H33" s="119">
        <f>1700+859</f>
        <v>2559</v>
      </c>
      <c r="I33" s="68">
        <v>432</v>
      </c>
    </row>
    <row r="34" spans="1:9" ht="12.75">
      <c r="A34" s="62" t="s">
        <v>218</v>
      </c>
      <c r="B34" s="42"/>
      <c r="C34" s="42"/>
      <c r="D34" s="42"/>
      <c r="E34" s="42"/>
      <c r="F34" s="42"/>
      <c r="H34" s="51">
        <v>-1225</v>
      </c>
      <c r="I34" s="82">
        <v>-1225</v>
      </c>
    </row>
    <row r="35" spans="1:9" ht="12.75">
      <c r="A35" s="42" t="s">
        <v>141</v>
      </c>
      <c r="H35" s="49">
        <f>SUM(H31:H34)</f>
        <v>646</v>
      </c>
      <c r="I35" s="49">
        <f>SUM(I31:I34)</f>
        <v>-1270</v>
      </c>
    </row>
    <row r="36" spans="2:9" ht="12.75">
      <c r="B36" s="42"/>
      <c r="C36" s="42"/>
      <c r="D36" s="42"/>
      <c r="E36" s="42"/>
      <c r="F36" s="42"/>
      <c r="H36" s="48"/>
      <c r="I36" s="48"/>
    </row>
    <row r="37" spans="1:9" ht="12.75">
      <c r="A37" s="42" t="s">
        <v>142</v>
      </c>
      <c r="B37" s="42"/>
      <c r="C37" s="42"/>
      <c r="D37" s="42"/>
      <c r="E37" s="42"/>
      <c r="F37" s="42"/>
      <c r="H37" s="49">
        <f>H20+H27+H35</f>
        <v>-1936</v>
      </c>
      <c r="I37" s="49">
        <f>I20+I27+I35</f>
        <v>2413</v>
      </c>
    </row>
    <row r="38" spans="1:8" ht="12.75">
      <c r="A38" s="42"/>
      <c r="B38" s="42"/>
      <c r="C38" s="42"/>
      <c r="D38" s="42"/>
      <c r="E38" s="42"/>
      <c r="F38" s="42"/>
      <c r="H38" s="49"/>
    </row>
    <row r="39" spans="1:9" ht="12.75">
      <c r="A39" s="42" t="s">
        <v>179</v>
      </c>
      <c r="B39" s="42"/>
      <c r="C39" s="42"/>
      <c r="D39" s="42"/>
      <c r="E39" s="42"/>
      <c r="F39" s="42"/>
      <c r="H39" s="49">
        <v>5333</v>
      </c>
      <c r="I39" s="49">
        <v>1437</v>
      </c>
    </row>
    <row r="40" spans="1:8" ht="12.75">
      <c r="A40" s="42"/>
      <c r="B40" s="42"/>
      <c r="C40" s="42"/>
      <c r="D40" s="42"/>
      <c r="E40" s="42"/>
      <c r="F40" s="42"/>
      <c r="H40" s="49"/>
    </row>
    <row r="41" spans="1:9" ht="13.5" thickBot="1">
      <c r="A41" s="42" t="s">
        <v>180</v>
      </c>
      <c r="B41" s="42"/>
      <c r="C41" s="42"/>
      <c r="D41" s="42"/>
      <c r="E41" s="42"/>
      <c r="F41" s="42"/>
      <c r="H41" s="52">
        <f>SUM(H37:H39)</f>
        <v>3397</v>
      </c>
      <c r="I41" s="52">
        <f>SUM(I37:I39)</f>
        <v>3850</v>
      </c>
    </row>
    <row r="42" spans="1:10" ht="13.5" thickTop="1">
      <c r="A42" s="42"/>
      <c r="J42" s="47"/>
    </row>
    <row r="43" ht="12.75">
      <c r="J43" s="47"/>
    </row>
    <row r="45" spans="1:10" s="53" customFormat="1" ht="12.75">
      <c r="A45" s="53" t="s">
        <v>159</v>
      </c>
      <c r="B45" s="54"/>
      <c r="D45" s="54"/>
      <c r="G45" s="54"/>
      <c r="H45" s="54"/>
      <c r="I45" s="81"/>
      <c r="J45" s="54"/>
    </row>
    <row r="46" spans="1:10" s="53" customFormat="1" ht="12.75">
      <c r="A46" s="53" t="s">
        <v>201</v>
      </c>
      <c r="C46" s="54"/>
      <c r="E46" s="54"/>
      <c r="F46" s="54"/>
      <c r="H46" s="54"/>
      <c r="I46" s="81"/>
      <c r="J46" s="54"/>
    </row>
    <row r="49" ht="12.75">
      <c r="A49" s="62" t="s">
        <v>193</v>
      </c>
    </row>
  </sheetData>
  <printOptions/>
  <pageMargins left="0.86" right="0.49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showGridLines="0" tabSelected="1" showOutlineSymbols="0" zoomScale="75" zoomScaleNormal="75" workbookViewId="0" topLeftCell="A1">
      <selection activeCell="C1" sqref="C1"/>
    </sheetView>
  </sheetViews>
  <sheetFormatPr defaultColWidth="8.88671875" defaultRowHeight="15"/>
  <cols>
    <col min="1" max="1" width="5.88671875" style="35" customWidth="1"/>
    <col min="2" max="2" width="3.6640625" style="35" customWidth="1"/>
    <col min="3" max="3" width="57.3359375" style="35" customWidth="1"/>
    <col min="4" max="4" width="17.99609375" style="35" customWidth="1"/>
    <col min="5" max="5" width="24.10546875" style="35" customWidth="1"/>
    <col min="6" max="6" width="15.5546875" style="35" customWidth="1"/>
    <col min="7" max="7" width="38.5546875" style="35" customWidth="1"/>
    <col min="8" max="8" width="19.5546875" style="35" customWidth="1"/>
    <col min="9" max="9" width="16.10546875" style="35" customWidth="1"/>
    <col min="10" max="10" width="13.4453125" style="35" customWidth="1"/>
    <col min="11" max="11" width="11.3359375" style="35" customWidth="1"/>
    <col min="12" max="16384" width="10.6640625" style="35" customWidth="1"/>
  </cols>
  <sheetData>
    <row r="1" spans="1:10" ht="23.25">
      <c r="A1" s="14" t="s">
        <v>257</v>
      </c>
      <c r="B1" s="15"/>
      <c r="C1" s="15"/>
      <c r="D1" s="15"/>
      <c r="E1" s="15"/>
      <c r="F1" s="34"/>
      <c r="G1" s="15"/>
      <c r="H1" s="15"/>
      <c r="I1" s="15"/>
      <c r="J1" s="15"/>
    </row>
    <row r="2" spans="1:10" ht="18">
      <c r="A2" s="150" t="s">
        <v>235</v>
      </c>
      <c r="B2" s="121"/>
      <c r="C2" s="121"/>
      <c r="D2" s="122"/>
      <c r="E2" s="123"/>
      <c r="F2" s="122"/>
      <c r="G2" s="123"/>
      <c r="J2" s="15"/>
    </row>
    <row r="3" spans="1:10" ht="18">
      <c r="A3" s="154" t="s">
        <v>236</v>
      </c>
      <c r="B3" s="121"/>
      <c r="C3" s="121"/>
      <c r="D3" s="123"/>
      <c r="E3" s="123"/>
      <c r="F3" s="123"/>
      <c r="G3" s="123"/>
      <c r="J3" s="15"/>
    </row>
    <row r="4" spans="1:10" ht="16.5">
      <c r="A4" s="124"/>
      <c r="B4" s="123"/>
      <c r="C4" s="123"/>
      <c r="D4" s="123"/>
      <c r="E4" s="123"/>
      <c r="F4" s="123"/>
      <c r="G4" s="123"/>
      <c r="J4" s="15"/>
    </row>
    <row r="5" spans="1:10" s="26" customFormat="1" ht="18">
      <c r="A5" s="121" t="s">
        <v>78</v>
      </c>
      <c r="B5" s="123"/>
      <c r="C5" s="123"/>
      <c r="D5" s="123"/>
      <c r="E5" s="123"/>
      <c r="F5" s="123"/>
      <c r="G5" s="123"/>
      <c r="J5" s="27"/>
    </row>
    <row r="6" spans="1:10" ht="16.5">
      <c r="A6" s="121"/>
      <c r="B6" s="123"/>
      <c r="C6" s="123"/>
      <c r="D6" s="123"/>
      <c r="E6" s="123"/>
      <c r="F6" s="123"/>
      <c r="G6" s="123"/>
      <c r="J6" s="15"/>
    </row>
    <row r="7" spans="1:10" ht="16.5">
      <c r="A7" s="125"/>
      <c r="B7" s="123"/>
      <c r="C7" s="123"/>
      <c r="D7" s="123"/>
      <c r="E7" s="123"/>
      <c r="F7" s="123"/>
      <c r="G7" s="123"/>
      <c r="J7" s="15"/>
    </row>
    <row r="8" spans="1:10" ht="16.5">
      <c r="A8" s="120" t="s">
        <v>79</v>
      </c>
      <c r="B8" s="121" t="s">
        <v>80</v>
      </c>
      <c r="C8" s="121"/>
      <c r="D8" s="123"/>
      <c r="E8" s="123"/>
      <c r="F8" s="123"/>
      <c r="G8" s="123"/>
      <c r="J8" s="15"/>
    </row>
    <row r="9" spans="1:10" ht="16.5">
      <c r="A9" s="120"/>
      <c r="B9" s="121"/>
      <c r="C9" s="121"/>
      <c r="D9" s="123"/>
      <c r="E9" s="123"/>
      <c r="F9" s="123"/>
      <c r="G9" s="123"/>
      <c r="J9" s="15"/>
    </row>
    <row r="10" spans="1:10" s="16" customFormat="1" ht="16.5">
      <c r="A10" s="125"/>
      <c r="B10" s="123" t="s">
        <v>227</v>
      </c>
      <c r="C10" s="123"/>
      <c r="D10" s="123"/>
      <c r="E10" s="123"/>
      <c r="F10" s="123"/>
      <c r="G10" s="123"/>
      <c r="J10" s="17"/>
    </row>
    <row r="11" spans="1:10" s="16" customFormat="1" ht="16.5">
      <c r="A11" s="125"/>
      <c r="B11" s="123" t="s">
        <v>258</v>
      </c>
      <c r="C11" s="123"/>
      <c r="D11" s="123"/>
      <c r="E11" s="123"/>
      <c r="F11" s="123"/>
      <c r="G11" s="123"/>
      <c r="J11" s="17"/>
    </row>
    <row r="12" spans="1:10" s="16" customFormat="1" ht="16.5">
      <c r="A12" s="125"/>
      <c r="B12" s="123" t="s">
        <v>259</v>
      </c>
      <c r="C12" s="123"/>
      <c r="D12" s="123"/>
      <c r="E12" s="123"/>
      <c r="F12" s="123"/>
      <c r="G12" s="123"/>
      <c r="J12" s="17"/>
    </row>
    <row r="13" spans="1:10" s="16" customFormat="1" ht="16.5">
      <c r="A13" s="125"/>
      <c r="B13" s="123" t="s">
        <v>260</v>
      </c>
      <c r="C13" s="123"/>
      <c r="D13" s="123"/>
      <c r="E13" s="123"/>
      <c r="F13" s="123"/>
      <c r="G13" s="123"/>
      <c r="J13" s="17"/>
    </row>
    <row r="14" spans="1:10" s="16" customFormat="1" ht="16.5">
      <c r="A14" s="125"/>
      <c r="B14" s="123"/>
      <c r="C14" s="123"/>
      <c r="D14" s="123"/>
      <c r="E14" s="123"/>
      <c r="F14" s="123"/>
      <c r="G14" s="123"/>
      <c r="J14" s="17"/>
    </row>
    <row r="15" spans="1:10" ht="16.5">
      <c r="A15" s="120"/>
      <c r="B15" s="123" t="s">
        <v>81</v>
      </c>
      <c r="C15" s="123"/>
      <c r="D15" s="123"/>
      <c r="E15" s="123"/>
      <c r="F15" s="123"/>
      <c r="G15" s="123"/>
      <c r="J15" s="15"/>
    </row>
    <row r="16" spans="1:10" ht="16.5">
      <c r="A16" s="120"/>
      <c r="B16" s="123" t="s">
        <v>188</v>
      </c>
      <c r="C16" s="123"/>
      <c r="D16" s="123"/>
      <c r="E16" s="123"/>
      <c r="F16" s="123"/>
      <c r="G16" s="123"/>
      <c r="J16" s="15"/>
    </row>
    <row r="17" spans="1:10" ht="16.5">
      <c r="A17" s="120"/>
      <c r="B17" s="123"/>
      <c r="C17" s="123"/>
      <c r="D17" s="123"/>
      <c r="E17" s="123"/>
      <c r="F17" s="123"/>
      <c r="G17" s="123"/>
      <c r="J17" s="15"/>
    </row>
    <row r="18" spans="1:10" ht="16.5">
      <c r="A18" s="120" t="s">
        <v>82</v>
      </c>
      <c r="B18" s="121" t="s">
        <v>83</v>
      </c>
      <c r="C18" s="121"/>
      <c r="D18" s="123"/>
      <c r="E18" s="123"/>
      <c r="F18" s="123"/>
      <c r="G18" s="123"/>
      <c r="J18" s="15"/>
    </row>
    <row r="19" spans="1:10" ht="16.5">
      <c r="A19" s="120"/>
      <c r="B19" s="123"/>
      <c r="C19" s="123"/>
      <c r="D19" s="123"/>
      <c r="E19" s="123"/>
      <c r="F19" s="123"/>
      <c r="G19" s="123"/>
      <c r="J19" s="15"/>
    </row>
    <row r="20" spans="1:10" ht="16.5">
      <c r="A20" s="120"/>
      <c r="B20" s="123" t="s">
        <v>125</v>
      </c>
      <c r="C20" s="123"/>
      <c r="D20" s="123"/>
      <c r="E20" s="123"/>
      <c r="F20" s="123"/>
      <c r="G20" s="123"/>
      <c r="J20" s="15"/>
    </row>
    <row r="21" spans="1:10" ht="16.5">
      <c r="A21" s="120"/>
      <c r="B21" s="123"/>
      <c r="C21" s="123"/>
      <c r="D21" s="123"/>
      <c r="E21" s="123"/>
      <c r="F21" s="123"/>
      <c r="G21" s="123"/>
      <c r="J21" s="15"/>
    </row>
    <row r="22" spans="1:10" ht="16.5">
      <c r="A22" s="120" t="s">
        <v>84</v>
      </c>
      <c r="B22" s="121" t="s">
        <v>25</v>
      </c>
      <c r="C22" s="123"/>
      <c r="D22" s="123"/>
      <c r="E22" s="123"/>
      <c r="F22" s="123"/>
      <c r="G22" s="123"/>
      <c r="J22" s="15"/>
    </row>
    <row r="23" spans="1:10" ht="16.5">
      <c r="A23" s="120"/>
      <c r="B23" s="121"/>
      <c r="C23" s="123"/>
      <c r="D23" s="123"/>
      <c r="E23" s="123"/>
      <c r="F23" s="123"/>
      <c r="G23" s="123"/>
      <c r="J23" s="15"/>
    </row>
    <row r="24" spans="1:10" s="16" customFormat="1" ht="16.5">
      <c r="A24" s="125"/>
      <c r="B24" s="123" t="s">
        <v>222</v>
      </c>
      <c r="C24" s="123"/>
      <c r="D24" s="123"/>
      <c r="E24" s="123"/>
      <c r="F24" s="123"/>
      <c r="G24" s="123"/>
      <c r="J24" s="17"/>
    </row>
    <row r="25" spans="1:10" ht="16.5">
      <c r="A25" s="120"/>
      <c r="B25" s="123" t="s">
        <v>223</v>
      </c>
      <c r="C25" s="121"/>
      <c r="D25" s="123"/>
      <c r="E25" s="123"/>
      <c r="F25" s="123"/>
      <c r="G25" s="123"/>
      <c r="J25" s="15"/>
    </row>
    <row r="26" spans="1:10" ht="16.5">
      <c r="A26" s="120"/>
      <c r="B26" s="123"/>
      <c r="C26" s="123"/>
      <c r="D26" s="123"/>
      <c r="E26" s="123"/>
      <c r="F26" s="123"/>
      <c r="G26" s="123"/>
      <c r="J26" s="15"/>
    </row>
    <row r="27" spans="1:10" ht="16.5">
      <c r="A27" s="120" t="s">
        <v>85</v>
      </c>
      <c r="B27" s="121" t="s">
        <v>169</v>
      </c>
      <c r="C27" s="121"/>
      <c r="D27" s="121"/>
      <c r="E27" s="121"/>
      <c r="F27" s="121"/>
      <c r="G27" s="121"/>
      <c r="J27" s="15"/>
    </row>
    <row r="28" spans="1:10" ht="16.5">
      <c r="A28" s="120"/>
      <c r="B28" s="123"/>
      <c r="C28" s="123"/>
      <c r="D28" s="123"/>
      <c r="E28" s="123"/>
      <c r="F28" s="123"/>
      <c r="G28" s="123"/>
      <c r="J28" s="15"/>
    </row>
    <row r="29" spans="1:10" ht="16.5">
      <c r="A29" s="120"/>
      <c r="B29" s="123" t="s">
        <v>198</v>
      </c>
      <c r="C29" s="123"/>
      <c r="D29" s="123"/>
      <c r="E29" s="123"/>
      <c r="F29" s="123"/>
      <c r="G29" s="123"/>
      <c r="J29" s="15"/>
    </row>
    <row r="30" spans="1:10" ht="16.5">
      <c r="A30" s="120"/>
      <c r="B30" s="123" t="s">
        <v>199</v>
      </c>
      <c r="C30" s="123"/>
      <c r="D30" s="123"/>
      <c r="E30" s="123"/>
      <c r="F30" s="123"/>
      <c r="G30" s="123"/>
      <c r="J30" s="15"/>
    </row>
    <row r="31" spans="1:10" ht="16.5">
      <c r="A31" s="120"/>
      <c r="B31" s="123"/>
      <c r="C31" s="123"/>
      <c r="D31" s="123"/>
      <c r="E31" s="123"/>
      <c r="F31" s="123"/>
      <c r="G31" s="123"/>
      <c r="J31" s="15"/>
    </row>
    <row r="32" spans="1:10" ht="16.5">
      <c r="A32" s="120" t="s">
        <v>86</v>
      </c>
      <c r="B32" s="121" t="s">
        <v>87</v>
      </c>
      <c r="C32" s="121"/>
      <c r="D32" s="121"/>
      <c r="E32" s="123"/>
      <c r="F32" s="123"/>
      <c r="G32" s="123"/>
      <c r="J32" s="15"/>
    </row>
    <row r="33" spans="1:10" ht="16.5">
      <c r="A33" s="120"/>
      <c r="B33" s="123"/>
      <c r="C33" s="123"/>
      <c r="D33" s="123"/>
      <c r="E33" s="123"/>
      <c r="F33" s="123"/>
      <c r="G33" s="123"/>
      <c r="J33" s="15"/>
    </row>
    <row r="34" spans="1:10" ht="16.5">
      <c r="A34" s="120"/>
      <c r="B34" s="123" t="s">
        <v>246</v>
      </c>
      <c r="C34" s="123"/>
      <c r="D34" s="123"/>
      <c r="E34" s="123"/>
      <c r="F34" s="123"/>
      <c r="G34" s="123"/>
      <c r="J34" s="15"/>
    </row>
    <row r="35" spans="1:10" ht="16.5">
      <c r="A35" s="120"/>
      <c r="B35" s="123" t="s">
        <v>247</v>
      </c>
      <c r="C35" s="123"/>
      <c r="D35" s="123"/>
      <c r="E35" s="123"/>
      <c r="F35" s="123"/>
      <c r="G35" s="123"/>
      <c r="J35" s="15"/>
    </row>
    <row r="36" spans="1:10" ht="16.5">
      <c r="A36" s="120"/>
      <c r="B36" s="123"/>
      <c r="C36" s="123"/>
      <c r="D36" s="123"/>
      <c r="E36" s="123"/>
      <c r="F36" s="123"/>
      <c r="G36" s="123"/>
      <c r="J36" s="15"/>
    </row>
    <row r="37" spans="1:10" ht="16.5">
      <c r="A37" s="120" t="s">
        <v>88</v>
      </c>
      <c r="B37" s="121" t="s">
        <v>250</v>
      </c>
      <c r="C37" s="123"/>
      <c r="D37" s="123"/>
      <c r="E37" s="123"/>
      <c r="F37" s="123"/>
      <c r="G37" s="123"/>
      <c r="J37" s="15"/>
    </row>
    <row r="38" spans="1:10" ht="16.5">
      <c r="A38" s="120"/>
      <c r="B38" s="121" t="s">
        <v>251</v>
      </c>
      <c r="C38" s="123"/>
      <c r="D38" s="123"/>
      <c r="E38" s="123"/>
      <c r="F38" s="123"/>
      <c r="G38" s="123"/>
      <c r="J38" s="15"/>
    </row>
    <row r="39" spans="1:10" ht="16.5">
      <c r="A39" s="120"/>
      <c r="B39" s="121"/>
      <c r="C39" s="123"/>
      <c r="D39" s="123"/>
      <c r="E39" s="123"/>
      <c r="F39" s="123"/>
      <c r="G39" s="123"/>
      <c r="J39" s="15"/>
    </row>
    <row r="40" spans="1:10" ht="16.5">
      <c r="A40" s="120"/>
      <c r="B40" s="123" t="s">
        <v>252</v>
      </c>
      <c r="C40" s="123"/>
      <c r="D40" s="123"/>
      <c r="E40" s="123"/>
      <c r="F40" s="123"/>
      <c r="G40" s="123"/>
      <c r="J40" s="15"/>
    </row>
    <row r="41" spans="1:10" ht="16.5">
      <c r="A41" s="120"/>
      <c r="B41" s="123" t="s">
        <v>253</v>
      </c>
      <c r="C41" s="121"/>
      <c r="D41" s="123"/>
      <c r="E41" s="123"/>
      <c r="F41" s="123"/>
      <c r="G41" s="123"/>
      <c r="J41" s="15"/>
    </row>
    <row r="42" spans="1:10" ht="16.5">
      <c r="A42" s="120"/>
      <c r="B42" s="123"/>
      <c r="C42" s="121"/>
      <c r="D42" s="123"/>
      <c r="E42" s="123"/>
      <c r="F42" s="123"/>
      <c r="G42" s="123"/>
      <c r="J42" s="15"/>
    </row>
    <row r="43" spans="1:10" ht="16.5">
      <c r="A43" s="120" t="s">
        <v>89</v>
      </c>
      <c r="B43" s="121" t="s">
        <v>90</v>
      </c>
      <c r="C43" s="123"/>
      <c r="D43" s="123"/>
      <c r="E43" s="123"/>
      <c r="F43" s="123"/>
      <c r="G43" s="123"/>
      <c r="J43" s="15"/>
    </row>
    <row r="44" spans="1:10" ht="16.5">
      <c r="A44" s="120"/>
      <c r="B44" s="121"/>
      <c r="C44" s="123"/>
      <c r="D44" s="123"/>
      <c r="E44" s="123"/>
      <c r="F44" s="123"/>
      <c r="G44" s="123"/>
      <c r="J44" s="15"/>
    </row>
    <row r="45" spans="1:10" ht="16.5">
      <c r="A45" s="120"/>
      <c r="B45" s="123" t="s">
        <v>264</v>
      </c>
      <c r="C45" s="123"/>
      <c r="D45" s="123"/>
      <c r="E45" s="123"/>
      <c r="F45" s="123"/>
      <c r="G45" s="123"/>
      <c r="J45" s="15"/>
    </row>
    <row r="46" spans="1:10" ht="16.5">
      <c r="A46" s="120"/>
      <c r="B46" s="123" t="s">
        <v>265</v>
      </c>
      <c r="C46" s="123"/>
      <c r="D46" s="123"/>
      <c r="E46" s="123"/>
      <c r="F46" s="123"/>
      <c r="G46" s="123"/>
      <c r="J46" s="15"/>
    </row>
    <row r="47" spans="1:10" ht="16.5">
      <c r="A47" s="120"/>
      <c r="B47" s="123"/>
      <c r="C47" s="123"/>
      <c r="D47" s="123"/>
      <c r="E47" s="123"/>
      <c r="F47" s="123"/>
      <c r="G47" s="123"/>
      <c r="J47" s="15"/>
    </row>
    <row r="48" spans="1:10" ht="16.5">
      <c r="A48" s="120" t="s">
        <v>91</v>
      </c>
      <c r="B48" s="121" t="s">
        <v>29</v>
      </c>
      <c r="C48" s="123"/>
      <c r="D48" s="123"/>
      <c r="E48" s="123"/>
      <c r="F48" s="123"/>
      <c r="G48" s="123"/>
      <c r="J48" s="15"/>
    </row>
    <row r="49" spans="1:10" ht="16.5">
      <c r="A49" s="120"/>
      <c r="B49" s="123"/>
      <c r="C49" s="123"/>
      <c r="D49" s="123"/>
      <c r="E49" s="126" t="s">
        <v>71</v>
      </c>
      <c r="F49" s="127"/>
      <c r="G49" s="123"/>
      <c r="J49" s="15"/>
    </row>
    <row r="50" spans="1:10" ht="16.5">
      <c r="A50" s="120"/>
      <c r="B50" s="123"/>
      <c r="C50" s="123"/>
      <c r="D50" s="121"/>
      <c r="E50" s="126" t="s">
        <v>73</v>
      </c>
      <c r="F50" s="127"/>
      <c r="G50" s="126"/>
      <c r="J50" s="15"/>
    </row>
    <row r="51" spans="1:10" ht="16.5">
      <c r="A51" s="120"/>
      <c r="B51" s="123"/>
      <c r="C51" s="123"/>
      <c r="D51" s="126" t="s">
        <v>39</v>
      </c>
      <c r="E51" s="126" t="s">
        <v>72</v>
      </c>
      <c r="F51" s="127"/>
      <c r="G51" s="126"/>
      <c r="J51" s="15"/>
    </row>
    <row r="52" spans="1:10" ht="16.5">
      <c r="A52" s="120"/>
      <c r="B52" s="123"/>
      <c r="C52" s="123"/>
      <c r="D52" s="126" t="s">
        <v>6</v>
      </c>
      <c r="E52" s="126" t="s">
        <v>6</v>
      </c>
      <c r="F52" s="127"/>
      <c r="G52" s="126"/>
      <c r="J52" s="15"/>
    </row>
    <row r="53" spans="1:10" ht="16.5">
      <c r="A53" s="120"/>
      <c r="B53" s="123"/>
      <c r="C53" s="123"/>
      <c r="D53" s="123"/>
      <c r="E53" s="123"/>
      <c r="F53" s="128"/>
      <c r="G53" s="123"/>
      <c r="J53" s="15"/>
    </row>
    <row r="54" spans="1:10" ht="16.5">
      <c r="A54" s="120"/>
      <c r="B54" s="123" t="s">
        <v>30</v>
      </c>
      <c r="C54" s="123"/>
      <c r="D54" s="129">
        <v>36353</v>
      </c>
      <c r="E54" s="129">
        <v>3686</v>
      </c>
      <c r="F54" s="130"/>
      <c r="G54" s="131"/>
      <c r="J54" s="15"/>
    </row>
    <row r="55" spans="1:10" ht="16.5">
      <c r="A55" s="120"/>
      <c r="B55" s="123" t="s">
        <v>31</v>
      </c>
      <c r="C55" s="123"/>
      <c r="D55" s="129">
        <v>11275</v>
      </c>
      <c r="E55" s="129">
        <v>302</v>
      </c>
      <c r="F55" s="130"/>
      <c r="G55" s="131"/>
      <c r="J55" s="15"/>
    </row>
    <row r="56" spans="1:10" ht="16.5">
      <c r="A56" s="120"/>
      <c r="B56" s="123" t="s">
        <v>32</v>
      </c>
      <c r="C56" s="123"/>
      <c r="D56" s="132">
        <v>0</v>
      </c>
      <c r="E56" s="129">
        <v>-174</v>
      </c>
      <c r="F56" s="130"/>
      <c r="G56" s="131"/>
      <c r="J56" s="15"/>
    </row>
    <row r="57" spans="1:10" ht="16.5">
      <c r="A57" s="120"/>
      <c r="B57" s="123"/>
      <c r="C57" s="123"/>
      <c r="D57" s="129"/>
      <c r="E57" s="129"/>
      <c r="F57" s="130"/>
      <c r="G57" s="131"/>
      <c r="J57" s="15"/>
    </row>
    <row r="58" spans="1:10" ht="17.25" thickBot="1">
      <c r="A58" s="120"/>
      <c r="B58" s="123"/>
      <c r="C58" s="121"/>
      <c r="D58" s="133">
        <f>SUM(D54:D56)</f>
        <v>47628</v>
      </c>
      <c r="E58" s="133">
        <f>SUM(E54:E57)</f>
        <v>3814</v>
      </c>
      <c r="F58" s="130"/>
      <c r="G58" s="130"/>
      <c r="J58" s="15"/>
    </row>
    <row r="59" spans="1:10" ht="17.25" thickTop="1">
      <c r="A59" s="120"/>
      <c r="B59" s="123"/>
      <c r="C59" s="121"/>
      <c r="D59" s="130"/>
      <c r="E59" s="130"/>
      <c r="F59" s="130"/>
      <c r="G59" s="130"/>
      <c r="J59" s="15"/>
    </row>
    <row r="60" spans="1:10" ht="16.5">
      <c r="A60" s="120" t="s">
        <v>92</v>
      </c>
      <c r="B60" s="121" t="s">
        <v>93</v>
      </c>
      <c r="C60" s="121"/>
      <c r="D60" s="134"/>
      <c r="E60" s="134"/>
      <c r="F60" s="130"/>
      <c r="G60" s="130"/>
      <c r="J60" s="15"/>
    </row>
    <row r="61" spans="1:10" ht="16.5">
      <c r="A61" s="120"/>
      <c r="B61" s="123"/>
      <c r="C61" s="121"/>
      <c r="D61" s="130"/>
      <c r="E61" s="130"/>
      <c r="F61" s="130"/>
      <c r="G61" s="130"/>
      <c r="J61" s="15"/>
    </row>
    <row r="62" spans="1:10" ht="16.5">
      <c r="A62" s="120"/>
      <c r="B62" s="123" t="s">
        <v>170</v>
      </c>
      <c r="C62" s="121"/>
      <c r="D62" s="130"/>
      <c r="E62" s="130"/>
      <c r="F62" s="130"/>
      <c r="G62" s="130"/>
      <c r="J62" s="15"/>
    </row>
    <row r="63" spans="1:10" ht="16.5">
      <c r="A63" s="120"/>
      <c r="B63" s="123" t="s">
        <v>163</v>
      </c>
      <c r="C63" s="121"/>
      <c r="D63" s="130"/>
      <c r="E63" s="130"/>
      <c r="F63" s="130"/>
      <c r="G63" s="130"/>
      <c r="J63" s="15"/>
    </row>
    <row r="64" spans="1:10" ht="16.5">
      <c r="A64" s="120"/>
      <c r="B64" s="123" t="s">
        <v>126</v>
      </c>
      <c r="C64" s="121"/>
      <c r="D64" s="130"/>
      <c r="E64" s="130"/>
      <c r="F64" s="130"/>
      <c r="G64" s="130"/>
      <c r="J64" s="15"/>
    </row>
    <row r="65" spans="1:10" ht="16.5">
      <c r="A65" s="120"/>
      <c r="B65" s="123"/>
      <c r="C65" s="121"/>
      <c r="D65" s="130"/>
      <c r="E65" s="130"/>
      <c r="F65" s="130"/>
      <c r="G65" s="130"/>
      <c r="J65" s="15"/>
    </row>
    <row r="66" spans="1:10" ht="16.5">
      <c r="A66" s="120"/>
      <c r="B66" s="123"/>
      <c r="C66" s="121"/>
      <c r="D66" s="130"/>
      <c r="E66" s="130"/>
      <c r="F66" s="130"/>
      <c r="G66" s="130"/>
      <c r="J66" s="15"/>
    </row>
    <row r="67" spans="1:10" ht="16.5">
      <c r="A67" s="120" t="s">
        <v>94</v>
      </c>
      <c r="B67" s="121" t="s">
        <v>66</v>
      </c>
      <c r="C67" s="121"/>
      <c r="D67" s="123"/>
      <c r="E67" s="123"/>
      <c r="F67" s="123"/>
      <c r="G67" s="123"/>
      <c r="H67" s="16"/>
      <c r="J67" s="15"/>
    </row>
    <row r="68" spans="1:10" ht="16.5">
      <c r="A68" s="120"/>
      <c r="B68" s="123"/>
      <c r="C68" s="123"/>
      <c r="D68" s="123"/>
      <c r="E68" s="123"/>
      <c r="F68" s="123"/>
      <c r="G68" s="123"/>
      <c r="H68" s="16"/>
      <c r="J68" s="15"/>
    </row>
    <row r="69" spans="1:10" ht="16.5">
      <c r="A69" s="120"/>
      <c r="B69" s="123" t="s">
        <v>211</v>
      </c>
      <c r="C69" s="123"/>
      <c r="D69" s="123"/>
      <c r="E69" s="123"/>
      <c r="F69" s="123"/>
      <c r="G69" s="123"/>
      <c r="H69" s="16"/>
      <c r="J69" s="15"/>
    </row>
    <row r="70" spans="1:10" ht="16.5">
      <c r="A70" s="120"/>
      <c r="B70" s="123" t="s">
        <v>181</v>
      </c>
      <c r="C70" s="123"/>
      <c r="D70" s="123"/>
      <c r="E70" s="123"/>
      <c r="F70" s="123"/>
      <c r="G70" s="123"/>
      <c r="H70" s="16"/>
      <c r="J70" s="15"/>
    </row>
    <row r="71" spans="1:10" ht="16.5">
      <c r="A71" s="120"/>
      <c r="B71" s="123"/>
      <c r="C71" s="121"/>
      <c r="D71" s="130"/>
      <c r="E71" s="130"/>
      <c r="F71" s="130"/>
      <c r="G71" s="130"/>
      <c r="J71" s="15"/>
    </row>
    <row r="72" spans="1:10" ht="16.5">
      <c r="A72" s="120" t="s">
        <v>95</v>
      </c>
      <c r="B72" s="121" t="s">
        <v>23</v>
      </c>
      <c r="C72" s="121"/>
      <c r="D72" s="123"/>
      <c r="E72" s="123"/>
      <c r="F72" s="123"/>
      <c r="G72" s="123"/>
      <c r="J72" s="15"/>
    </row>
    <row r="73" spans="1:10" ht="16.5">
      <c r="A73" s="120"/>
      <c r="B73" s="121"/>
      <c r="C73" s="121"/>
      <c r="D73" s="123"/>
      <c r="E73" s="123"/>
      <c r="F73" s="123"/>
      <c r="G73" s="123"/>
      <c r="J73" s="15"/>
    </row>
    <row r="74" spans="1:10" ht="16.5">
      <c r="A74" s="120"/>
      <c r="B74" s="123" t="s">
        <v>212</v>
      </c>
      <c r="C74" s="123"/>
      <c r="D74" s="123"/>
      <c r="E74" s="123"/>
      <c r="F74" s="123"/>
      <c r="G74" s="123"/>
      <c r="J74" s="15"/>
    </row>
    <row r="75" spans="1:10" ht="16.5">
      <c r="A75" s="120"/>
      <c r="B75" s="123"/>
      <c r="C75" s="121"/>
      <c r="D75" s="130"/>
      <c r="E75" s="130"/>
      <c r="F75" s="130"/>
      <c r="G75" s="130"/>
      <c r="J75" s="15"/>
    </row>
    <row r="76" spans="1:10" ht="16.5">
      <c r="A76" s="120" t="s">
        <v>96</v>
      </c>
      <c r="B76" s="121" t="s">
        <v>97</v>
      </c>
      <c r="C76" s="123"/>
      <c r="D76" s="123"/>
      <c r="E76" s="123"/>
      <c r="F76" s="123"/>
      <c r="G76" s="130"/>
      <c r="J76" s="15"/>
    </row>
    <row r="77" spans="1:10" ht="16.5">
      <c r="A77" s="120"/>
      <c r="B77" s="121"/>
      <c r="C77" s="123"/>
      <c r="D77" s="123"/>
      <c r="E77" s="123"/>
      <c r="F77" s="123"/>
      <c r="G77" s="130"/>
      <c r="J77" s="15"/>
    </row>
    <row r="78" spans="1:10" ht="16.5">
      <c r="A78" s="120"/>
      <c r="B78" s="123" t="s">
        <v>98</v>
      </c>
      <c r="C78" s="121"/>
      <c r="D78" s="123"/>
      <c r="E78" s="123"/>
      <c r="F78" s="123"/>
      <c r="G78" s="130"/>
      <c r="J78" s="15"/>
    </row>
    <row r="79" spans="1:10" ht="16.5">
      <c r="A79" s="120"/>
      <c r="B79" s="123"/>
      <c r="C79" s="121"/>
      <c r="D79" s="130"/>
      <c r="E79" s="130"/>
      <c r="F79" s="130"/>
      <c r="G79" s="130"/>
      <c r="J79" s="15"/>
    </row>
    <row r="80" spans="1:10" ht="16.5">
      <c r="A80" s="120"/>
      <c r="B80" s="123"/>
      <c r="C80" s="121"/>
      <c r="D80" s="130"/>
      <c r="E80" s="130"/>
      <c r="F80" s="130"/>
      <c r="G80" s="130"/>
      <c r="J80" s="15"/>
    </row>
    <row r="81" spans="1:10" ht="16.5">
      <c r="A81" s="120" t="s">
        <v>261</v>
      </c>
      <c r="B81" s="123"/>
      <c r="C81" s="121"/>
      <c r="D81" s="130"/>
      <c r="E81" s="130"/>
      <c r="F81" s="130"/>
      <c r="G81" s="130"/>
      <c r="J81" s="15"/>
    </row>
    <row r="82" spans="1:7" ht="16.5">
      <c r="A82" s="120"/>
      <c r="B82" s="123"/>
      <c r="C82" s="121"/>
      <c r="D82" s="123"/>
      <c r="E82" s="123"/>
      <c r="F82" s="123"/>
      <c r="G82" s="123"/>
    </row>
    <row r="83" spans="1:7" ht="16.5">
      <c r="A83" s="120" t="s">
        <v>99</v>
      </c>
      <c r="B83" s="121" t="s">
        <v>100</v>
      </c>
      <c r="C83" s="123"/>
      <c r="D83" s="123"/>
      <c r="E83" s="123"/>
      <c r="F83" s="123"/>
      <c r="G83" s="123"/>
    </row>
    <row r="84" spans="1:7" ht="16.5">
      <c r="A84" s="120"/>
      <c r="B84" s="123"/>
      <c r="C84" s="121"/>
      <c r="D84" s="123"/>
      <c r="E84" s="123"/>
      <c r="F84" s="123"/>
      <c r="G84" s="123"/>
    </row>
    <row r="85" spans="1:8" ht="16.5">
      <c r="A85" s="120"/>
      <c r="B85" s="123" t="s">
        <v>239</v>
      </c>
      <c r="C85" s="123"/>
      <c r="D85" s="123"/>
      <c r="E85" s="123"/>
      <c r="F85" s="123"/>
      <c r="G85" s="123"/>
      <c r="H85" s="16"/>
    </row>
    <row r="86" spans="1:8" ht="16.5">
      <c r="A86" s="120"/>
      <c r="B86" s="123" t="s">
        <v>240</v>
      </c>
      <c r="C86" s="123"/>
      <c r="D86" s="123"/>
      <c r="E86" s="123"/>
      <c r="F86" s="123"/>
      <c r="G86" s="123"/>
      <c r="H86" s="16"/>
    </row>
    <row r="87" spans="1:8" ht="16.5">
      <c r="A87" s="120"/>
      <c r="B87" s="123" t="s">
        <v>241</v>
      </c>
      <c r="C87" s="123"/>
      <c r="D87" s="123"/>
      <c r="E87" s="123"/>
      <c r="F87" s="123"/>
      <c r="G87" s="123"/>
      <c r="H87" s="16"/>
    </row>
    <row r="88" spans="1:8" ht="16.5">
      <c r="A88" s="120"/>
      <c r="B88" s="123" t="s">
        <v>242</v>
      </c>
      <c r="C88" s="123"/>
      <c r="D88" s="123"/>
      <c r="E88" s="123"/>
      <c r="F88" s="123"/>
      <c r="G88" s="123"/>
      <c r="H88" s="16"/>
    </row>
    <row r="89" spans="1:7" ht="16.5">
      <c r="A89" s="120"/>
      <c r="B89" s="123"/>
      <c r="C89" s="121"/>
      <c r="D89" s="123"/>
      <c r="E89" s="123"/>
      <c r="F89" s="123"/>
      <c r="G89" s="123"/>
    </row>
    <row r="90" spans="1:7" ht="16.5">
      <c r="A90" s="120" t="s">
        <v>101</v>
      </c>
      <c r="B90" s="121" t="s">
        <v>237</v>
      </c>
      <c r="C90" s="123"/>
      <c r="D90" s="123"/>
      <c r="E90" s="123"/>
      <c r="F90" s="123"/>
      <c r="G90" s="123"/>
    </row>
    <row r="91" spans="1:7" ht="16.5">
      <c r="A91" s="120"/>
      <c r="B91" s="121" t="s">
        <v>238</v>
      </c>
      <c r="C91" s="123"/>
      <c r="D91" s="123"/>
      <c r="E91" s="123"/>
      <c r="F91" s="123"/>
      <c r="G91" s="123"/>
    </row>
    <row r="92" spans="1:7" ht="16.5">
      <c r="A92" s="120"/>
      <c r="B92" s="121"/>
      <c r="C92" s="123"/>
      <c r="D92" s="123"/>
      <c r="E92" s="123"/>
      <c r="F92" s="123"/>
      <c r="G92" s="123"/>
    </row>
    <row r="93" spans="1:7" ht="16.5">
      <c r="A93" s="120"/>
      <c r="B93" s="123" t="s">
        <v>243</v>
      </c>
      <c r="C93" s="123"/>
      <c r="D93" s="123"/>
      <c r="E93" s="123"/>
      <c r="F93" s="123"/>
      <c r="G93" s="123"/>
    </row>
    <row r="94" spans="1:7" ht="16.5">
      <c r="A94" s="120"/>
      <c r="B94" s="123" t="s">
        <v>244</v>
      </c>
      <c r="C94" s="123"/>
      <c r="D94" s="123"/>
      <c r="E94" s="123"/>
      <c r="F94" s="123"/>
      <c r="G94" s="123"/>
    </row>
    <row r="95" spans="1:7" ht="16.5">
      <c r="A95" s="120"/>
      <c r="B95" s="123" t="s">
        <v>245</v>
      </c>
      <c r="C95" s="123"/>
      <c r="D95" s="123"/>
      <c r="E95" s="123"/>
      <c r="F95" s="123"/>
      <c r="G95" s="123"/>
    </row>
    <row r="96" spans="1:7" ht="16.5">
      <c r="A96" s="123"/>
      <c r="B96" s="123"/>
      <c r="C96" s="123"/>
      <c r="D96" s="123"/>
      <c r="E96" s="123"/>
      <c r="F96" s="123"/>
      <c r="G96" s="123"/>
    </row>
    <row r="97" spans="1:7" ht="16.5">
      <c r="A97" s="121" t="s">
        <v>102</v>
      </c>
      <c r="B97" s="121" t="s">
        <v>33</v>
      </c>
      <c r="C97" s="123"/>
      <c r="D97" s="123"/>
      <c r="E97" s="123"/>
      <c r="F97" s="123"/>
      <c r="G97" s="123"/>
    </row>
    <row r="98" spans="1:7" ht="16.5">
      <c r="A98" s="123"/>
      <c r="B98" s="123"/>
      <c r="C98" s="123"/>
      <c r="D98" s="123"/>
      <c r="E98" s="123"/>
      <c r="F98" s="123"/>
      <c r="G98" s="123"/>
    </row>
    <row r="99" spans="1:7" ht="16.5">
      <c r="A99" s="123"/>
      <c r="B99" s="123" t="s">
        <v>220</v>
      </c>
      <c r="C99" s="123"/>
      <c r="D99" s="123"/>
      <c r="E99" s="123"/>
      <c r="F99" s="123"/>
      <c r="G99" s="123"/>
    </row>
    <row r="100" spans="1:7" ht="16.5">
      <c r="A100" s="123"/>
      <c r="B100" s="123" t="s">
        <v>221</v>
      </c>
      <c r="C100" s="123"/>
      <c r="D100" s="123"/>
      <c r="E100" s="123"/>
      <c r="F100" s="123"/>
      <c r="G100" s="123"/>
    </row>
    <row r="101" spans="1:7" ht="16.5">
      <c r="A101" s="123"/>
      <c r="B101" s="123"/>
      <c r="C101" s="123"/>
      <c r="D101" s="123"/>
      <c r="E101" s="123"/>
      <c r="F101" s="123"/>
      <c r="G101" s="123"/>
    </row>
    <row r="102" spans="1:7" ht="16.5">
      <c r="A102" s="123"/>
      <c r="B102" s="123" t="s">
        <v>225</v>
      </c>
      <c r="C102" s="123"/>
      <c r="D102" s="123"/>
      <c r="E102" s="123"/>
      <c r="F102" s="123"/>
      <c r="G102" s="123"/>
    </row>
    <row r="103" spans="1:7" ht="16.5">
      <c r="A103" s="120"/>
      <c r="B103" s="121"/>
      <c r="C103" s="121"/>
      <c r="D103" s="123"/>
      <c r="E103" s="121"/>
      <c r="F103" s="123"/>
      <c r="G103" s="123"/>
    </row>
    <row r="104" spans="1:7" ht="16.5">
      <c r="A104" s="120" t="s">
        <v>103</v>
      </c>
      <c r="B104" s="121" t="s">
        <v>104</v>
      </c>
      <c r="C104" s="121"/>
      <c r="D104" s="121"/>
      <c r="E104" s="121"/>
      <c r="F104" s="121"/>
      <c r="G104" s="123"/>
    </row>
    <row r="105" spans="1:7" ht="16.5">
      <c r="A105" s="120"/>
      <c r="B105" s="123"/>
      <c r="C105" s="123"/>
      <c r="D105" s="123"/>
      <c r="E105" s="123"/>
      <c r="F105" s="123"/>
      <c r="G105" s="123"/>
    </row>
    <row r="106" spans="1:7" ht="16.5">
      <c r="A106" s="120"/>
      <c r="B106" s="123" t="s">
        <v>67</v>
      </c>
      <c r="C106" s="123"/>
      <c r="D106" s="123"/>
      <c r="E106" s="123"/>
      <c r="F106" s="123"/>
      <c r="G106" s="123"/>
    </row>
    <row r="107" spans="1:7" ht="16.5">
      <c r="A107" s="120"/>
      <c r="B107" s="121"/>
      <c r="C107" s="121"/>
      <c r="D107" s="123"/>
      <c r="E107" s="121"/>
      <c r="F107" s="123"/>
      <c r="G107" s="123"/>
    </row>
    <row r="108" spans="1:10" ht="16.5">
      <c r="A108" s="120" t="s">
        <v>105</v>
      </c>
      <c r="B108" s="121" t="s">
        <v>21</v>
      </c>
      <c r="C108" s="121"/>
      <c r="D108" s="123"/>
      <c r="E108" s="126" t="s">
        <v>37</v>
      </c>
      <c r="F108" s="123"/>
      <c r="G108" s="123"/>
      <c r="J108" s="15"/>
    </row>
    <row r="109" spans="1:10" ht="16.5">
      <c r="A109" s="120"/>
      <c r="B109" s="123"/>
      <c r="C109" s="123"/>
      <c r="D109" s="126" t="s">
        <v>35</v>
      </c>
      <c r="E109" s="126" t="s">
        <v>35</v>
      </c>
      <c r="F109" s="123"/>
      <c r="G109" s="123"/>
      <c r="J109" s="15"/>
    </row>
    <row r="110" spans="1:10" ht="16.5">
      <c r="A110" s="120"/>
      <c r="B110" s="123"/>
      <c r="C110" s="123"/>
      <c r="D110" s="126" t="s">
        <v>36</v>
      </c>
      <c r="E110" s="126" t="s">
        <v>38</v>
      </c>
      <c r="F110" s="123"/>
      <c r="G110" s="123"/>
      <c r="J110" s="15"/>
    </row>
    <row r="111" spans="1:10" ht="16.5">
      <c r="A111" s="120"/>
      <c r="B111" s="123"/>
      <c r="C111" s="123"/>
      <c r="D111" s="135" t="s">
        <v>203</v>
      </c>
      <c r="E111" s="135" t="s">
        <v>203</v>
      </c>
      <c r="F111" s="123"/>
      <c r="G111" s="123"/>
      <c r="J111" s="15"/>
    </row>
    <row r="112" spans="1:10" ht="16.5">
      <c r="A112" s="120"/>
      <c r="B112" s="123"/>
      <c r="C112" s="123"/>
      <c r="D112" s="126" t="s">
        <v>6</v>
      </c>
      <c r="E112" s="126" t="s">
        <v>6</v>
      </c>
      <c r="F112" s="123"/>
      <c r="G112" s="123"/>
      <c r="J112" s="15"/>
    </row>
    <row r="113" spans="1:10" ht="16.5">
      <c r="A113" s="120"/>
      <c r="B113" s="123"/>
      <c r="C113" s="123"/>
      <c r="D113" s="123"/>
      <c r="E113" s="123"/>
      <c r="F113" s="123"/>
      <c r="G113" s="123"/>
      <c r="J113" s="15"/>
    </row>
    <row r="114" spans="1:10" ht="16.5">
      <c r="A114" s="120"/>
      <c r="B114" s="123" t="s">
        <v>171</v>
      </c>
      <c r="C114" s="123"/>
      <c r="D114" s="129">
        <v>73</v>
      </c>
      <c r="E114" s="129">
        <v>262</v>
      </c>
      <c r="F114" s="123"/>
      <c r="G114" s="123"/>
      <c r="J114" s="15"/>
    </row>
    <row r="115" spans="1:10" ht="16.5">
      <c r="A115" s="120"/>
      <c r="B115" s="123" t="s">
        <v>64</v>
      </c>
      <c r="C115" s="123"/>
      <c r="D115" s="132">
        <v>72</v>
      </c>
      <c r="E115" s="132">
        <v>551</v>
      </c>
      <c r="F115" s="123"/>
      <c r="G115" s="123"/>
      <c r="J115" s="15"/>
    </row>
    <row r="116" spans="1:10" ht="16.5">
      <c r="A116" s="120"/>
      <c r="B116" s="123"/>
      <c r="C116" s="123"/>
      <c r="D116" s="129"/>
      <c r="E116" s="129"/>
      <c r="F116" s="123"/>
      <c r="G116" s="123"/>
      <c r="J116" s="15"/>
    </row>
    <row r="117" spans="1:10" ht="18.75" customHeight="1" thickBot="1">
      <c r="A117" s="120"/>
      <c r="B117" s="123"/>
      <c r="C117" s="123"/>
      <c r="D117" s="133">
        <f>+D114+D115</f>
        <v>145</v>
      </c>
      <c r="E117" s="133">
        <f>+E114+E115</f>
        <v>813</v>
      </c>
      <c r="F117" s="128"/>
      <c r="G117" s="123"/>
      <c r="J117" s="15"/>
    </row>
    <row r="118" spans="1:10" ht="18.75" customHeight="1" thickTop="1">
      <c r="A118" s="120"/>
      <c r="B118" s="123"/>
      <c r="C118" s="123"/>
      <c r="D118" s="136"/>
      <c r="E118" s="131"/>
      <c r="F118" s="136"/>
      <c r="G118" s="123"/>
      <c r="J118" s="15"/>
    </row>
    <row r="119" spans="1:10" ht="18.75" customHeight="1">
      <c r="A119" s="120"/>
      <c r="B119" s="123" t="s">
        <v>195</v>
      </c>
      <c r="C119" s="123"/>
      <c r="D119" s="136"/>
      <c r="E119" s="130"/>
      <c r="F119" s="136"/>
      <c r="G119" s="123"/>
      <c r="J119" s="15"/>
    </row>
    <row r="120" spans="1:10" ht="18.75" customHeight="1">
      <c r="A120" s="120"/>
      <c r="B120" s="137" t="s">
        <v>196</v>
      </c>
      <c r="C120" s="137"/>
      <c r="D120" s="138"/>
      <c r="E120" s="130"/>
      <c r="F120" s="136"/>
      <c r="G120" s="123"/>
      <c r="J120" s="15"/>
    </row>
    <row r="121" spans="1:10" ht="18.75" customHeight="1">
      <c r="A121" s="120"/>
      <c r="B121" s="123"/>
      <c r="C121" s="123"/>
      <c r="D121" s="130"/>
      <c r="E121" s="131"/>
      <c r="F121" s="130"/>
      <c r="G121" s="123"/>
      <c r="J121" s="15"/>
    </row>
    <row r="122" spans="1:10" ht="16.5">
      <c r="A122" s="120" t="s">
        <v>106</v>
      </c>
      <c r="B122" s="121" t="s">
        <v>226</v>
      </c>
      <c r="C122" s="121"/>
      <c r="D122" s="123"/>
      <c r="E122" s="123"/>
      <c r="F122" s="123"/>
      <c r="G122" s="123"/>
      <c r="J122" s="15"/>
    </row>
    <row r="123" spans="1:10" ht="16.5">
      <c r="A123" s="120"/>
      <c r="B123" s="121"/>
      <c r="C123" s="121"/>
      <c r="D123" s="123"/>
      <c r="E123" s="123"/>
      <c r="F123" s="123"/>
      <c r="G123" s="123"/>
      <c r="J123" s="15"/>
    </row>
    <row r="124" spans="1:10" ht="16.5">
      <c r="A124" s="120"/>
      <c r="B124" s="123" t="s">
        <v>184</v>
      </c>
      <c r="C124" s="123"/>
      <c r="D124" s="123"/>
      <c r="E124" s="123"/>
      <c r="F124" s="123"/>
      <c r="G124" s="123"/>
      <c r="J124" s="15"/>
    </row>
    <row r="125" spans="1:10" s="16" customFormat="1" ht="16.5">
      <c r="A125" s="125"/>
      <c r="B125" s="123"/>
      <c r="C125" s="123"/>
      <c r="D125" s="123"/>
      <c r="E125" s="123"/>
      <c r="F125" s="123"/>
      <c r="G125" s="123"/>
      <c r="J125" s="17"/>
    </row>
    <row r="126" spans="1:10" ht="16.5">
      <c r="A126" s="120" t="s">
        <v>107</v>
      </c>
      <c r="B126" s="121" t="s">
        <v>22</v>
      </c>
      <c r="C126" s="121"/>
      <c r="D126" s="123"/>
      <c r="E126" s="123"/>
      <c r="F126" s="123"/>
      <c r="G126" s="123"/>
      <c r="J126" s="15"/>
    </row>
    <row r="127" spans="1:10" ht="16.5">
      <c r="A127" s="120"/>
      <c r="B127" s="121"/>
      <c r="C127" s="121"/>
      <c r="D127" s="123"/>
      <c r="E127" s="123"/>
      <c r="F127" s="123"/>
      <c r="G127" s="123"/>
      <c r="J127" s="15"/>
    </row>
    <row r="128" spans="1:10" ht="16.5">
      <c r="A128" s="120"/>
      <c r="B128" s="123" t="s">
        <v>183</v>
      </c>
      <c r="C128" s="123"/>
      <c r="D128" s="123"/>
      <c r="E128" s="123"/>
      <c r="F128" s="123"/>
      <c r="G128" s="123"/>
      <c r="J128" s="15"/>
    </row>
    <row r="129" spans="1:10" ht="16.5">
      <c r="A129" s="120"/>
      <c r="B129" s="123"/>
      <c r="C129" s="123"/>
      <c r="D129" s="123"/>
      <c r="E129" s="123"/>
      <c r="F129" s="123"/>
      <c r="G129" s="123"/>
      <c r="J129" s="15"/>
    </row>
    <row r="130" spans="1:10" ht="16.5">
      <c r="A130" s="120" t="s">
        <v>108</v>
      </c>
      <c r="B130" s="121" t="s">
        <v>24</v>
      </c>
      <c r="C130" s="121"/>
      <c r="D130" s="123"/>
      <c r="E130" s="123"/>
      <c r="F130" s="123"/>
      <c r="G130" s="123"/>
      <c r="J130" s="15"/>
    </row>
    <row r="131" spans="1:10" ht="16.5">
      <c r="A131" s="120"/>
      <c r="B131" s="123"/>
      <c r="C131" s="123"/>
      <c r="D131" s="123"/>
      <c r="E131" s="123"/>
      <c r="F131" s="123"/>
      <c r="G131" s="123"/>
      <c r="J131" s="15"/>
    </row>
    <row r="132" spans="1:10" ht="16.5">
      <c r="A132" s="120"/>
      <c r="B132" s="123" t="s">
        <v>128</v>
      </c>
      <c r="C132" s="123"/>
      <c r="D132" s="123"/>
      <c r="E132" s="123"/>
      <c r="F132" s="123"/>
      <c r="G132" s="123"/>
      <c r="J132" s="15"/>
    </row>
    <row r="133" spans="1:10" ht="16.5">
      <c r="A133" s="120"/>
      <c r="B133" s="123"/>
      <c r="C133" s="123"/>
      <c r="D133" s="123"/>
      <c r="E133" s="123"/>
      <c r="F133" s="123"/>
      <c r="G133" s="123"/>
      <c r="J133" s="15"/>
    </row>
    <row r="134" spans="1:10" ht="16.5">
      <c r="A134" s="120" t="s">
        <v>109</v>
      </c>
      <c r="B134" s="121" t="s">
        <v>110</v>
      </c>
      <c r="C134" s="121"/>
      <c r="D134" s="121"/>
      <c r="E134" s="121"/>
      <c r="F134" s="121"/>
      <c r="G134" s="121"/>
      <c r="J134" s="15"/>
    </row>
    <row r="135" spans="1:10" ht="16.5">
      <c r="A135" s="120"/>
      <c r="B135" s="123"/>
      <c r="C135" s="123"/>
      <c r="D135" s="123"/>
      <c r="E135" s="123"/>
      <c r="F135" s="123"/>
      <c r="G135" s="123"/>
      <c r="J135" s="15"/>
    </row>
    <row r="136" spans="1:10" ht="16.5">
      <c r="A136" s="120"/>
      <c r="B136" s="123" t="s">
        <v>67</v>
      </c>
      <c r="C136" s="123"/>
      <c r="D136" s="123"/>
      <c r="E136" s="123"/>
      <c r="F136" s="123"/>
      <c r="G136" s="123"/>
      <c r="J136" s="15"/>
    </row>
    <row r="137" spans="1:10" ht="16.5">
      <c r="A137" s="120"/>
      <c r="B137" s="123"/>
      <c r="C137" s="123"/>
      <c r="D137" s="123"/>
      <c r="E137" s="123"/>
      <c r="F137" s="123"/>
      <c r="G137" s="123"/>
      <c r="J137" s="15"/>
    </row>
    <row r="138" spans="1:10" ht="16.5">
      <c r="A138" s="120" t="s">
        <v>111</v>
      </c>
      <c r="B138" s="121" t="s">
        <v>26</v>
      </c>
      <c r="C138" s="123"/>
      <c r="D138" s="123"/>
      <c r="E138" s="123"/>
      <c r="F138" s="123"/>
      <c r="G138" s="123"/>
      <c r="J138" s="15"/>
    </row>
    <row r="139" spans="1:10" ht="16.5">
      <c r="A139" s="120"/>
      <c r="B139" s="121"/>
      <c r="C139" s="123"/>
      <c r="D139" s="123"/>
      <c r="E139" s="123"/>
      <c r="F139" s="123"/>
      <c r="G139" s="123"/>
      <c r="J139" s="15"/>
    </row>
    <row r="140" spans="1:10" ht="16.5">
      <c r="A140" s="120"/>
      <c r="B140" s="123" t="s">
        <v>213</v>
      </c>
      <c r="C140" s="123"/>
      <c r="D140" s="123"/>
      <c r="E140" s="123"/>
      <c r="F140" s="123"/>
      <c r="G140" s="139"/>
      <c r="J140" s="15"/>
    </row>
    <row r="141" spans="1:10" ht="16.5">
      <c r="A141" s="120"/>
      <c r="B141" s="123"/>
      <c r="C141" s="123"/>
      <c r="D141" s="123"/>
      <c r="E141" s="123"/>
      <c r="F141" s="123"/>
      <c r="G141" s="123"/>
      <c r="J141" s="15"/>
    </row>
    <row r="142" spans="1:10" ht="16.5">
      <c r="A142" s="123"/>
      <c r="B142" s="123"/>
      <c r="C142" s="123"/>
      <c r="D142" s="123"/>
      <c r="E142" s="139" t="s">
        <v>6</v>
      </c>
      <c r="F142" s="123"/>
      <c r="G142" s="123"/>
      <c r="J142" s="15"/>
    </row>
    <row r="143" spans="1:10" ht="16.5">
      <c r="A143" s="120"/>
      <c r="B143" s="123" t="s">
        <v>192</v>
      </c>
      <c r="C143" s="123"/>
      <c r="D143" s="123"/>
      <c r="E143" s="140"/>
      <c r="F143" s="123"/>
      <c r="G143" s="123"/>
      <c r="J143" s="15"/>
    </row>
    <row r="144" spans="1:10" ht="16.5">
      <c r="A144" s="120"/>
      <c r="B144" s="123" t="s">
        <v>189</v>
      </c>
      <c r="C144" s="123"/>
      <c r="D144" s="123"/>
      <c r="E144" s="141">
        <v>15120</v>
      </c>
      <c r="F144" s="123"/>
      <c r="G144" s="123"/>
      <c r="J144" s="15"/>
    </row>
    <row r="145" spans="1:10" ht="16.5">
      <c r="A145" s="120"/>
      <c r="B145" s="123" t="s">
        <v>190</v>
      </c>
      <c r="C145" s="123"/>
      <c r="D145" s="123"/>
      <c r="E145" s="142">
        <v>399</v>
      </c>
      <c r="F145" s="123"/>
      <c r="G145" s="123"/>
      <c r="J145" s="15"/>
    </row>
    <row r="146" spans="1:10" ht="16.5">
      <c r="A146" s="120"/>
      <c r="B146" s="123"/>
      <c r="C146" s="123"/>
      <c r="D146" s="123"/>
      <c r="E146" s="143">
        <f>SUM(E144:E145)</f>
        <v>15519</v>
      </c>
      <c r="F146" s="123"/>
      <c r="G146" s="123"/>
      <c r="J146" s="15"/>
    </row>
    <row r="147" spans="1:10" ht="16.5">
      <c r="A147" s="120"/>
      <c r="B147" s="123" t="s">
        <v>191</v>
      </c>
      <c r="C147" s="123"/>
      <c r="D147" s="123"/>
      <c r="E147" s="140"/>
      <c r="F147" s="123"/>
      <c r="G147" s="123"/>
      <c r="J147" s="15"/>
    </row>
    <row r="148" spans="1:10" ht="16.5">
      <c r="A148" s="120"/>
      <c r="B148" s="123" t="s">
        <v>189</v>
      </c>
      <c r="C148" s="123"/>
      <c r="D148" s="123"/>
      <c r="E148" s="141">
        <v>500</v>
      </c>
      <c r="F148" s="123"/>
      <c r="G148" s="123"/>
      <c r="J148" s="15"/>
    </row>
    <row r="149" spans="1:10" ht="16.5">
      <c r="A149" s="120"/>
      <c r="B149" s="123" t="s">
        <v>190</v>
      </c>
      <c r="C149" s="123"/>
      <c r="D149" s="123"/>
      <c r="E149" s="142">
        <v>1356</v>
      </c>
      <c r="F149" s="123"/>
      <c r="G149" s="123"/>
      <c r="J149" s="15"/>
    </row>
    <row r="150" spans="1:10" ht="16.5">
      <c r="A150" s="120"/>
      <c r="B150" s="123"/>
      <c r="C150" s="123"/>
      <c r="D150" s="123"/>
      <c r="E150" s="140">
        <f>SUM(E148:E149)</f>
        <v>1856</v>
      </c>
      <c r="F150" s="123"/>
      <c r="G150" s="123"/>
      <c r="J150" s="15"/>
    </row>
    <row r="151" spans="1:10" ht="16.5">
      <c r="A151" s="120"/>
      <c r="B151" s="123"/>
      <c r="C151" s="123"/>
      <c r="D151" s="123"/>
      <c r="E151" s="140"/>
      <c r="F151" s="123"/>
      <c r="G151" s="123"/>
      <c r="J151" s="15"/>
    </row>
    <row r="152" spans="1:10" ht="17.25" thickBot="1">
      <c r="A152" s="120"/>
      <c r="B152" s="123"/>
      <c r="C152" s="121"/>
      <c r="D152" s="123"/>
      <c r="E152" s="144">
        <f>+E146+E150</f>
        <v>17375</v>
      </c>
      <c r="F152" s="123"/>
      <c r="G152" s="123"/>
      <c r="J152" s="15"/>
    </row>
    <row r="153" spans="1:10" ht="17.25" thickTop="1">
      <c r="A153" s="120"/>
      <c r="B153" s="123"/>
      <c r="C153" s="121"/>
      <c r="D153" s="123"/>
      <c r="E153" s="123"/>
      <c r="F153" s="123"/>
      <c r="G153" s="123"/>
      <c r="J153" s="15"/>
    </row>
    <row r="154" spans="1:10" ht="16.5">
      <c r="A154" s="120" t="s">
        <v>112</v>
      </c>
      <c r="B154" s="121" t="s">
        <v>27</v>
      </c>
      <c r="C154" s="123"/>
      <c r="D154" s="123"/>
      <c r="E154" s="123"/>
      <c r="F154" s="123"/>
      <c r="G154" s="123"/>
      <c r="J154" s="15"/>
    </row>
    <row r="155" spans="1:10" ht="16.5">
      <c r="A155" s="120"/>
      <c r="B155" s="123"/>
      <c r="C155" s="123"/>
      <c r="D155" s="123"/>
      <c r="E155" s="123"/>
      <c r="F155" s="123"/>
      <c r="G155" s="123"/>
      <c r="J155" s="15"/>
    </row>
    <row r="156" spans="1:10" ht="16.5">
      <c r="A156" s="120"/>
      <c r="B156" s="123" t="s">
        <v>129</v>
      </c>
      <c r="C156" s="121"/>
      <c r="D156" s="123"/>
      <c r="E156" s="123"/>
      <c r="F156" s="123"/>
      <c r="G156" s="123"/>
      <c r="J156" s="15"/>
    </row>
    <row r="157" spans="1:10" ht="15.75" customHeight="1">
      <c r="A157" s="120"/>
      <c r="B157" s="123"/>
      <c r="C157" s="123"/>
      <c r="D157" s="123"/>
      <c r="E157" s="123"/>
      <c r="F157" s="123"/>
      <c r="G157" s="123"/>
      <c r="J157" s="15"/>
    </row>
    <row r="158" spans="1:10" ht="16.5">
      <c r="A158" s="120" t="s">
        <v>113</v>
      </c>
      <c r="B158" s="121" t="s">
        <v>28</v>
      </c>
      <c r="C158" s="123"/>
      <c r="D158" s="123"/>
      <c r="E158" s="123"/>
      <c r="F158" s="123"/>
      <c r="G158" s="123"/>
      <c r="J158" s="15"/>
    </row>
    <row r="159" spans="1:10" ht="16.5">
      <c r="A159" s="120"/>
      <c r="B159" s="123"/>
      <c r="C159" s="123"/>
      <c r="D159" s="123"/>
      <c r="E159" s="123"/>
      <c r="F159" s="123"/>
      <c r="G159" s="123"/>
      <c r="J159" s="15"/>
    </row>
    <row r="160" spans="1:10" ht="16.5">
      <c r="A160" s="120"/>
      <c r="B160" s="123" t="s">
        <v>127</v>
      </c>
      <c r="C160" s="121"/>
      <c r="D160" s="123"/>
      <c r="E160" s="123"/>
      <c r="F160" s="123"/>
      <c r="G160" s="123"/>
      <c r="J160" s="15"/>
    </row>
    <row r="161" spans="1:10" ht="16.5">
      <c r="A161" s="120"/>
      <c r="B161" s="123"/>
      <c r="C161" s="121"/>
      <c r="D161" s="123"/>
      <c r="E161" s="123"/>
      <c r="F161" s="123"/>
      <c r="G161" s="123"/>
      <c r="J161" s="15"/>
    </row>
    <row r="162" spans="1:10" ht="16.5">
      <c r="A162" s="120" t="s">
        <v>114</v>
      </c>
      <c r="B162" s="121" t="s">
        <v>34</v>
      </c>
      <c r="C162" s="121"/>
      <c r="D162" s="123"/>
      <c r="E162" s="123"/>
      <c r="F162" s="123"/>
      <c r="G162" s="123"/>
      <c r="J162" s="15"/>
    </row>
    <row r="163" spans="1:10" ht="16.5">
      <c r="A163" s="120"/>
      <c r="B163" s="123"/>
      <c r="C163" s="123"/>
      <c r="D163" s="123"/>
      <c r="E163" s="123"/>
      <c r="F163" s="123"/>
      <c r="G163" s="123"/>
      <c r="J163" s="15"/>
    </row>
    <row r="164" spans="1:10" ht="16.5">
      <c r="A164" s="120"/>
      <c r="B164" s="123" t="s">
        <v>197</v>
      </c>
      <c r="C164" s="123"/>
      <c r="D164" s="123"/>
      <c r="E164" s="123"/>
      <c r="F164" s="123"/>
      <c r="G164" s="123"/>
      <c r="J164" s="15"/>
    </row>
    <row r="165" spans="1:10" ht="16.5">
      <c r="A165" s="120"/>
      <c r="B165" s="123"/>
      <c r="C165" s="123"/>
      <c r="D165" s="123"/>
      <c r="E165" s="123"/>
      <c r="F165" s="123"/>
      <c r="G165" s="123"/>
      <c r="J165" s="15"/>
    </row>
    <row r="166" spans="1:10" ht="16.5">
      <c r="A166" s="120" t="s">
        <v>115</v>
      </c>
      <c r="B166" s="121" t="s">
        <v>116</v>
      </c>
      <c r="C166" s="121"/>
      <c r="D166" s="123"/>
      <c r="E166" s="123"/>
      <c r="F166" s="123"/>
      <c r="G166" s="123"/>
      <c r="J166" s="15"/>
    </row>
    <row r="167" spans="1:10" s="16" customFormat="1" ht="16.5">
      <c r="A167" s="125"/>
      <c r="B167" s="123"/>
      <c r="C167" s="123"/>
      <c r="D167" s="123"/>
      <c r="E167" s="126" t="s">
        <v>37</v>
      </c>
      <c r="G167" s="123"/>
      <c r="J167" s="17"/>
    </row>
    <row r="168" spans="1:10" ht="16.5">
      <c r="A168" s="120"/>
      <c r="B168" s="121"/>
      <c r="C168" s="123"/>
      <c r="D168" s="126" t="s">
        <v>35</v>
      </c>
      <c r="E168" s="126" t="s">
        <v>35</v>
      </c>
      <c r="G168" s="123"/>
      <c r="J168" s="15"/>
    </row>
    <row r="169" spans="1:10" ht="16.5">
      <c r="A169" s="120"/>
      <c r="B169" s="121"/>
      <c r="C169" s="121"/>
      <c r="D169" s="126" t="s">
        <v>36</v>
      </c>
      <c r="E169" s="126" t="s">
        <v>38</v>
      </c>
      <c r="G169" s="123"/>
      <c r="J169" s="15"/>
    </row>
    <row r="170" spans="1:10" ht="16.5">
      <c r="A170" s="120"/>
      <c r="B170" s="123"/>
      <c r="C170" s="123"/>
      <c r="D170" s="135" t="s">
        <v>203</v>
      </c>
      <c r="E170" s="135" t="s">
        <v>203</v>
      </c>
      <c r="G170" s="123"/>
      <c r="J170" s="15"/>
    </row>
    <row r="171" spans="1:10" ht="16.5">
      <c r="A171" s="120"/>
      <c r="B171" s="145" t="s">
        <v>117</v>
      </c>
      <c r="C171" s="145"/>
      <c r="D171" s="157" t="s">
        <v>262</v>
      </c>
      <c r="E171" s="157" t="s">
        <v>262</v>
      </c>
      <c r="G171" s="123"/>
      <c r="J171" s="15"/>
    </row>
    <row r="172" spans="1:10" ht="16.5">
      <c r="A172" s="120"/>
      <c r="B172" s="123"/>
      <c r="C172" s="123"/>
      <c r="D172" s="123"/>
      <c r="E172" s="123"/>
      <c r="G172" s="123"/>
      <c r="J172" s="15"/>
    </row>
    <row r="173" spans="1:10" ht="16.5">
      <c r="A173" s="120"/>
      <c r="B173" s="123" t="s">
        <v>182</v>
      </c>
      <c r="C173" s="123"/>
      <c r="D173" s="123"/>
      <c r="E173" s="123"/>
      <c r="G173" s="123"/>
      <c r="J173" s="15"/>
    </row>
    <row r="174" spans="1:10" ht="17.25" thickBot="1">
      <c r="A174" s="120"/>
      <c r="B174" s="123" t="s">
        <v>214</v>
      </c>
      <c r="C174" s="123"/>
      <c r="D174" s="146">
        <v>49000</v>
      </c>
      <c r="E174" s="146">
        <v>49000</v>
      </c>
      <c r="G174" s="123"/>
      <c r="J174" s="15"/>
    </row>
    <row r="175" spans="1:10" ht="17.25" thickTop="1">
      <c r="A175" s="120"/>
      <c r="B175" s="123"/>
      <c r="C175" s="123"/>
      <c r="D175" s="123"/>
      <c r="E175" s="123"/>
      <c r="G175" s="123"/>
      <c r="J175" s="15"/>
    </row>
    <row r="176" spans="1:10" s="16" customFormat="1" ht="17.25" thickBot="1">
      <c r="A176" s="125"/>
      <c r="B176" s="123" t="s">
        <v>263</v>
      </c>
      <c r="C176" s="123"/>
      <c r="D176" s="147">
        <f>+PL!C29</f>
        <v>835</v>
      </c>
      <c r="E176" s="146">
        <f>+PL!G29</f>
        <v>3001</v>
      </c>
      <c r="G176" s="123"/>
      <c r="J176" s="17"/>
    </row>
    <row r="177" spans="1:10" s="16" customFormat="1" ht="15" customHeight="1" thickTop="1">
      <c r="A177" s="123"/>
      <c r="B177" s="123"/>
      <c r="C177" s="123"/>
      <c r="D177" s="123"/>
      <c r="E177" s="123"/>
      <c r="G177" s="123"/>
      <c r="J177" s="17"/>
    </row>
    <row r="178" spans="1:10" s="16" customFormat="1" ht="17.25" thickBot="1">
      <c r="A178" s="123"/>
      <c r="B178" s="123" t="s">
        <v>118</v>
      </c>
      <c r="C178" s="123"/>
      <c r="D178" s="148">
        <f>D176/D174*100</f>
        <v>1.7040816326530612</v>
      </c>
      <c r="E178" s="148">
        <f>E176/E174*100</f>
        <v>6.124489795918367</v>
      </c>
      <c r="G178" s="123"/>
      <c r="J178" s="17"/>
    </row>
    <row r="179" spans="1:10" s="16" customFormat="1" ht="17.25" thickTop="1">
      <c r="A179" s="123"/>
      <c r="B179" s="123"/>
      <c r="C179" s="123"/>
      <c r="F179" s="123"/>
      <c r="G179" s="123"/>
      <c r="J179" s="17"/>
    </row>
    <row r="180" spans="1:10" ht="16.5">
      <c r="A180" s="121"/>
      <c r="B180" s="121"/>
      <c r="C180" s="121"/>
      <c r="D180" s="123"/>
      <c r="E180" s="123"/>
      <c r="F180" s="123"/>
      <c r="G180" s="123"/>
      <c r="J180" s="15"/>
    </row>
    <row r="181" spans="1:10" ht="16.5">
      <c r="A181" s="121"/>
      <c r="B181" s="145" t="s">
        <v>119</v>
      </c>
      <c r="C181" s="145"/>
      <c r="D181" s="123"/>
      <c r="E181" s="123"/>
      <c r="F181" s="123"/>
      <c r="G181" s="123"/>
      <c r="J181" s="15"/>
    </row>
    <row r="182" spans="1:10" ht="16.5">
      <c r="A182" s="121"/>
      <c r="B182" s="123"/>
      <c r="C182" s="123"/>
      <c r="D182" s="123"/>
      <c r="E182" s="123"/>
      <c r="F182" s="123"/>
      <c r="G182" s="123"/>
      <c r="J182" s="15"/>
    </row>
    <row r="183" spans="1:10" ht="16.5">
      <c r="A183" s="121"/>
      <c r="B183" s="123" t="s">
        <v>67</v>
      </c>
      <c r="C183" s="123"/>
      <c r="D183" s="123"/>
      <c r="E183" s="123"/>
      <c r="F183" s="123"/>
      <c r="G183" s="123"/>
      <c r="J183" s="15"/>
    </row>
    <row r="184" spans="1:10" ht="16.5">
      <c r="A184" s="121"/>
      <c r="B184" s="123"/>
      <c r="C184" s="123"/>
      <c r="D184" s="123"/>
      <c r="E184" s="123"/>
      <c r="F184" s="123"/>
      <c r="G184" s="123"/>
      <c r="J184" s="15"/>
    </row>
    <row r="185" spans="1:10" ht="16.5">
      <c r="A185" s="121"/>
      <c r="B185" s="123"/>
      <c r="C185" s="123"/>
      <c r="D185" s="123"/>
      <c r="E185" s="123"/>
      <c r="F185" s="123"/>
      <c r="G185" s="123"/>
      <c r="J185" s="15"/>
    </row>
    <row r="186" spans="1:10" ht="16.5">
      <c r="A186" s="123" t="s">
        <v>19</v>
      </c>
      <c r="B186" s="123"/>
      <c r="C186" s="123"/>
      <c r="D186" s="123"/>
      <c r="E186" s="123"/>
      <c r="F186" s="123"/>
      <c r="G186" s="123"/>
      <c r="J186" s="15"/>
    </row>
    <row r="187" spans="1:10" ht="16.5">
      <c r="A187" s="123"/>
      <c r="B187" s="123"/>
      <c r="C187" s="123"/>
      <c r="D187" s="123"/>
      <c r="E187" s="123"/>
      <c r="F187" s="123"/>
      <c r="G187" s="123"/>
      <c r="J187" s="15"/>
    </row>
    <row r="188" spans="1:10" s="18" customFormat="1" ht="16.5">
      <c r="A188" s="121" t="s">
        <v>164</v>
      </c>
      <c r="B188" s="121"/>
      <c r="C188" s="121"/>
      <c r="D188" s="121"/>
      <c r="E188" s="121"/>
      <c r="F188" s="121"/>
      <c r="G188" s="121"/>
      <c r="J188" s="64"/>
    </row>
    <row r="189" spans="1:10" ht="16.5">
      <c r="A189" s="121" t="s">
        <v>70</v>
      </c>
      <c r="B189" s="123"/>
      <c r="C189" s="123"/>
      <c r="D189" s="123"/>
      <c r="E189" s="123"/>
      <c r="F189" s="123"/>
      <c r="G189" s="123"/>
      <c r="J189" s="15"/>
    </row>
    <row r="190" spans="1:10" ht="16.5">
      <c r="A190" s="123" t="s">
        <v>69</v>
      </c>
      <c r="B190" s="123"/>
      <c r="C190" s="123"/>
      <c r="D190" s="123"/>
      <c r="E190" s="123"/>
      <c r="F190" s="123"/>
      <c r="G190" s="123"/>
      <c r="J190" s="15"/>
    </row>
    <row r="191" spans="1:10" ht="16.5">
      <c r="A191" s="121"/>
      <c r="B191" s="123"/>
      <c r="C191" s="123"/>
      <c r="D191" s="123"/>
      <c r="E191" s="123"/>
      <c r="F191" s="123"/>
      <c r="G191" s="123"/>
      <c r="J191" s="15"/>
    </row>
    <row r="192" spans="1:10" ht="16.5">
      <c r="A192" s="123" t="s">
        <v>20</v>
      </c>
      <c r="B192" s="123"/>
      <c r="C192" s="123"/>
      <c r="D192" s="123"/>
      <c r="E192" s="123"/>
      <c r="F192" s="123"/>
      <c r="G192" s="123"/>
      <c r="J192" s="15"/>
    </row>
    <row r="193" spans="1:10" ht="16.5">
      <c r="A193" s="149" t="s">
        <v>219</v>
      </c>
      <c r="B193" s="123"/>
      <c r="C193" s="124"/>
      <c r="D193" s="124"/>
      <c r="E193" s="124"/>
      <c r="F193" s="124"/>
      <c r="G193" s="124"/>
      <c r="H193" s="15"/>
      <c r="I193" s="15"/>
      <c r="J193" s="15"/>
    </row>
    <row r="194" spans="1:10" ht="15.75">
      <c r="A194" s="4"/>
      <c r="J194" s="15"/>
    </row>
  </sheetData>
  <printOptions/>
  <pageMargins left="0.47" right="0.35" top="0.75" bottom="0.5" header="0" footer="0"/>
  <pageSetup fitToHeight="0" horizontalDpi="1200" verticalDpi="12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