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<sst xmlns="http://schemas.openxmlformats.org/spreadsheetml/2006/main" count="315" uniqueCount="245">
  <si>
    <t>The figures have not been audited.</t>
  </si>
  <si>
    <t>(a)</t>
  </si>
  <si>
    <t>(b)</t>
  </si>
  <si>
    <t>SPRITZER BHD.</t>
  </si>
  <si>
    <t>(Company No. 265348-V)</t>
  </si>
  <si>
    <t>(Incorporated in Malaysia)</t>
  </si>
  <si>
    <t xml:space="preserve">             INDIVIDUAL QUARTER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</si>
  <si>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</si>
  <si>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</si>
  <si>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</si>
  <si>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</si>
  <si>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</si>
  <si>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</si>
  <si>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</si>
  <si>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</si>
  <si>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</si>
  <si>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</si>
  <si>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</si>
  <si>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</si>
  <si>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</si>
  <si>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</si>
  <si>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</si>
  <si>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</si>
  <si>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</si>
  <si>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</si>
  <si>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</si>
  <si>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</si>
  <si>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</si>
  <si>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</si>
  <si>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</si>
  <si>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</si>
  <si>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</si>
  <si>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</si>
  <si>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</si>
  <si>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</si>
  <si>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</si>
  <si>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</si>
  <si>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</si>
  <si>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</si>
  <si>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</si>
  <si>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</si>
  <si>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</si>
  <si>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</si>
  <si>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</si>
  <si>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</si>
  <si>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Minority interests</t>
  </si>
  <si>
    <t xml:space="preserve">CONSOLIDATED BALANCE SHEET 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</si>
  <si>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</si>
  <si>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</si>
  <si>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</si>
  <si>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</si>
  <si>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</si>
  <si>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</si>
  <si>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</si>
  <si>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</si>
  <si>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</si>
  <si>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</si>
  <si>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</si>
  <si>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</si>
  <si>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</si>
  <si>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</si>
  <si>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</si>
  <si>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</si>
  <si>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</si>
  <si>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</si>
  <si>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</si>
  <si>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</si>
  <si>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</si>
  <si>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</si>
  <si>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</si>
  <si>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</si>
  <si>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There were no issuance and repayment of debt and equity securities, share buy-backs, share cancellations, shares</t>
  </si>
  <si>
    <t>MATERIAL SUBSEQUENT EVENTS</t>
  </si>
  <si>
    <t>Not applicable.</t>
  </si>
  <si>
    <t>Tax recoverable</t>
  </si>
  <si>
    <t>Company Secretaries</t>
  </si>
  <si>
    <t>Chiang Sue Mai</t>
  </si>
  <si>
    <t xml:space="preserve">Profit/(loss) </t>
  </si>
  <si>
    <t xml:space="preserve"> taxation</t>
  </si>
  <si>
    <t>before</t>
  </si>
  <si>
    <t>N/A</t>
  </si>
  <si>
    <t>N/A - Not applicable</t>
  </si>
  <si>
    <t xml:space="preserve">(The Condensed Consolidated Income Statement should be read in conjunction with the Annual Financial Report for the 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</si>
  <si>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</si>
  <si>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</si>
  <si>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</si>
  <si>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</si>
  <si>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</si>
  <si>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 xml:space="preserve">The interim financial report is unaudited and has been prepared in accordance with MASB 26, Interim Financial Reporting </t>
  </si>
  <si>
    <t xml:space="preserve">and Chapter 9 part K of the Listing Requirements of Kuala Lumpur Stock Exchange (KLSE) and should be read in </t>
  </si>
  <si>
    <t xml:space="preserve">The accounting policies and methods of computation used in the preparation of the interim financial report are consistent </t>
  </si>
  <si>
    <t>A2.</t>
  </si>
  <si>
    <t>AUDIT QUALIFICATION</t>
  </si>
  <si>
    <t>A3.</t>
  </si>
  <si>
    <t>A4.</t>
  </si>
  <si>
    <t>A5.</t>
  </si>
  <si>
    <t>MATERIAL CHANGES IN ESTIMATES</t>
  </si>
  <si>
    <t>A6.</t>
  </si>
  <si>
    <t>ISSUANCES, CANCELLATIONS, REPURCHASES, RESALE AND REPAYMENTS OF DEBT AND EQUITY SECURITIES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</si>
  <si>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</si>
  <si>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</si>
  <si>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</si>
  <si>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</si>
  <si>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</si>
  <si>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</si>
  <si>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</si>
  <si>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</si>
  <si>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</si>
  <si>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</si>
  <si>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ADDITIONAL INFORMATION REQUIRED BY THE KLSE LISTING REQUIREMENTS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</si>
  <si>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</si>
  <si>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</si>
  <si>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</si>
  <si>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</si>
  <si>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</si>
  <si>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</si>
  <si>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</si>
  <si>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</si>
  <si>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PROFIT/(LOSS) ON SALE OF UNQUOTED INVESTMENTS  AND/OR PROPERTIES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</si>
  <si>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</si>
  <si>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</si>
  <si>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</si>
  <si>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</si>
  <si>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</si>
  <si>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</si>
  <si>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</si>
  <si>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</si>
  <si>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</si>
  <si>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</si>
  <si>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</si>
  <si>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Net profit attributable to ordinary shareholders</t>
  </si>
  <si>
    <t>Basic EPS (sen)</t>
  </si>
  <si>
    <t>Fully Diluted EPS</t>
  </si>
  <si>
    <t>Profit before tax</t>
  </si>
  <si>
    <t>Net profit for the period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</si>
  <si>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</si>
  <si>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</si>
  <si>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</si>
  <si>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</si>
  <si>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financial statements.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</si>
  <si>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</si>
  <si>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</si>
  <si>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</si>
  <si>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CASH FLOWS FROM OPERATING ACTIVITIES</t>
  </si>
  <si>
    <t>Adjustments</t>
  </si>
  <si>
    <t>Operating profit before changes in working capital</t>
  </si>
  <si>
    <t>(Increase)/Decrease in working capital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</si>
  <si>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</si>
  <si>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</si>
  <si>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</si>
  <si>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</si>
  <si>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</si>
  <si>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</si>
  <si>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</si>
  <si>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Net cash from financing activities</t>
  </si>
  <si>
    <t>NET INCREASE/(DECREASE) IN CASH AND CASH EQUIVALENTS</t>
  </si>
  <si>
    <t>Note: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</si>
  <si>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</si>
  <si>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</si>
  <si>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</si>
  <si>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</si>
  <si>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</si>
  <si>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</si>
  <si>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</si>
  <si>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</si>
  <si>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</si>
  <si>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</si>
  <si>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</si>
  <si>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</si>
  <si>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</si>
  <si>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</si>
  <si>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</si>
  <si>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</si>
  <si>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</si>
  <si>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Interest income</t>
  </si>
  <si>
    <t>Dividend</t>
  </si>
  <si>
    <t>The values of property, plant and equipment have been brought forward, without amendment from the previous annual</t>
  </si>
  <si>
    <t>Ooi Guat Ee</t>
  </si>
  <si>
    <t>31/05/2003</t>
  </si>
  <si>
    <t>Balance as of 31st May 2003</t>
  </si>
  <si>
    <t>Profit</t>
  </si>
  <si>
    <t>Finance cost</t>
  </si>
  <si>
    <t>UNUSUAL ITEMS AFFECTING ASSETS, LIABILITIES, EQUITY, NET INCOME OR CASH FLOW</t>
  </si>
  <si>
    <t>The Group did not carry out any revaluation of its property, plant and equipment in the financial period to date.</t>
  </si>
  <si>
    <t>Income Tax</t>
  </si>
  <si>
    <t>MATERIAL CHANGES IN THE QUARTERLY RESULTS COMPARED TO THE RESULTS OF THE PRECEDING QUARTER</t>
  </si>
  <si>
    <t>Share premium</t>
  </si>
  <si>
    <t>Capital reserve</t>
  </si>
  <si>
    <t>Retained profit</t>
  </si>
  <si>
    <t>Cash from operations</t>
  </si>
  <si>
    <t xml:space="preserve"> Financial Report for the year ended 31st May 2003)</t>
  </si>
  <si>
    <t>Net profit for the year</t>
  </si>
  <si>
    <t>CONDENSED CONSOLIDATED CASH FLOW STATEMENT FOR THE FINANCIAL PERIOD</t>
  </si>
  <si>
    <t>CASH AND CASH EQUIVALENTS AT BEGINNING OF PERIOD</t>
  </si>
  <si>
    <t>CASH AND CASH EQUIVALENTS AT END OF PERIOD</t>
  </si>
  <si>
    <t>this report, which have not been reflected in the financial statements for the period.</t>
  </si>
  <si>
    <t xml:space="preserve">Issued ordinary shares as at </t>
  </si>
  <si>
    <t>There were no purchases or disposals of quoted securities for the current period to date.</t>
  </si>
  <si>
    <t>There were no sale of unquoted investments and properties for the current financial period to date.</t>
  </si>
  <si>
    <t>There were no material changes in estimates of amounts reported in the previous financial year which have a material effect</t>
  </si>
  <si>
    <t>in the current quarter.</t>
  </si>
  <si>
    <t>Interest received</t>
  </si>
  <si>
    <t>Finance costs paid</t>
  </si>
  <si>
    <t>year ended 31st May 2003)</t>
  </si>
  <si>
    <t>Annual Financial Report for the year ended 31st May 2003)</t>
  </si>
  <si>
    <t>conjunction with the audited financial statements of the Group for the financial year ended 31st May 2003.</t>
  </si>
  <si>
    <t>with those adopted in the latest audited financial statements for the financial year ended 31st May 2003.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</si>
  <si>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</si>
  <si>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</si>
  <si>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</si>
  <si>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</si>
  <si>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</si>
  <si>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>Proceeds from borrowings</t>
  </si>
  <si>
    <t>Quarterly report on consolidated results for the second quarter ended 30/11/2003.</t>
  </si>
  <si>
    <t>30/11/2003</t>
  </si>
  <si>
    <t>30/11/2002</t>
  </si>
  <si>
    <t>FOR THE FINANCIAL PERIOD ENDED 30TH NOVEMBER 2003</t>
  </si>
  <si>
    <t>Balance as of 30th November 2003</t>
  </si>
  <si>
    <t>held as treasury shares and resale of treasury shares for the second quarter ended 30th November 2003.</t>
  </si>
  <si>
    <t>There were no dividends paid during the second quarter ended 30th November 2003.</t>
  </si>
  <si>
    <t xml:space="preserve">There were no material events subsequent to the end of the financial period ended 30th November 2003 up to the date of </t>
  </si>
  <si>
    <t>There were no changes in the composition of the Group during the second quarter ended 30th November 2003.</t>
  </si>
  <si>
    <t>The Group borrowings as at 30th November 2003 are as follows:-</t>
  </si>
  <si>
    <t>30th November 2003</t>
  </si>
  <si>
    <t>The Group recorded a turnover of RM14.2 million during the quarter ended 30th November 2003 which compares favourably</t>
  </si>
  <si>
    <t>to RM13.0 million achieved in the corresponding quarter of the preceding year. Profit before tax  for the same periods declined</t>
  </si>
  <si>
    <t>Revenue decreased from RM16.5 million during the preceding quarter to RM14.2 million this quarter. Accordingly, profit before</t>
  </si>
  <si>
    <t xml:space="preserve">The effective tax rate for the current quarter and for the cumulative year to date is lower than the statutory income tax rate </t>
  </si>
  <si>
    <t>due mainly to the utilisation of available reinvestment allowances.</t>
  </si>
  <si>
    <t>No interim dividend has been declared for the financial year 2004.</t>
  </si>
  <si>
    <t>There were no items affecting assets, liabilities, equity, net income or cash flows that are unusual because of their nature,</t>
  </si>
  <si>
    <t>size or incidence during the current quarter.</t>
  </si>
  <si>
    <t>from RM1.5 million last year to RM0.9 million this year due to lower margins derived from sales of PET bottles.</t>
  </si>
  <si>
    <t xml:space="preserve">Cost of packaging materials are expected to increase due to higher cost of PET materials and carton boxes.  The Board </t>
  </si>
  <si>
    <t>expects margins to be reduced in the short to mid term.</t>
  </si>
  <si>
    <t>Notwithstanding the above, the Board expects the Group to perform satisfactorily in Year 2004.</t>
  </si>
  <si>
    <t>29 January 2004</t>
  </si>
  <si>
    <t xml:space="preserve">tax dropped from RM1.9 million to RM0.9 million over the same periods.  The lower profit before tax is mainly attributed to the </t>
  </si>
  <si>
    <t>drop in sales of bottled water and PET bottles, coupled with the reduction in margins from PET bottles.</t>
  </si>
  <si>
    <t>by any seasonal nor cyclical factors.</t>
  </si>
  <si>
    <t>ENDED 30TH NOVEMBER 2003</t>
  </si>
  <si>
    <t>Income tax refund</t>
  </si>
  <si>
    <t>Repayment of borrowings</t>
  </si>
  <si>
    <t>Financial Report for the year ended 31st May 2003)</t>
  </si>
  <si>
    <t>Apart from the traditional variations in the level of business activities, the operations of the Group were not materially affected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</si>
</sst>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dd\-mmm\-yy"/>
    <numFmt numFmtId="174" formatCode="00000"/>
    <numFmt numFmtId="175" formatCode="0.0%"/>
    <numFmt numFmtId="176" formatCode="_(* #,##0.0000_);_(* \(#,##0.0000\);_(* &quot;-&quot;????_);_(@_)"/>
    <numFmt numFmtId="177" formatCode="_(* #,##0.000_);_(* \(#,##0.000\);_(* &quot;-&quot;????_);_(@_)"/>
    <numFmt numFmtId="178" formatCode="_(* #,##0.00_);_(* \(#,##0.00\);_(* &quot;-&quot;????_);_(@_)"/>
    <numFmt numFmtId="179" formatCode="_(* #,##0.0_);_(* \(#,##0.0\);_(* &quot;-&quot;??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i/>
      <sz val="14"/>
      <name val="Arial"/>
      <family val="2"/>
    </font>
    <font>
      <b/>
      <u val="single"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13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2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3" xfId="0" applyNumberFormat="1" applyFont="1" applyAlignment="1">
      <alignment/>
    </xf>
    <xf numFmtId="41" fontId="6" fillId="0" borderId="4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6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8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0" borderId="0" xfId="22" applyFont="1">
      <alignment/>
      <protection/>
    </xf>
    <xf numFmtId="0" fontId="13" fillId="0" borderId="0" xfId="22">
      <alignment/>
      <protection/>
    </xf>
    <xf numFmtId="0" fontId="1" fillId="0" borderId="0" xfId="22" applyFont="1" applyAlignment="1">
      <alignment horizontal="center"/>
      <protection/>
    </xf>
    <xf numFmtId="187" fontId="13" fillId="0" borderId="0" xfId="15" applyNumberFormat="1" applyFill="1" applyAlignment="1">
      <alignment/>
    </xf>
    <xf numFmtId="187" fontId="13" fillId="0" borderId="10" xfId="15" applyNumberFormat="1" applyFill="1" applyBorder="1" applyAlignment="1">
      <alignment/>
    </xf>
    <xf numFmtId="187" fontId="13" fillId="0" borderId="0" xfId="15" applyNumberFormat="1" applyAlignment="1">
      <alignment/>
    </xf>
    <xf numFmtId="187" fontId="13" fillId="0" borderId="10" xfId="15" applyNumberFormat="1" applyBorder="1" applyAlignment="1">
      <alignment/>
    </xf>
    <xf numFmtId="187" fontId="1" fillId="0" borderId="0" xfId="15" applyNumberFormat="1" applyFont="1" applyAlignment="1">
      <alignment/>
    </xf>
    <xf numFmtId="187" fontId="13" fillId="0" borderId="5" xfId="15" applyNumberFormat="1" applyBorder="1" applyAlignment="1">
      <alignment/>
    </xf>
    <xf numFmtId="187" fontId="13" fillId="0" borderId="7" xfId="15" applyNumberFormat="1" applyFont="1" applyBorder="1" applyAlignment="1">
      <alignment/>
    </xf>
    <xf numFmtId="187" fontId="1" fillId="0" borderId="8" xfId="15" applyNumberFormat="1" applyFont="1" applyBorder="1" applyAlignment="1">
      <alignment/>
    </xf>
    <xf numFmtId="0" fontId="13" fillId="0" borderId="0" xfId="22" applyNumberFormat="1" applyFont="1" applyAlignment="1">
      <alignment/>
      <protection/>
    </xf>
    <xf numFmtId="3" fontId="13" fillId="0" borderId="0" xfId="22" applyNumberFormat="1" applyFont="1" applyAlignment="1">
      <alignment/>
      <protection/>
    </xf>
    <xf numFmtId="0" fontId="13" fillId="0" borderId="0" xfId="21">
      <alignment/>
      <protection/>
    </xf>
    <xf numFmtId="0" fontId="1" fillId="0" borderId="0" xfId="21" applyFont="1">
      <alignment/>
      <protection/>
    </xf>
    <xf numFmtId="0" fontId="13" fillId="0" borderId="0" xfId="21" applyAlignment="1">
      <alignment horizontal="center"/>
      <protection/>
    </xf>
    <xf numFmtId="0" fontId="13" fillId="0" borderId="0" xfId="21" applyNumberFormat="1" applyFont="1" applyAlignment="1">
      <alignment/>
      <protection/>
    </xf>
    <xf numFmtId="3" fontId="13" fillId="0" borderId="0" xfId="21" applyNumberFormat="1" applyFont="1" applyAlignment="1">
      <alignment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21" applyNumberFormat="1" applyFont="1" applyAlignment="1">
      <alignment horizontal="left"/>
      <protection/>
    </xf>
    <xf numFmtId="0" fontId="1" fillId="0" borderId="0" xfId="21" applyNumberFormat="1" applyFont="1" applyAlignment="1">
      <alignment horizontal="left"/>
      <protection/>
    </xf>
    <xf numFmtId="0" fontId="13" fillId="0" borderId="0" xfId="21" applyFont="1">
      <alignment/>
      <protection/>
    </xf>
    <xf numFmtId="0" fontId="5" fillId="0" borderId="0" xfId="0" applyNumberFormat="1" applyFont="1" applyAlignment="1">
      <alignment/>
    </xf>
    <xf numFmtId="0" fontId="14" fillId="0" borderId="0" xfId="22" applyFont="1">
      <alignment/>
      <protection/>
    </xf>
    <xf numFmtId="0" fontId="1" fillId="0" borderId="0" xfId="0" applyNumberFormat="1" applyFont="1" applyAlignment="1">
      <alignment horizontal="left"/>
    </xf>
    <xf numFmtId="0" fontId="13" fillId="0" borderId="0" xfId="22" applyFont="1">
      <alignment/>
      <protection/>
    </xf>
    <xf numFmtId="0" fontId="13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3" fillId="0" borderId="0" xfId="21" applyFont="1" applyAlignment="1">
      <alignment horizontal="center"/>
      <protection/>
    </xf>
    <xf numFmtId="187" fontId="0" fillId="0" borderId="0" xfId="15" applyNumberFormat="1" applyFont="1" applyAlignment="1">
      <alignment/>
    </xf>
    <xf numFmtId="187" fontId="0" fillId="0" borderId="0" xfId="15" applyNumberFormat="1" applyFont="1" applyAlignment="1">
      <alignment horizontal="right"/>
    </xf>
    <xf numFmtId="187" fontId="0" fillId="0" borderId="8" xfId="15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7" fontId="13" fillId="0" borderId="0" xfId="15" applyNumberFormat="1" applyBorder="1" applyAlignment="1">
      <alignment/>
    </xf>
    <xf numFmtId="187" fontId="13" fillId="0" borderId="11" xfId="15" applyNumberFormat="1" applyBorder="1" applyAlignment="1">
      <alignment/>
    </xf>
    <xf numFmtId="187" fontId="13" fillId="0" borderId="6" xfId="15" applyNumberFormat="1" applyBorder="1" applyAlignment="1">
      <alignment/>
    </xf>
    <xf numFmtId="41" fontId="0" fillId="0" borderId="9" xfId="0" applyNumberFormat="1" applyFont="1" applyBorder="1" applyAlignment="1">
      <alignment/>
    </xf>
    <xf numFmtId="43" fontId="0" fillId="0" borderId="9" xfId="15" applyFont="1" applyBorder="1" applyAlignment="1">
      <alignment/>
    </xf>
    <xf numFmtId="187" fontId="13" fillId="0" borderId="0" xfId="15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0" fontId="13" fillId="0" borderId="0" xfId="22" applyAlignment="1">
      <alignment/>
      <protection/>
    </xf>
    <xf numFmtId="0" fontId="13" fillId="0" borderId="0" xfId="22" applyFont="1">
      <alignment/>
      <protection/>
    </xf>
    <xf numFmtId="187" fontId="13" fillId="0" borderId="0" xfId="15" applyNumberFormat="1" applyFont="1" applyFill="1" applyAlignment="1">
      <alignment horizontal="center"/>
    </xf>
    <xf numFmtId="187" fontId="13" fillId="0" borderId="0" xfId="15" applyNumberFormat="1" applyFont="1" applyFill="1" applyAlignment="1" quotePrefix="1">
      <alignment horizontal="center"/>
    </xf>
    <xf numFmtId="187" fontId="1" fillId="0" borderId="0" xfId="15" applyNumberFormat="1" applyFont="1" applyAlignment="1">
      <alignment horizontal="center"/>
    </xf>
    <xf numFmtId="187" fontId="13" fillId="0" borderId="0" xfId="15" applyNumberFormat="1" applyFont="1" applyAlignment="1">
      <alignment/>
    </xf>
    <xf numFmtId="187" fontId="13" fillId="0" borderId="7" xfId="15" applyNumberFormat="1" applyBorder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14" fontId="6" fillId="0" borderId="0" xfId="0" applyNumberFormat="1" applyFont="1" applyAlignment="1" quotePrefix="1">
      <alignment horizontal="center"/>
    </xf>
    <xf numFmtId="14" fontId="6" fillId="0" borderId="0" xfId="0" applyNumberFormat="1" applyFont="1" applyFill="1" applyAlignment="1" quotePrefix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Fill="1" applyAlignment="1">
      <alignment/>
    </xf>
    <xf numFmtId="41" fontId="6" fillId="0" borderId="4" xfId="0" applyNumberFormat="1" applyFont="1" applyAlignment="1">
      <alignment/>
    </xf>
    <xf numFmtId="41" fontId="6" fillId="0" borderId="4" xfId="0" applyNumberFormat="1" applyFont="1" applyFill="1" applyAlignment="1">
      <alignment/>
    </xf>
    <xf numFmtId="41" fontId="6" fillId="0" borderId="0" xfId="0" applyNumberFormat="1" applyFont="1" applyBorder="1" applyAlignment="1">
      <alignment/>
    </xf>
    <xf numFmtId="41" fontId="6" fillId="0" borderId="3" xfId="0" applyNumberFormat="1" applyFont="1" applyAlignment="1">
      <alignment/>
    </xf>
    <xf numFmtId="41" fontId="6" fillId="0" borderId="3" xfId="0" applyNumberFormat="1" applyFont="1" applyFill="1" applyAlignment="1">
      <alignment/>
    </xf>
    <xf numFmtId="41" fontId="6" fillId="0" borderId="8" xfId="0" applyNumberFormat="1" applyFont="1" applyBorder="1" applyAlignment="1">
      <alignment/>
    </xf>
    <xf numFmtId="41" fontId="6" fillId="0" borderId="8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Fill="1" applyAlignment="1">
      <alignment/>
    </xf>
    <xf numFmtId="43" fontId="6" fillId="0" borderId="4" xfId="0" applyNumberFormat="1" applyFont="1" applyAlignment="1">
      <alignment/>
    </xf>
    <xf numFmtId="43" fontId="6" fillId="0" borderId="4" xfId="0" applyNumberFormat="1" applyFont="1" applyFill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41" fontId="6" fillId="0" borderId="4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6" fillId="0" borderId="4" xfId="0" applyNumberFormat="1" applyFont="1" applyFill="1" applyAlignment="1">
      <alignment horizontal="right"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0" fontId="13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7"/>
  <sheetViews>
    <sheetView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10546875" style="1" customWidth="1"/>
    <col min="2" max="2" width="48.3359375" style="1" customWidth="1"/>
    <col min="3" max="3" width="11.6640625" style="1" customWidth="1"/>
    <col min="4" max="4" width="1.66796875" style="1" customWidth="1"/>
    <col min="5" max="5" width="15.88671875" style="111" customWidth="1"/>
    <col min="6" max="6" width="2.4453125" style="1" customWidth="1"/>
    <col min="7" max="7" width="12.6640625" style="1" customWidth="1"/>
    <col min="8" max="8" width="1.66796875" style="1" customWidth="1"/>
    <col min="9" max="9" width="16.5546875" style="111" customWidth="1"/>
    <col min="10" max="10" width="10.55468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1:9" s="28" customFormat="1" ht="18">
      <c r="A1" s="86" t="s">
        <v>3</v>
      </c>
      <c r="E1" s="110"/>
      <c r="I1" s="110"/>
    </row>
    <row r="2" spans="1:254" ht="18">
      <c r="A2" s="86" t="s">
        <v>4</v>
      </c>
      <c r="B2" s="28"/>
      <c r="C2" s="28"/>
      <c r="D2" s="28"/>
      <c r="E2" s="110"/>
      <c r="F2" s="28"/>
      <c r="G2" s="28"/>
      <c r="H2" s="28"/>
      <c r="I2" s="11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8">
      <c r="A3" s="86" t="s">
        <v>5</v>
      </c>
      <c r="B3" s="28"/>
      <c r="C3" s="28"/>
      <c r="D3" s="28"/>
      <c r="E3" s="110"/>
      <c r="F3" s="28"/>
      <c r="G3" s="28"/>
      <c r="H3" s="28"/>
      <c r="I3" s="11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28"/>
      <c r="B4" s="28"/>
      <c r="C4" s="28"/>
      <c r="D4" s="28"/>
      <c r="E4" s="110"/>
      <c r="F4" s="28"/>
      <c r="G4" s="28"/>
      <c r="H4" s="28"/>
      <c r="I4" s="110"/>
    </row>
    <row r="5" spans="1:9" ht="18">
      <c r="A5" s="19" t="s">
        <v>213</v>
      </c>
      <c r="B5" s="19"/>
      <c r="C5" s="19"/>
      <c r="D5" s="19"/>
      <c r="E5" s="124"/>
      <c r="F5" s="19"/>
      <c r="G5" s="28"/>
      <c r="H5" s="28"/>
      <c r="I5" s="110"/>
    </row>
    <row r="6" spans="1:9" ht="18">
      <c r="A6" s="19" t="s">
        <v>0</v>
      </c>
      <c r="B6" s="19"/>
      <c r="C6" s="19"/>
      <c r="D6" s="19"/>
      <c r="E6" s="124"/>
      <c r="F6" s="19"/>
      <c r="G6" s="28"/>
      <c r="H6" s="28"/>
      <c r="I6" s="110"/>
    </row>
    <row r="7" spans="1:9" ht="14.25" customHeight="1">
      <c r="A7" s="28"/>
      <c r="B7" s="28"/>
      <c r="C7" s="28"/>
      <c r="D7" s="28"/>
      <c r="E7" s="110"/>
      <c r="F7" s="28"/>
      <c r="G7" s="28"/>
      <c r="H7" s="28"/>
      <c r="I7" s="110"/>
    </row>
    <row r="8" spans="1:9" s="18" customFormat="1" ht="18">
      <c r="A8" s="19" t="s">
        <v>83</v>
      </c>
      <c r="B8" s="19"/>
      <c r="C8" s="19"/>
      <c r="D8" s="19"/>
      <c r="E8" s="124"/>
      <c r="F8" s="19"/>
      <c r="G8" s="19"/>
      <c r="H8" s="19"/>
      <c r="I8" s="124"/>
    </row>
    <row r="9" spans="1:9" ht="16.5" customHeight="1">
      <c r="A9" s="28"/>
      <c r="B9" s="28"/>
      <c r="C9" s="28" t="s">
        <v>6</v>
      </c>
      <c r="D9" s="28"/>
      <c r="E9" s="110"/>
      <c r="F9" s="28"/>
      <c r="G9" s="28" t="s">
        <v>13</v>
      </c>
      <c r="H9" s="28"/>
      <c r="I9" s="110"/>
    </row>
    <row r="10" spans="1:9" ht="17.25" customHeight="1">
      <c r="A10" s="28"/>
      <c r="B10" s="28"/>
      <c r="C10" s="125" t="s">
        <v>7</v>
      </c>
      <c r="D10" s="125"/>
      <c r="E10" s="126" t="s">
        <v>11</v>
      </c>
      <c r="F10" s="125"/>
      <c r="G10" s="125" t="s">
        <v>7</v>
      </c>
      <c r="H10" s="125"/>
      <c r="I10" s="126" t="s">
        <v>11</v>
      </c>
    </row>
    <row r="11" spans="1:9" ht="15.75" customHeight="1">
      <c r="A11" s="28"/>
      <c r="B11" s="28"/>
      <c r="C11" s="125" t="s">
        <v>8</v>
      </c>
      <c r="D11" s="125"/>
      <c r="E11" s="126" t="s">
        <v>12</v>
      </c>
      <c r="F11" s="125"/>
      <c r="G11" s="125" t="s">
        <v>8</v>
      </c>
      <c r="H11" s="125"/>
      <c r="I11" s="126" t="s">
        <v>12</v>
      </c>
    </row>
    <row r="12" spans="1:9" ht="18" customHeight="1">
      <c r="A12" s="28"/>
      <c r="B12" s="28"/>
      <c r="C12" s="125" t="s">
        <v>9</v>
      </c>
      <c r="D12" s="125"/>
      <c r="E12" s="126" t="s">
        <v>9</v>
      </c>
      <c r="F12" s="125"/>
      <c r="G12" s="125" t="s">
        <v>14</v>
      </c>
      <c r="H12" s="125"/>
      <c r="I12" s="126" t="s">
        <v>15</v>
      </c>
    </row>
    <row r="13" spans="1:9" ht="17.25" customHeight="1">
      <c r="A13" s="28"/>
      <c r="B13" s="28"/>
      <c r="C13" s="127" t="s">
        <v>214</v>
      </c>
      <c r="D13" s="127"/>
      <c r="E13" s="128" t="s">
        <v>215</v>
      </c>
      <c r="F13" s="127"/>
      <c r="G13" s="127" t="s">
        <v>214</v>
      </c>
      <c r="H13" s="127"/>
      <c r="I13" s="128" t="s">
        <v>215</v>
      </c>
    </row>
    <row r="14" spans="1:9" ht="17.25" customHeight="1">
      <c r="A14" s="28"/>
      <c r="B14" s="28"/>
      <c r="C14" s="125" t="s">
        <v>10</v>
      </c>
      <c r="D14" s="125"/>
      <c r="E14" s="126" t="s">
        <v>10</v>
      </c>
      <c r="F14" s="28"/>
      <c r="G14" s="125" t="s">
        <v>10</v>
      </c>
      <c r="H14" s="28"/>
      <c r="I14" s="126" t="s">
        <v>10</v>
      </c>
    </row>
    <row r="15" spans="1:9" ht="16.5" customHeight="1">
      <c r="A15" s="28"/>
      <c r="B15" s="28"/>
      <c r="C15" s="129"/>
      <c r="D15" s="129"/>
      <c r="E15" s="130"/>
      <c r="F15" s="28"/>
      <c r="G15" s="129"/>
      <c r="H15" s="28"/>
      <c r="I15" s="130"/>
    </row>
    <row r="16" spans="1:11" ht="18.75" thickBot="1">
      <c r="A16" s="28" t="s">
        <v>43</v>
      </c>
      <c r="B16" s="28"/>
      <c r="C16" s="131">
        <v>14172</v>
      </c>
      <c r="D16" s="131"/>
      <c r="E16" s="132">
        <v>12994</v>
      </c>
      <c r="F16" s="131"/>
      <c r="G16" s="131">
        <v>30704</v>
      </c>
      <c r="H16" s="131"/>
      <c r="I16" s="132">
        <v>26978</v>
      </c>
      <c r="J16" s="8"/>
      <c r="K16" s="8"/>
    </row>
    <row r="17" spans="1:11" ht="16.5" customHeight="1" thickTop="1">
      <c r="A17" s="28"/>
      <c r="B17" s="28"/>
      <c r="C17" s="133"/>
      <c r="D17" s="131"/>
      <c r="E17" s="134"/>
      <c r="F17" s="131"/>
      <c r="G17" s="133"/>
      <c r="H17" s="131"/>
      <c r="I17" s="134"/>
      <c r="J17" s="8"/>
      <c r="K17" s="8"/>
    </row>
    <row r="18" spans="1:11" ht="18">
      <c r="A18" s="28" t="s">
        <v>84</v>
      </c>
      <c r="B18" s="28"/>
      <c r="C18" s="131">
        <f>C24-C22-C20</f>
        <v>937</v>
      </c>
      <c r="D18" s="131">
        <f>D24-D22-D20</f>
        <v>0</v>
      </c>
      <c r="E18" s="132">
        <f>E24-E22-E20</f>
        <v>1605</v>
      </c>
      <c r="F18" s="131"/>
      <c r="G18" s="131">
        <f>G24-G22-G20</f>
        <v>3001</v>
      </c>
      <c r="H18" s="131">
        <f>H24-H22-H20</f>
        <v>0</v>
      </c>
      <c r="I18" s="132">
        <v>3935</v>
      </c>
      <c r="J18" s="8"/>
      <c r="K18" s="8"/>
    </row>
    <row r="19" spans="1:11" ht="18">
      <c r="A19" s="28"/>
      <c r="B19" s="28"/>
      <c r="C19" s="131"/>
      <c r="D19" s="131"/>
      <c r="E19" s="132"/>
      <c r="F19" s="131"/>
      <c r="G19" s="131"/>
      <c r="H19" s="131"/>
      <c r="I19" s="132"/>
      <c r="J19" s="8"/>
      <c r="K19" s="8"/>
    </row>
    <row r="20" spans="1:11" ht="18">
      <c r="A20" s="28" t="s">
        <v>174</v>
      </c>
      <c r="B20" s="28"/>
      <c r="C20" s="131">
        <v>94</v>
      </c>
      <c r="D20" s="131"/>
      <c r="E20" s="132">
        <v>5</v>
      </c>
      <c r="F20" s="131"/>
      <c r="G20" s="131">
        <v>117</v>
      </c>
      <c r="H20" s="131"/>
      <c r="I20" s="132">
        <v>5</v>
      </c>
      <c r="J20" s="8"/>
      <c r="K20" s="8"/>
    </row>
    <row r="21" spans="1:11" ht="16.5" customHeight="1">
      <c r="A21" s="28"/>
      <c r="B21" s="28"/>
      <c r="C21" s="131"/>
      <c r="D21" s="131"/>
      <c r="E21" s="132"/>
      <c r="F21" s="131"/>
      <c r="G21" s="131"/>
      <c r="H21" s="131"/>
      <c r="I21" s="132"/>
      <c r="J21" s="8"/>
      <c r="K21" s="8"/>
    </row>
    <row r="22" spans="1:11" ht="16.5" customHeight="1">
      <c r="A22" s="28" t="s">
        <v>181</v>
      </c>
      <c r="B22" s="28"/>
      <c r="C22" s="131">
        <v>-141</v>
      </c>
      <c r="D22" s="131"/>
      <c r="E22" s="132">
        <v>-99</v>
      </c>
      <c r="F22" s="131"/>
      <c r="G22" s="131">
        <v>-284</v>
      </c>
      <c r="H22" s="131"/>
      <c r="I22" s="132">
        <v>-323</v>
      </c>
      <c r="J22" s="8"/>
      <c r="K22" s="8"/>
    </row>
    <row r="23" spans="1:11" ht="15.75" customHeight="1">
      <c r="A23" s="28"/>
      <c r="B23" s="28"/>
      <c r="C23" s="131"/>
      <c r="D23" s="135"/>
      <c r="E23" s="132"/>
      <c r="F23" s="131"/>
      <c r="G23" s="131"/>
      <c r="H23" s="131"/>
      <c r="I23" s="132"/>
      <c r="J23" s="8"/>
      <c r="K23" s="8"/>
    </row>
    <row r="24" spans="1:11" ht="18">
      <c r="A24" s="28" t="s">
        <v>133</v>
      </c>
      <c r="B24" s="28"/>
      <c r="C24" s="136">
        <v>890</v>
      </c>
      <c r="D24" s="135"/>
      <c r="E24" s="137">
        <v>1511</v>
      </c>
      <c r="F24" s="131"/>
      <c r="G24" s="136">
        <v>2834</v>
      </c>
      <c r="H24" s="131"/>
      <c r="I24" s="137">
        <v>3617</v>
      </c>
      <c r="J24" s="8"/>
      <c r="K24" s="8"/>
    </row>
    <row r="25" spans="1:11" ht="18">
      <c r="A25" s="28"/>
      <c r="B25" s="28"/>
      <c r="C25" s="131"/>
      <c r="D25" s="135"/>
      <c r="E25" s="132"/>
      <c r="F25" s="131"/>
      <c r="G25" s="131"/>
      <c r="H25" s="131"/>
      <c r="I25" s="132"/>
      <c r="J25" s="8"/>
      <c r="K25" s="8"/>
    </row>
    <row r="26" spans="1:11" ht="18">
      <c r="A26" s="28" t="s">
        <v>44</v>
      </c>
      <c r="B26" s="28"/>
      <c r="C26" s="131">
        <v>-210</v>
      </c>
      <c r="D26" s="135"/>
      <c r="E26" s="132">
        <v>-643</v>
      </c>
      <c r="F26" s="131"/>
      <c r="G26" s="131">
        <v>-668</v>
      </c>
      <c r="H26" s="131"/>
      <c r="I26" s="132">
        <v>-976</v>
      </c>
      <c r="J26" s="8"/>
      <c r="K26" s="8"/>
    </row>
    <row r="27" spans="1:11" ht="15.75" customHeight="1">
      <c r="A27" s="28"/>
      <c r="B27" s="28"/>
      <c r="C27" s="131"/>
      <c r="D27" s="135"/>
      <c r="E27" s="132"/>
      <c r="F27" s="135"/>
      <c r="G27" s="131"/>
      <c r="H27" s="135"/>
      <c r="I27" s="132"/>
      <c r="J27" s="8"/>
      <c r="K27" s="8"/>
    </row>
    <row r="28" spans="1:11" ht="18.75" thickBot="1">
      <c r="A28" s="28" t="s">
        <v>134</v>
      </c>
      <c r="B28" s="28"/>
      <c r="C28" s="138">
        <f>SUM(C24:C27)</f>
        <v>680</v>
      </c>
      <c r="D28" s="135">
        <f aca="true" t="shared" si="0" ref="D28:I28">SUM(D24:D27)</f>
        <v>0</v>
      </c>
      <c r="E28" s="139">
        <f t="shared" si="0"/>
        <v>868</v>
      </c>
      <c r="F28" s="135">
        <f t="shared" si="0"/>
        <v>0</v>
      </c>
      <c r="G28" s="138">
        <f t="shared" si="0"/>
        <v>2166</v>
      </c>
      <c r="H28" s="135">
        <f t="shared" si="0"/>
        <v>0</v>
      </c>
      <c r="I28" s="139">
        <f t="shared" si="0"/>
        <v>2641</v>
      </c>
      <c r="J28" s="8"/>
      <c r="K28" s="8"/>
    </row>
    <row r="29" spans="1:11" ht="15.75" customHeight="1" thickTop="1">
      <c r="A29" s="28"/>
      <c r="B29" s="28"/>
      <c r="C29" s="131"/>
      <c r="D29" s="135"/>
      <c r="E29" s="132"/>
      <c r="F29" s="135"/>
      <c r="G29" s="131"/>
      <c r="H29" s="135"/>
      <c r="I29" s="132"/>
      <c r="J29" s="8"/>
      <c r="K29" s="8"/>
    </row>
    <row r="30" spans="1:11" ht="16.5" customHeight="1">
      <c r="A30" s="28"/>
      <c r="B30" s="28"/>
      <c r="C30" s="135"/>
      <c r="D30" s="131"/>
      <c r="E30" s="140"/>
      <c r="F30" s="131"/>
      <c r="G30" s="135"/>
      <c r="H30" s="131"/>
      <c r="I30" s="140"/>
      <c r="J30" s="8"/>
      <c r="K30" s="8"/>
    </row>
    <row r="31" spans="1:11" ht="18">
      <c r="A31" s="28" t="s">
        <v>135</v>
      </c>
      <c r="B31" s="28"/>
      <c r="C31" s="28"/>
      <c r="D31" s="131"/>
      <c r="E31" s="132"/>
      <c r="F31" s="131"/>
      <c r="G31" s="131"/>
      <c r="H31" s="131"/>
      <c r="I31" s="132"/>
      <c r="J31" s="8"/>
      <c r="K31" s="8"/>
    </row>
    <row r="32" spans="1:11" ht="18">
      <c r="A32" s="28"/>
      <c r="B32" s="28"/>
      <c r="C32" s="28"/>
      <c r="D32" s="131"/>
      <c r="E32" s="132"/>
      <c r="F32" s="131"/>
      <c r="G32" s="131"/>
      <c r="H32" s="131"/>
      <c r="I32" s="132"/>
      <c r="J32" s="8"/>
      <c r="K32" s="8"/>
    </row>
    <row r="33" spans="1:11" ht="18.75" thickBot="1">
      <c r="A33" s="28" t="s">
        <v>1</v>
      </c>
      <c r="B33" s="28" t="s">
        <v>136</v>
      </c>
      <c r="C33" s="141">
        <f>C28/49000*100</f>
        <v>1.3877551020408163</v>
      </c>
      <c r="D33" s="141"/>
      <c r="E33" s="142">
        <f>E28/49000*100</f>
        <v>1.7714285714285714</v>
      </c>
      <c r="F33" s="141"/>
      <c r="G33" s="141">
        <f>G28/49000*100</f>
        <v>4.420408163265306</v>
      </c>
      <c r="H33" s="141"/>
      <c r="I33" s="142">
        <f>I28/49000*100</f>
        <v>5.389795918367347</v>
      </c>
      <c r="J33" s="9"/>
      <c r="K33" s="9"/>
    </row>
    <row r="34" spans="1:11" ht="18.75" thickTop="1">
      <c r="A34" s="28"/>
      <c r="B34" s="28"/>
      <c r="C34" s="143"/>
      <c r="D34" s="141"/>
      <c r="E34" s="144"/>
      <c r="F34" s="141"/>
      <c r="G34" s="143"/>
      <c r="H34" s="141"/>
      <c r="I34" s="144"/>
      <c r="J34" s="9"/>
      <c r="K34" s="9"/>
    </row>
    <row r="35" spans="1:11" ht="18.75" thickBot="1">
      <c r="A35" s="28" t="s">
        <v>2</v>
      </c>
      <c r="B35" s="28" t="s">
        <v>137</v>
      </c>
      <c r="C35" s="145" t="s">
        <v>80</v>
      </c>
      <c r="D35" s="145"/>
      <c r="E35" s="146" t="s">
        <v>80</v>
      </c>
      <c r="F35" s="145"/>
      <c r="G35" s="145" t="s">
        <v>80</v>
      </c>
      <c r="H35" s="145"/>
      <c r="I35" s="146" t="s">
        <v>80</v>
      </c>
      <c r="J35" s="9"/>
      <c r="K35" s="9"/>
    </row>
    <row r="36" spans="1:11" ht="18.75" thickTop="1">
      <c r="A36" s="147"/>
      <c r="B36" s="28"/>
      <c r="C36" s="148"/>
      <c r="D36" s="149"/>
      <c r="E36" s="150"/>
      <c r="F36" s="149"/>
      <c r="G36" s="148"/>
      <c r="H36" s="149"/>
      <c r="I36" s="150"/>
      <c r="J36" s="9"/>
      <c r="K36" s="9"/>
    </row>
    <row r="37" spans="1:11" ht="18">
      <c r="A37" s="28"/>
      <c r="B37" s="28"/>
      <c r="C37" s="151"/>
      <c r="D37" s="28"/>
      <c r="E37" s="152"/>
      <c r="F37" s="28"/>
      <c r="G37" s="151"/>
      <c r="H37" s="28"/>
      <c r="I37" s="152"/>
      <c r="J37" s="9"/>
      <c r="K37" s="9"/>
    </row>
    <row r="38" spans="1:11" ht="18.75">
      <c r="A38" s="28" t="s">
        <v>156</v>
      </c>
      <c r="B38" s="59"/>
      <c r="C38" s="58"/>
      <c r="D38" s="28"/>
      <c r="E38" s="112"/>
      <c r="F38" s="28"/>
      <c r="G38" s="58"/>
      <c r="H38" s="28"/>
      <c r="I38" s="112"/>
      <c r="J38" s="8"/>
      <c r="K38" s="8"/>
    </row>
    <row r="39" spans="1:11" s="16" customFormat="1" ht="18">
      <c r="A39" s="28" t="s">
        <v>81</v>
      </c>
      <c r="B39" s="28"/>
      <c r="C39" s="58"/>
      <c r="D39" s="28"/>
      <c r="E39" s="112"/>
      <c r="F39" s="28"/>
      <c r="G39" s="58"/>
      <c r="H39" s="28"/>
      <c r="I39" s="112"/>
      <c r="J39" s="60"/>
      <c r="K39" s="60"/>
    </row>
    <row r="40" spans="1:11" s="16" customFormat="1" ht="18">
      <c r="A40" s="28"/>
      <c r="B40" s="28"/>
      <c r="C40" s="58"/>
      <c r="D40" s="28"/>
      <c r="E40" s="112"/>
      <c r="F40" s="28"/>
      <c r="G40" s="58"/>
      <c r="H40" s="28"/>
      <c r="I40" s="112"/>
      <c r="J40" s="60"/>
      <c r="K40" s="60"/>
    </row>
    <row r="41" spans="1:11" s="16" customFormat="1" ht="18">
      <c r="A41" s="28" t="s">
        <v>82</v>
      </c>
      <c r="B41" s="58"/>
      <c r="C41" s="28"/>
      <c r="D41" s="58"/>
      <c r="E41" s="110"/>
      <c r="F41" s="58"/>
      <c r="G41" s="28"/>
      <c r="H41" s="58"/>
      <c r="I41" s="112"/>
      <c r="J41" s="60"/>
      <c r="K41" s="60"/>
    </row>
    <row r="42" spans="1:11" ht="18">
      <c r="A42" s="28" t="s">
        <v>203</v>
      </c>
      <c r="B42" s="28"/>
      <c r="C42" s="58"/>
      <c r="D42" s="28"/>
      <c r="E42" s="112"/>
      <c r="F42" s="28"/>
      <c r="G42" s="58"/>
      <c r="H42" s="28"/>
      <c r="I42" s="112"/>
      <c r="J42" s="8"/>
      <c r="K42" s="8"/>
    </row>
    <row r="43" spans="1:11" ht="18">
      <c r="A43" s="28"/>
      <c r="B43" s="28"/>
      <c r="C43" s="28"/>
      <c r="D43" s="28"/>
      <c r="E43" s="110"/>
      <c r="F43" s="28"/>
      <c r="G43" s="28"/>
      <c r="H43" s="28"/>
      <c r="I43" s="110"/>
      <c r="K43" s="8"/>
    </row>
    <row r="44" spans="1:11" ht="18">
      <c r="A44" s="28"/>
      <c r="B44" s="28"/>
      <c r="C44" s="58"/>
      <c r="D44" s="28"/>
      <c r="E44" s="112"/>
      <c r="F44" s="28"/>
      <c r="G44" s="58"/>
      <c r="H44" s="28"/>
      <c r="I44" s="112"/>
      <c r="J44" s="8"/>
      <c r="K44" s="8"/>
    </row>
    <row r="45" spans="1:11" ht="18">
      <c r="A45" s="28"/>
      <c r="B45" s="28"/>
      <c r="C45" s="58"/>
      <c r="D45" s="28"/>
      <c r="E45" s="112"/>
      <c r="F45" s="28"/>
      <c r="G45" s="58"/>
      <c r="H45" s="28"/>
      <c r="I45" s="112"/>
      <c r="J45" s="8"/>
      <c r="K45" s="8"/>
    </row>
    <row r="46" spans="1:11" ht="18">
      <c r="A46" s="28"/>
      <c r="B46" s="28"/>
      <c r="C46" s="58"/>
      <c r="D46" s="28"/>
      <c r="E46" s="112"/>
      <c r="F46" s="28"/>
      <c r="G46" s="58"/>
      <c r="H46" s="28"/>
      <c r="I46" s="112"/>
      <c r="J46" s="8"/>
      <c r="K46" s="8"/>
    </row>
    <row r="47" spans="1:11" ht="18">
      <c r="A47" s="5"/>
      <c r="B47" s="5"/>
      <c r="C47" s="6"/>
      <c r="E47" s="113"/>
      <c r="G47" s="6"/>
      <c r="I47" s="113"/>
      <c r="J47" s="8"/>
      <c r="K47" s="8"/>
    </row>
    <row r="48" spans="1:11" ht="18">
      <c r="A48" s="5"/>
      <c r="B48" s="5"/>
      <c r="C48" s="6"/>
      <c r="E48" s="113"/>
      <c r="G48" s="6"/>
      <c r="I48" s="113"/>
      <c r="J48" s="8"/>
      <c r="K48" s="8"/>
    </row>
    <row r="49" spans="3:11" ht="15">
      <c r="C49" s="8"/>
      <c r="E49" s="114"/>
      <c r="G49" s="8"/>
      <c r="I49" s="114"/>
      <c r="J49" s="8"/>
      <c r="K49" s="8"/>
    </row>
    <row r="50" spans="3:11" ht="15">
      <c r="C50" s="8"/>
      <c r="E50" s="114"/>
      <c r="G50" s="8"/>
      <c r="I50" s="114"/>
      <c r="J50" s="8"/>
      <c r="K50" s="8"/>
    </row>
    <row r="51" spans="3:11" ht="15">
      <c r="C51" s="8"/>
      <c r="E51" s="114"/>
      <c r="G51" s="8"/>
      <c r="I51" s="114"/>
      <c r="J51" s="8"/>
      <c r="K51" s="8"/>
    </row>
    <row r="52" spans="3:11" ht="15">
      <c r="C52" s="8"/>
      <c r="E52" s="114"/>
      <c r="G52" s="8"/>
      <c r="I52" s="114"/>
      <c r="J52" s="8"/>
      <c r="K52" s="8"/>
    </row>
    <row r="53" spans="3:11" ht="15">
      <c r="C53" s="8"/>
      <c r="E53" s="114"/>
      <c r="G53" s="8"/>
      <c r="I53" s="114"/>
      <c r="J53" s="8"/>
      <c r="K53" s="8"/>
    </row>
    <row r="54" spans="3:11" ht="15">
      <c r="C54" s="8"/>
      <c r="E54" s="114"/>
      <c r="G54" s="8"/>
      <c r="I54" s="114"/>
      <c r="J54" s="8"/>
      <c r="K54" s="8"/>
    </row>
    <row r="55" spans="3:11" ht="15">
      <c r="C55" s="8"/>
      <c r="E55" s="114"/>
      <c r="G55" s="8"/>
      <c r="I55" s="114"/>
      <c r="J55" s="8"/>
      <c r="K55" s="8"/>
    </row>
    <row r="56" spans="3:11" ht="15">
      <c r="C56" s="8"/>
      <c r="E56" s="114"/>
      <c r="G56" s="8"/>
      <c r="I56" s="114"/>
      <c r="J56" s="8"/>
      <c r="K56" s="8"/>
    </row>
    <row r="57" spans="3:11" ht="15">
      <c r="C57" s="8"/>
      <c r="E57" s="114"/>
      <c r="G57" s="8"/>
      <c r="I57" s="114"/>
      <c r="J57" s="8"/>
      <c r="K57" s="8"/>
    </row>
    <row r="58" spans="3:11" ht="15">
      <c r="C58" s="8"/>
      <c r="E58" s="114"/>
      <c r="G58" s="8"/>
      <c r="I58" s="114"/>
      <c r="J58" s="8"/>
      <c r="K58" s="8"/>
    </row>
    <row r="59" spans="3:11" ht="15">
      <c r="C59" s="8"/>
      <c r="E59" s="114"/>
      <c r="G59" s="8"/>
      <c r="I59" s="114"/>
      <c r="J59" s="8"/>
      <c r="K59" s="8"/>
    </row>
    <row r="60" spans="3:11" ht="15">
      <c r="C60" s="8"/>
      <c r="E60" s="114"/>
      <c r="G60" s="8"/>
      <c r="I60" s="114"/>
      <c r="J60" s="8"/>
      <c r="K60" s="8"/>
    </row>
    <row r="61" spans="3:11" ht="15">
      <c r="C61" s="8"/>
      <c r="E61" s="114"/>
      <c r="G61" s="8"/>
      <c r="I61" s="114"/>
      <c r="J61" s="8"/>
      <c r="K61" s="8"/>
    </row>
    <row r="62" spans="3:11" ht="15">
      <c r="C62" s="8"/>
      <c r="E62" s="114"/>
      <c r="G62" s="8"/>
      <c r="I62" s="114"/>
      <c r="J62" s="8"/>
      <c r="K62" s="8"/>
    </row>
    <row r="63" spans="3:11" ht="15">
      <c r="C63" s="8"/>
      <c r="E63" s="114"/>
      <c r="G63" s="8"/>
      <c r="I63" s="114"/>
      <c r="J63" s="8"/>
      <c r="K63" s="8"/>
    </row>
    <row r="64" spans="3:11" ht="15">
      <c r="C64" s="8"/>
      <c r="E64" s="114"/>
      <c r="G64" s="8"/>
      <c r="I64" s="114"/>
      <c r="J64" s="8"/>
      <c r="K64" s="8"/>
    </row>
    <row r="65" spans="3:11" ht="15">
      <c r="C65" s="8"/>
      <c r="E65" s="114"/>
      <c r="G65" s="8"/>
      <c r="I65" s="114"/>
      <c r="J65" s="8"/>
      <c r="K65" s="8"/>
    </row>
    <row r="66" spans="3:11" ht="15">
      <c r="C66" s="8"/>
      <c r="E66" s="114"/>
      <c r="G66" s="8"/>
      <c r="I66" s="114"/>
      <c r="J66" s="8"/>
      <c r="K66" s="8"/>
    </row>
    <row r="67" spans="3:11" ht="15">
      <c r="C67" s="8"/>
      <c r="E67" s="114"/>
      <c r="G67" s="8"/>
      <c r="I67" s="114"/>
      <c r="J67" s="8"/>
      <c r="K67" s="8"/>
    </row>
    <row r="68" spans="3:11" ht="15">
      <c r="C68" s="8"/>
      <c r="E68" s="114"/>
      <c r="G68" s="8"/>
      <c r="I68" s="114"/>
      <c r="J68" s="8"/>
      <c r="K68" s="8"/>
    </row>
    <row r="69" spans="3:11" ht="15">
      <c r="C69" s="8"/>
      <c r="E69" s="114"/>
      <c r="G69" s="8"/>
      <c r="I69" s="114"/>
      <c r="J69" s="8"/>
      <c r="K69" s="8"/>
    </row>
    <row r="70" spans="3:11" ht="15">
      <c r="C70" s="8"/>
      <c r="E70" s="114"/>
      <c r="G70" s="8"/>
      <c r="I70" s="114"/>
      <c r="J70" s="8"/>
      <c r="K70" s="8"/>
    </row>
    <row r="71" spans="3:11" ht="15">
      <c r="C71" s="8"/>
      <c r="E71" s="114"/>
      <c r="G71" s="8"/>
      <c r="I71" s="114"/>
      <c r="J71" s="8"/>
      <c r="K71" s="8"/>
    </row>
    <row r="72" spans="3:11" ht="15">
      <c r="C72" s="8"/>
      <c r="E72" s="114"/>
      <c r="G72" s="8"/>
      <c r="I72" s="114"/>
      <c r="J72" s="8"/>
      <c r="K72" s="8"/>
    </row>
    <row r="73" spans="3:11" ht="15">
      <c r="C73" s="8"/>
      <c r="E73" s="114"/>
      <c r="G73" s="8"/>
      <c r="I73" s="114"/>
      <c r="J73" s="8"/>
      <c r="K73" s="8"/>
    </row>
    <row r="74" spans="3:11" ht="15">
      <c r="C74" s="8"/>
      <c r="E74" s="114"/>
      <c r="G74" s="8"/>
      <c r="I74" s="114"/>
      <c r="J74" s="8"/>
      <c r="K74" s="8"/>
    </row>
    <row r="75" spans="3:11" ht="15">
      <c r="C75" s="8"/>
      <c r="E75" s="114"/>
      <c r="G75" s="8"/>
      <c r="I75" s="114"/>
      <c r="J75" s="8"/>
      <c r="K75" s="8"/>
    </row>
    <row r="76" spans="3:11" ht="15">
      <c r="C76" s="8"/>
      <c r="E76" s="114"/>
      <c r="G76" s="8"/>
      <c r="I76" s="114"/>
      <c r="J76" s="8"/>
      <c r="K76" s="8"/>
    </row>
    <row r="77" spans="3:11" ht="15">
      <c r="C77" s="8"/>
      <c r="E77" s="114"/>
      <c r="G77" s="8"/>
      <c r="I77" s="114"/>
      <c r="J77" s="8"/>
      <c r="K77" s="8"/>
    </row>
    <row r="78" spans="3:11" ht="15">
      <c r="C78" s="8"/>
      <c r="E78" s="114"/>
      <c r="G78" s="8"/>
      <c r="I78" s="114"/>
      <c r="J78" s="8"/>
      <c r="K78" s="8"/>
    </row>
    <row r="79" spans="3:11" ht="15">
      <c r="C79" s="8"/>
      <c r="E79" s="114"/>
      <c r="G79" s="8"/>
      <c r="I79" s="114"/>
      <c r="J79" s="8"/>
      <c r="K79" s="8"/>
    </row>
    <row r="80" spans="3:11" ht="15">
      <c r="C80" s="8"/>
      <c r="E80" s="114"/>
      <c r="G80" s="8"/>
      <c r="I80" s="114"/>
      <c r="J80" s="8"/>
      <c r="K80" s="8"/>
    </row>
    <row r="81" spans="3:11" ht="15">
      <c r="C81" s="8"/>
      <c r="E81" s="114"/>
      <c r="G81" s="8"/>
      <c r="I81" s="114"/>
      <c r="J81" s="8"/>
      <c r="K81" s="8"/>
    </row>
    <row r="82" spans="3:11" ht="15">
      <c r="C82" s="8"/>
      <c r="E82" s="114"/>
      <c r="G82" s="8"/>
      <c r="I82" s="114"/>
      <c r="J82" s="8"/>
      <c r="K82" s="8"/>
    </row>
    <row r="83" spans="3:11" ht="15">
      <c r="C83" s="8"/>
      <c r="E83" s="114"/>
      <c r="G83" s="8"/>
      <c r="I83" s="114"/>
      <c r="J83" s="8"/>
      <c r="K83" s="8"/>
    </row>
    <row r="84" spans="3:11" ht="15">
      <c r="C84" s="8"/>
      <c r="E84" s="114"/>
      <c r="G84" s="8"/>
      <c r="I84" s="114"/>
      <c r="J84" s="8"/>
      <c r="K84" s="8"/>
    </row>
    <row r="85" spans="3:11" ht="15">
      <c r="C85" s="8"/>
      <c r="E85" s="114"/>
      <c r="G85" s="8"/>
      <c r="I85" s="114"/>
      <c r="J85" s="8"/>
      <c r="K85" s="8"/>
    </row>
    <row r="86" spans="3:11" ht="15">
      <c r="C86" s="8"/>
      <c r="E86" s="114"/>
      <c r="G86" s="8"/>
      <c r="I86" s="114"/>
      <c r="J86" s="8"/>
      <c r="K86" s="8"/>
    </row>
    <row r="87" spans="3:11" ht="15">
      <c r="C87" s="8"/>
      <c r="E87" s="114"/>
      <c r="G87" s="8"/>
      <c r="I87" s="114"/>
      <c r="J87" s="8"/>
      <c r="K87" s="8"/>
    </row>
  </sheetData>
  <printOptions/>
  <pageMargins left="0.69" right="0.39" top="1" bottom="0.5" header="0.34" footer="0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1.77734375" style="1" customWidth="1"/>
    <col min="3" max="3" width="13.6640625" style="1" customWidth="1"/>
    <col min="4" max="4" width="3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ht="22.5" customHeight="1">
      <c r="A1" s="85" t="s">
        <v>3</v>
      </c>
    </row>
    <row r="2" spans="1:7" ht="15.75" customHeight="1">
      <c r="A2" s="31" t="s">
        <v>4</v>
      </c>
      <c r="C2" s="5"/>
      <c r="D2" s="5"/>
      <c r="E2" s="5"/>
      <c r="F2" s="5"/>
      <c r="G2" s="5"/>
    </row>
    <row r="3" spans="1:7" ht="18">
      <c r="A3" s="31" t="s">
        <v>5</v>
      </c>
      <c r="C3" s="5"/>
      <c r="D3" s="5"/>
      <c r="E3" s="5"/>
      <c r="F3" s="5"/>
      <c r="G3" s="5"/>
    </row>
    <row r="4" spans="1:7" ht="7.5" customHeight="1">
      <c r="A4" s="5"/>
      <c r="B4" s="5"/>
      <c r="C4" s="5"/>
      <c r="D4" s="5"/>
      <c r="E4" s="5"/>
      <c r="F4" s="5"/>
      <c r="G4" s="5"/>
    </row>
    <row r="5" spans="1:7" ht="18">
      <c r="A5" s="10" t="s">
        <v>46</v>
      </c>
      <c r="B5" s="5"/>
      <c r="C5" s="5"/>
      <c r="D5" s="5"/>
      <c r="E5" s="5"/>
      <c r="F5" s="5"/>
      <c r="G5" s="5"/>
    </row>
    <row r="6" spans="3:5" ht="15.75">
      <c r="C6" s="2" t="s">
        <v>17</v>
      </c>
      <c r="D6" s="2"/>
      <c r="E6" s="2" t="s">
        <v>19</v>
      </c>
    </row>
    <row r="7" spans="3:5" ht="15.75">
      <c r="C7" s="2" t="s">
        <v>18</v>
      </c>
      <c r="D7" s="2"/>
      <c r="E7" s="2" t="s">
        <v>20</v>
      </c>
    </row>
    <row r="8" spans="3:5" ht="15.75">
      <c r="C8" s="2" t="s">
        <v>7</v>
      </c>
      <c r="D8" s="2"/>
      <c r="E8" s="2" t="s">
        <v>21</v>
      </c>
    </row>
    <row r="9" spans="3:5" ht="15.75">
      <c r="C9" s="2" t="s">
        <v>9</v>
      </c>
      <c r="D9" s="2"/>
      <c r="E9" s="2" t="s">
        <v>22</v>
      </c>
    </row>
    <row r="10" spans="3:5" ht="15.75">
      <c r="C10" s="51" t="s">
        <v>214</v>
      </c>
      <c r="D10" s="2"/>
      <c r="E10" s="51" t="s">
        <v>178</v>
      </c>
    </row>
    <row r="11" spans="3:5" ht="15.75">
      <c r="C11" s="2" t="s">
        <v>10</v>
      </c>
      <c r="D11" s="2"/>
      <c r="E11" s="2" t="s">
        <v>10</v>
      </c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8">
      <c r="A13" s="5" t="s">
        <v>47</v>
      </c>
      <c r="B13" s="5"/>
      <c r="C13" s="21">
        <v>80053</v>
      </c>
      <c r="D13" s="6"/>
      <c r="E13" s="21">
        <v>76294</v>
      </c>
      <c r="F13" s="6"/>
      <c r="G13" s="6"/>
    </row>
    <row r="14" spans="1:7" ht="18">
      <c r="A14" s="5"/>
      <c r="B14" s="5"/>
      <c r="C14" s="21"/>
      <c r="D14" s="6"/>
      <c r="E14" s="21"/>
      <c r="F14" s="6"/>
      <c r="G14" s="6"/>
    </row>
    <row r="15" spans="1:7" ht="18">
      <c r="A15" s="5" t="s">
        <v>48</v>
      </c>
      <c r="B15" s="5"/>
      <c r="C15" s="23">
        <v>0</v>
      </c>
      <c r="D15" s="6"/>
      <c r="E15" s="23">
        <v>0</v>
      </c>
      <c r="F15" s="6"/>
      <c r="G15" s="6"/>
    </row>
    <row r="16" spans="1:7" ht="18">
      <c r="A16" s="5"/>
      <c r="B16" s="5"/>
      <c r="C16" s="21"/>
      <c r="D16" s="6"/>
      <c r="E16" s="21"/>
      <c r="F16" s="6"/>
      <c r="G16" s="6"/>
    </row>
    <row r="17" spans="1:7" ht="18">
      <c r="A17" s="5" t="s">
        <v>49</v>
      </c>
      <c r="B17" s="5"/>
      <c r="C17" s="23">
        <v>0</v>
      </c>
      <c r="D17" s="6"/>
      <c r="E17" s="23">
        <v>0</v>
      </c>
      <c r="F17" s="6"/>
      <c r="G17" s="6"/>
    </row>
    <row r="18" spans="1:7" ht="18">
      <c r="A18" s="5"/>
      <c r="B18" s="5"/>
      <c r="C18" s="21"/>
      <c r="D18" s="6"/>
      <c r="E18" s="21"/>
      <c r="F18" s="6"/>
      <c r="G18" s="6"/>
    </row>
    <row r="19" spans="1:7" ht="18">
      <c r="A19" s="5" t="s">
        <v>50</v>
      </c>
      <c r="B19" s="5"/>
      <c r="C19" s="23">
        <v>150</v>
      </c>
      <c r="D19" s="7"/>
      <c r="E19" s="23">
        <v>150</v>
      </c>
      <c r="F19" s="6"/>
      <c r="G19" s="6"/>
    </row>
    <row r="20" spans="1:7" ht="18">
      <c r="A20" s="5"/>
      <c r="B20" s="5"/>
      <c r="C20" s="23"/>
      <c r="D20" s="7"/>
      <c r="E20" s="23"/>
      <c r="F20" s="6"/>
      <c r="G20" s="6"/>
    </row>
    <row r="21" spans="1:7" ht="18">
      <c r="A21" s="5" t="s">
        <v>70</v>
      </c>
      <c r="B21" s="5"/>
      <c r="C21" s="23">
        <v>29</v>
      </c>
      <c r="D21" s="7"/>
      <c r="E21" s="23">
        <v>30</v>
      </c>
      <c r="F21" s="6"/>
      <c r="G21" s="6"/>
    </row>
    <row r="22" spans="1:7" ht="18">
      <c r="A22" s="5"/>
      <c r="B22" s="5"/>
      <c r="C22" s="21"/>
      <c r="D22" s="6"/>
      <c r="E22" s="21"/>
      <c r="F22" s="6"/>
      <c r="G22" s="6"/>
    </row>
    <row r="23" spans="1:7" ht="18">
      <c r="A23" s="5" t="s">
        <v>51</v>
      </c>
      <c r="B23" s="5"/>
      <c r="C23" s="22">
        <v>0</v>
      </c>
      <c r="D23" s="6"/>
      <c r="E23" s="22">
        <v>0</v>
      </c>
      <c r="F23" s="6"/>
      <c r="G23" s="6"/>
    </row>
    <row r="24" spans="1:7" ht="18">
      <c r="A24" s="5"/>
      <c r="B24" s="5"/>
      <c r="C24" s="21"/>
      <c r="D24" s="6"/>
      <c r="E24" s="21"/>
      <c r="F24" s="6"/>
      <c r="G24" s="6"/>
    </row>
    <row r="25" spans="1:7" ht="18">
      <c r="A25" s="5" t="s">
        <v>52</v>
      </c>
      <c r="B25" s="5"/>
      <c r="C25" s="21"/>
      <c r="D25" s="6"/>
      <c r="E25" s="21"/>
      <c r="F25" s="6"/>
      <c r="G25" s="6"/>
    </row>
    <row r="26" spans="1:7" ht="18">
      <c r="A26" s="5"/>
      <c r="B26" s="5" t="s">
        <v>53</v>
      </c>
      <c r="C26" s="36">
        <v>9955</v>
      </c>
      <c r="D26" s="34"/>
      <c r="E26" s="36">
        <v>7877</v>
      </c>
      <c r="F26" s="34"/>
      <c r="G26" s="6"/>
    </row>
    <row r="27" spans="1:7" ht="18">
      <c r="A27" s="5"/>
      <c r="B27" s="5" t="s">
        <v>54</v>
      </c>
      <c r="C27" s="37">
        <v>31108</v>
      </c>
      <c r="D27" s="34"/>
      <c r="E27" s="37">
        <v>30288</v>
      </c>
      <c r="F27" s="34"/>
      <c r="G27" s="6"/>
    </row>
    <row r="28" spans="1:7" ht="18">
      <c r="A28" s="5"/>
      <c r="B28" s="5" t="s">
        <v>55</v>
      </c>
      <c r="C28" s="37">
        <v>2984</v>
      </c>
      <c r="D28" s="34"/>
      <c r="E28" s="37">
        <v>4631</v>
      </c>
      <c r="F28" s="34"/>
      <c r="G28" s="6"/>
    </row>
    <row r="29" spans="1:7" ht="18">
      <c r="A29" s="5"/>
      <c r="B29" s="5" t="s">
        <v>56</v>
      </c>
      <c r="C29" s="37">
        <v>7330</v>
      </c>
      <c r="D29" s="34"/>
      <c r="E29" s="37">
        <v>8080</v>
      </c>
      <c r="F29" s="34"/>
      <c r="G29" s="6"/>
    </row>
    <row r="30" spans="1:7" ht="18">
      <c r="A30" s="5"/>
      <c r="B30" s="5" t="s">
        <v>74</v>
      </c>
      <c r="C30" s="37">
        <f>1379-2</f>
        <v>1377</v>
      </c>
      <c r="D30" s="34"/>
      <c r="E30" s="37">
        <f>1231+3+5</f>
        <v>1239</v>
      </c>
      <c r="F30" s="34"/>
      <c r="G30" s="6"/>
    </row>
    <row r="31" spans="1:7" ht="18">
      <c r="A31" s="5"/>
      <c r="C31" s="38"/>
      <c r="D31" s="34"/>
      <c r="E31" s="38"/>
      <c r="F31" s="34"/>
      <c r="G31" s="6"/>
    </row>
    <row r="32" spans="1:7" ht="18">
      <c r="A32" s="5"/>
      <c r="B32" s="5"/>
      <c r="C32" s="35">
        <f>SUM(C26:C31)</f>
        <v>52754</v>
      </c>
      <c r="D32" s="12"/>
      <c r="E32" s="35">
        <f>SUM(E26:E31)</f>
        <v>52115</v>
      </c>
      <c r="F32" s="12"/>
      <c r="G32" s="6"/>
    </row>
    <row r="33" spans="1:7" ht="18">
      <c r="A33" s="5" t="s">
        <v>58</v>
      </c>
      <c r="B33" s="5"/>
      <c r="C33" s="24"/>
      <c r="D33" s="12"/>
      <c r="E33" s="24"/>
      <c r="F33" s="12"/>
      <c r="G33" s="6"/>
    </row>
    <row r="34" spans="1:7" ht="18">
      <c r="A34" s="5"/>
      <c r="B34" s="5" t="s">
        <v>57</v>
      </c>
      <c r="C34" s="25">
        <v>3462</v>
      </c>
      <c r="D34" s="12"/>
      <c r="E34" s="25">
        <v>3362</v>
      </c>
      <c r="F34" s="12"/>
      <c r="G34" s="6"/>
    </row>
    <row r="35" spans="1:7" ht="18">
      <c r="A35" s="5"/>
      <c r="B35" s="5" t="s">
        <v>59</v>
      </c>
      <c r="C35" s="25">
        <v>4035</v>
      </c>
      <c r="D35" s="12"/>
      <c r="E35" s="25">
        <v>3590</v>
      </c>
      <c r="F35" s="12"/>
      <c r="G35" s="6"/>
    </row>
    <row r="36" spans="1:7" ht="18">
      <c r="A36" s="5"/>
      <c r="B36" s="5" t="s">
        <v>60</v>
      </c>
      <c r="C36" s="25">
        <v>14315</v>
      </c>
      <c r="D36" s="12"/>
      <c r="E36" s="25">
        <v>12968</v>
      </c>
      <c r="F36" s="12"/>
      <c r="G36" s="6"/>
    </row>
    <row r="37" spans="1:7" ht="18">
      <c r="A37" s="5"/>
      <c r="B37" s="5"/>
      <c r="C37" s="25"/>
      <c r="D37" s="12"/>
      <c r="E37" s="25"/>
      <c r="F37" s="12"/>
      <c r="G37" s="6"/>
    </row>
    <row r="38" spans="1:7" ht="18">
      <c r="A38" s="5"/>
      <c r="B38" s="5"/>
      <c r="C38" s="24">
        <f>SUM(C34:C36)</f>
        <v>21812</v>
      </c>
      <c r="D38" s="12"/>
      <c r="E38" s="24">
        <f>SUM(E34:E36)</f>
        <v>19920</v>
      </c>
      <c r="F38" s="12"/>
      <c r="G38" s="6"/>
    </row>
    <row r="39" spans="1:7" ht="18">
      <c r="A39" s="5" t="s">
        <v>61</v>
      </c>
      <c r="B39" s="5"/>
      <c r="C39" s="26">
        <f>+C32-C38</f>
        <v>30942</v>
      </c>
      <c r="D39" s="6"/>
      <c r="E39" s="26">
        <f>$E$32-$E$38</f>
        <v>32195</v>
      </c>
      <c r="F39" s="6"/>
      <c r="G39" s="6"/>
    </row>
    <row r="40" spans="1:7" ht="18.75" thickBot="1">
      <c r="A40" s="5"/>
      <c r="B40" s="5"/>
      <c r="C40" s="53">
        <f>SUM(C13:C25)+C39</f>
        <v>111174</v>
      </c>
      <c r="D40" s="6"/>
      <c r="E40" s="53">
        <f>SUM(E13:E25)+$E$39</f>
        <v>108669</v>
      </c>
      <c r="F40" s="6"/>
      <c r="G40" s="6"/>
    </row>
    <row r="41" spans="3:7" ht="12.75" customHeight="1" thickTop="1">
      <c r="C41" s="52"/>
      <c r="E41" s="52"/>
      <c r="F41" s="6"/>
      <c r="G41" s="6"/>
    </row>
    <row r="42" spans="1:7" ht="18">
      <c r="A42" s="5" t="s">
        <v>62</v>
      </c>
      <c r="B42" s="5"/>
      <c r="C42" s="21"/>
      <c r="D42" s="6"/>
      <c r="E42" s="21"/>
      <c r="F42" s="6"/>
      <c r="G42" s="6"/>
    </row>
    <row r="43" spans="1:7" ht="18">
      <c r="A43" s="5" t="s">
        <v>63</v>
      </c>
      <c r="B43" s="5"/>
      <c r="C43" s="21">
        <v>49000</v>
      </c>
      <c r="D43" s="6"/>
      <c r="E43" s="21">
        <v>49000</v>
      </c>
      <c r="F43" s="6"/>
      <c r="G43" s="6"/>
    </row>
    <row r="44" spans="1:7" ht="18">
      <c r="A44" s="5" t="s">
        <v>16</v>
      </c>
      <c r="B44" s="5"/>
      <c r="C44" s="21"/>
      <c r="D44" s="6"/>
      <c r="E44" s="21"/>
      <c r="F44" s="6"/>
      <c r="G44" s="6"/>
    </row>
    <row r="45" spans="1:7" ht="18">
      <c r="A45" s="5"/>
      <c r="B45" s="5" t="s">
        <v>186</v>
      </c>
      <c r="C45" s="21">
        <v>32985</v>
      </c>
      <c r="D45" s="6"/>
      <c r="E45" s="21">
        <v>32985</v>
      </c>
      <c r="F45" s="6"/>
      <c r="G45" s="6"/>
    </row>
    <row r="46" spans="1:7" ht="18">
      <c r="A46" s="5"/>
      <c r="B46" s="5" t="s">
        <v>64</v>
      </c>
      <c r="C46" s="23">
        <v>0</v>
      </c>
      <c r="D46" s="6"/>
      <c r="E46" s="23">
        <v>0</v>
      </c>
      <c r="F46" s="6"/>
      <c r="G46" s="6"/>
    </row>
    <row r="47" spans="1:7" ht="18">
      <c r="A47" s="5"/>
      <c r="B47" s="5" t="s">
        <v>187</v>
      </c>
      <c r="C47" s="21">
        <v>5207</v>
      </c>
      <c r="D47" s="6"/>
      <c r="E47" s="21">
        <v>5207</v>
      </c>
      <c r="F47" s="6"/>
      <c r="G47" s="6"/>
    </row>
    <row r="48" spans="1:7" ht="18">
      <c r="A48" s="5"/>
      <c r="B48" s="5" t="s">
        <v>65</v>
      </c>
      <c r="C48" s="23">
        <v>0</v>
      </c>
      <c r="D48" s="6"/>
      <c r="E48" s="23">
        <v>0</v>
      </c>
      <c r="F48" s="6"/>
      <c r="G48" s="6"/>
    </row>
    <row r="49" spans="1:7" ht="18">
      <c r="A49" s="5"/>
      <c r="B49" s="5" t="s">
        <v>188</v>
      </c>
      <c r="C49" s="21">
        <v>17368</v>
      </c>
      <c r="D49" s="6"/>
      <c r="E49" s="21">
        <v>15202</v>
      </c>
      <c r="F49" s="6"/>
      <c r="G49" s="6"/>
    </row>
    <row r="50" spans="1:7" ht="18">
      <c r="A50" s="5"/>
      <c r="B50" s="5"/>
      <c r="C50" s="26">
        <f>SUM(C43:C49)</f>
        <v>104560</v>
      </c>
      <c r="D50" s="6"/>
      <c r="E50" s="26">
        <f>SUM(E43:E49)</f>
        <v>102394</v>
      </c>
      <c r="F50" s="6"/>
      <c r="G50" s="6"/>
    </row>
    <row r="51" spans="1:7" ht="12.75" customHeight="1">
      <c r="A51" s="5"/>
      <c r="B51" s="5"/>
      <c r="C51" s="21"/>
      <c r="D51" s="6"/>
      <c r="E51" s="21"/>
      <c r="F51" s="6"/>
      <c r="G51" s="6"/>
    </row>
    <row r="52" spans="1:7" ht="18">
      <c r="A52" s="5" t="s">
        <v>45</v>
      </c>
      <c r="B52" s="5"/>
      <c r="C52" s="23">
        <v>0</v>
      </c>
      <c r="D52" s="11"/>
      <c r="E52" s="23">
        <v>0</v>
      </c>
      <c r="F52" s="6"/>
      <c r="G52" s="6"/>
    </row>
    <row r="53" spans="1:7" ht="10.5" customHeight="1">
      <c r="A53" s="5"/>
      <c r="B53" s="5"/>
      <c r="C53" s="21"/>
      <c r="D53" s="6"/>
      <c r="E53" s="21"/>
      <c r="F53" s="6"/>
      <c r="G53" s="6"/>
    </row>
    <row r="54" spans="1:7" ht="18">
      <c r="A54" s="5" t="s">
        <v>66</v>
      </c>
      <c r="B54" s="5"/>
      <c r="C54" s="23">
        <v>599</v>
      </c>
      <c r="D54" s="6"/>
      <c r="E54" s="23">
        <v>739</v>
      </c>
      <c r="F54" s="13"/>
      <c r="G54" s="6"/>
    </row>
    <row r="55" spans="1:7" ht="10.5" customHeight="1">
      <c r="A55" s="5"/>
      <c r="B55" s="5"/>
      <c r="C55" s="21"/>
      <c r="D55" s="6"/>
      <c r="E55" s="21"/>
      <c r="F55" s="6"/>
      <c r="G55" s="6"/>
    </row>
    <row r="56" spans="1:7" ht="18">
      <c r="A56" s="5" t="s">
        <v>67</v>
      </c>
      <c r="C56" s="21">
        <v>6015</v>
      </c>
      <c r="D56" s="6"/>
      <c r="E56" s="21">
        <v>5536</v>
      </c>
      <c r="F56" s="6"/>
      <c r="G56" s="6"/>
    </row>
    <row r="57" spans="1:7" ht="18.75" thickBot="1">
      <c r="A57" s="5"/>
      <c r="B57" s="5"/>
      <c r="C57" s="26">
        <f>SUM(C50:C56)</f>
        <v>111174</v>
      </c>
      <c r="D57" s="6"/>
      <c r="E57" s="26">
        <f>SUM(E50:E56)</f>
        <v>108669</v>
      </c>
      <c r="F57" s="6"/>
      <c r="G57" s="6"/>
    </row>
    <row r="58" spans="1:7" ht="18.75" thickTop="1">
      <c r="A58" s="5"/>
      <c r="B58" s="5"/>
      <c r="C58" s="27"/>
      <c r="D58" s="6"/>
      <c r="E58" s="27"/>
      <c r="F58" s="6"/>
      <c r="G58" s="6"/>
    </row>
    <row r="59" spans="1:7" ht="18.75" thickBot="1">
      <c r="A59" s="5" t="s">
        <v>68</v>
      </c>
      <c r="B59" s="5"/>
      <c r="C59" s="49">
        <f>(C40-C21-C54-C56)/49000</f>
        <v>2.1332857142857145</v>
      </c>
      <c r="D59" s="100"/>
      <c r="E59" s="49">
        <f>(E40-E21-E54-E56)/49000</f>
        <v>2.0890612244897957</v>
      </c>
      <c r="F59" s="6"/>
      <c r="G59" s="6"/>
    </row>
    <row r="60" spans="1:7" ht="18.75" thickTop="1">
      <c r="A60" s="5"/>
      <c r="B60" s="5"/>
      <c r="C60" s="100"/>
      <c r="D60" s="100"/>
      <c r="E60" s="100"/>
      <c r="F60" s="6"/>
      <c r="G60" s="6"/>
    </row>
    <row r="61" spans="1:7" ht="18">
      <c r="A61" s="5"/>
      <c r="B61" s="5"/>
      <c r="C61" s="100"/>
      <c r="D61" s="100"/>
      <c r="E61" s="100"/>
      <c r="F61" s="6"/>
      <c r="G61" s="6"/>
    </row>
    <row r="62" spans="1:7" ht="18">
      <c r="A62" s="5"/>
      <c r="B62" s="5"/>
      <c r="C62" s="6"/>
      <c r="D62" s="6"/>
      <c r="E62" s="6"/>
      <c r="F62" s="6"/>
      <c r="G62" s="6"/>
    </row>
    <row r="63" spans="1:11" s="16" customFormat="1" ht="18">
      <c r="A63" s="28" t="s">
        <v>171</v>
      </c>
      <c r="B63" s="58"/>
      <c r="C63" s="28"/>
      <c r="D63" s="58"/>
      <c r="E63" s="28"/>
      <c r="F63" s="58"/>
      <c r="G63" s="28"/>
      <c r="H63" s="58"/>
      <c r="I63" s="8"/>
      <c r="J63" s="60"/>
      <c r="K63" s="60"/>
    </row>
    <row r="64" spans="1:11" ht="18">
      <c r="A64" s="28" t="s">
        <v>190</v>
      </c>
      <c r="B64" s="28"/>
      <c r="C64" s="58"/>
      <c r="D64" s="28"/>
      <c r="E64" s="58"/>
      <c r="F64" s="28"/>
      <c r="G64" s="58"/>
      <c r="H64" s="28"/>
      <c r="I64" s="58"/>
      <c r="J64" s="8"/>
      <c r="K64" s="8"/>
    </row>
    <row r="65" spans="1:7" ht="18">
      <c r="A65" s="5"/>
      <c r="B65" s="5"/>
      <c r="C65" s="6"/>
      <c r="D65" s="6"/>
      <c r="E65" s="6"/>
      <c r="F65" s="6"/>
      <c r="G65" s="6"/>
    </row>
    <row r="66" spans="1:7" ht="18">
      <c r="A66" s="5"/>
      <c r="B66" s="5"/>
      <c r="C66" s="6"/>
      <c r="D66" s="6"/>
      <c r="E66" s="6"/>
      <c r="F66" s="6"/>
      <c r="G66" s="6"/>
    </row>
    <row r="67" spans="1:7" ht="18">
      <c r="A67" s="5"/>
      <c r="B67" s="5"/>
      <c r="C67" s="6"/>
      <c r="D67" s="6"/>
      <c r="E67" s="6"/>
      <c r="F67" s="6"/>
      <c r="G67" s="6"/>
    </row>
  </sheetData>
  <printOptions/>
  <pageMargins left="1.1" right="0.5" top="0.8" bottom="0.38" header="0" footer="0"/>
  <pageSetup horizontalDpi="1200" verticalDpi="1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8.88671875" defaultRowHeight="15"/>
  <cols>
    <col min="1" max="2" width="7.10546875" style="80" customWidth="1"/>
    <col min="3" max="3" width="10.77734375" style="80" customWidth="1"/>
    <col min="4" max="4" width="7.3359375" style="80" customWidth="1"/>
    <col min="5" max="5" width="8.5546875" style="80" customWidth="1"/>
    <col min="6" max="6" width="10.21484375" style="80" customWidth="1"/>
    <col min="7" max="7" width="11.77734375" style="80" customWidth="1"/>
    <col min="8" max="8" width="10.77734375" style="80" customWidth="1"/>
    <col min="9" max="16384" width="7.10546875" style="80" customWidth="1"/>
  </cols>
  <sheetData>
    <row r="1" ht="18">
      <c r="A1" s="87" t="s">
        <v>3</v>
      </c>
    </row>
    <row r="2" spans="1:3" ht="12.75">
      <c r="A2" s="88" t="s">
        <v>4</v>
      </c>
      <c r="B2" s="89"/>
      <c r="C2" s="89"/>
    </row>
    <row r="3" spans="1:3" ht="12.75">
      <c r="A3" s="88" t="s">
        <v>5</v>
      </c>
      <c r="B3" s="89"/>
      <c r="C3" s="89"/>
    </row>
    <row r="5" s="81" customFormat="1" ht="12.75">
      <c r="A5" s="81" t="s">
        <v>157</v>
      </c>
    </row>
    <row r="6" s="81" customFormat="1" ht="12.75">
      <c r="A6" s="81" t="s">
        <v>216</v>
      </c>
    </row>
    <row r="8" ht="12.75">
      <c r="G8" s="82" t="s">
        <v>158</v>
      </c>
    </row>
    <row r="9" spans="5:8" ht="12.75">
      <c r="E9" s="153" t="s">
        <v>159</v>
      </c>
      <c r="F9" s="153"/>
      <c r="G9" s="82" t="s">
        <v>160</v>
      </c>
      <c r="H9" s="82" t="s">
        <v>161</v>
      </c>
    </row>
    <row r="10" spans="4:8" ht="12.75">
      <c r="D10" s="82" t="s">
        <v>162</v>
      </c>
      <c r="E10" s="82" t="s">
        <v>162</v>
      </c>
      <c r="F10" s="82" t="s">
        <v>163</v>
      </c>
      <c r="G10" s="82" t="s">
        <v>164</v>
      </c>
      <c r="H10" s="82" t="s">
        <v>165</v>
      </c>
    </row>
    <row r="11" spans="4:8" ht="12.75">
      <c r="D11" s="82" t="s">
        <v>166</v>
      </c>
      <c r="E11" s="82" t="s">
        <v>167</v>
      </c>
      <c r="F11" s="82" t="s">
        <v>168</v>
      </c>
      <c r="G11" s="96" t="s">
        <v>180</v>
      </c>
      <c r="H11" s="82" t="s">
        <v>169</v>
      </c>
    </row>
    <row r="12" spans="4:8" ht="12.75">
      <c r="D12" s="82" t="s">
        <v>10</v>
      </c>
      <c r="E12" s="82" t="s">
        <v>10</v>
      </c>
      <c r="F12" s="82" t="s">
        <v>10</v>
      </c>
      <c r="G12" s="82" t="s">
        <v>10</v>
      </c>
      <c r="H12" s="82" t="s">
        <v>10</v>
      </c>
    </row>
    <row r="14" spans="1:8" ht="12.75">
      <c r="A14" s="80" t="s">
        <v>170</v>
      </c>
      <c r="D14" s="72">
        <v>49000</v>
      </c>
      <c r="E14" s="72">
        <v>32985</v>
      </c>
      <c r="F14" s="72">
        <v>5207</v>
      </c>
      <c r="G14" s="72">
        <v>12659</v>
      </c>
      <c r="H14" s="72">
        <f>SUM(D14:G14)</f>
        <v>99851</v>
      </c>
    </row>
    <row r="15" spans="4:8" ht="12.75">
      <c r="D15" s="72"/>
      <c r="E15" s="72"/>
      <c r="F15" s="72"/>
      <c r="G15" s="72"/>
      <c r="H15" s="72"/>
    </row>
    <row r="16" spans="1:8" ht="12.75">
      <c r="A16" s="94" t="s">
        <v>191</v>
      </c>
      <c r="D16" s="72">
        <v>0</v>
      </c>
      <c r="E16" s="72">
        <v>0</v>
      </c>
      <c r="F16" s="72">
        <v>0</v>
      </c>
      <c r="G16" s="72">
        <v>3768</v>
      </c>
      <c r="H16" s="72">
        <f>SUM(D16:G16)</f>
        <v>3768</v>
      </c>
    </row>
    <row r="17" spans="4:8" ht="12.75">
      <c r="D17" s="72"/>
      <c r="E17" s="72"/>
      <c r="F17" s="72"/>
      <c r="G17" s="72"/>
      <c r="H17" s="72"/>
    </row>
    <row r="18" spans="1:8" ht="12.75">
      <c r="A18" s="94" t="s">
        <v>175</v>
      </c>
      <c r="D18" s="72">
        <v>0</v>
      </c>
      <c r="E18" s="72">
        <v>0</v>
      </c>
      <c r="F18" s="72">
        <v>0</v>
      </c>
      <c r="G18" s="72">
        <v>-1225</v>
      </c>
      <c r="H18" s="72">
        <f>SUM(G18)</f>
        <v>-1225</v>
      </c>
    </row>
    <row r="19" spans="4:8" ht="12.75">
      <c r="D19" s="73"/>
      <c r="E19" s="73"/>
      <c r="F19" s="73"/>
      <c r="G19" s="73"/>
      <c r="H19" s="73"/>
    </row>
    <row r="20" spans="1:8" ht="12.75">
      <c r="A20" s="94" t="s">
        <v>179</v>
      </c>
      <c r="D20" s="101">
        <f>SUM(D14:D19)</f>
        <v>49000</v>
      </c>
      <c r="E20" s="101">
        <f>SUM(E14:E19)</f>
        <v>32985</v>
      </c>
      <c r="F20" s="101">
        <f>SUM(F14:F19)</f>
        <v>5207</v>
      </c>
      <c r="G20" s="101">
        <f>SUM(G14:G19)</f>
        <v>15202</v>
      </c>
      <c r="H20" s="101">
        <f>SUM(H14:H19)</f>
        <v>102394</v>
      </c>
    </row>
    <row r="22" spans="1:8" ht="12.75">
      <c r="A22" s="94" t="s">
        <v>134</v>
      </c>
      <c r="D22" s="72">
        <v>0</v>
      </c>
      <c r="E22" s="72">
        <v>0</v>
      </c>
      <c r="F22" s="72">
        <v>0</v>
      </c>
      <c r="G22" s="106">
        <v>2166</v>
      </c>
      <c r="H22" s="72">
        <f>SUM(D22:G22)</f>
        <v>2166</v>
      </c>
    </row>
    <row r="23" spans="1:8" ht="12.75">
      <c r="A23" s="94"/>
      <c r="D23" s="72"/>
      <c r="E23" s="72"/>
      <c r="F23" s="72"/>
      <c r="G23" s="72"/>
      <c r="H23" s="72"/>
    </row>
    <row r="24" spans="1:8" ht="12.75">
      <c r="A24" s="94" t="s">
        <v>217</v>
      </c>
      <c r="D24" s="102">
        <f>+D20+D22</f>
        <v>49000</v>
      </c>
      <c r="E24" s="102">
        <f>+E20+E22</f>
        <v>32985</v>
      </c>
      <c r="F24" s="102">
        <f>+F20+F22</f>
        <v>5207</v>
      </c>
      <c r="G24" s="102">
        <f>+G20+G22</f>
        <v>17368</v>
      </c>
      <c r="H24" s="102">
        <f>+H20+H22</f>
        <v>104560</v>
      </c>
    </row>
    <row r="28" ht="12.75">
      <c r="A28" s="93"/>
    </row>
    <row r="29" ht="12.75">
      <c r="A29" s="93"/>
    </row>
    <row r="32" spans="1:10" s="83" customFormat="1" ht="12.75">
      <c r="A32" s="83" t="s">
        <v>173</v>
      </c>
      <c r="B32" s="84"/>
      <c r="D32" s="84"/>
      <c r="G32" s="84"/>
      <c r="H32" s="84"/>
      <c r="I32" s="84"/>
      <c r="J32" s="84"/>
    </row>
    <row r="33" spans="1:10" s="83" customFormat="1" ht="12.75">
      <c r="A33" s="83" t="s">
        <v>204</v>
      </c>
      <c r="C33" s="84"/>
      <c r="E33" s="84"/>
      <c r="F33" s="84"/>
      <c r="H33" s="84"/>
      <c r="I33" s="84"/>
      <c r="J33" s="84"/>
    </row>
  </sheetData>
  <mergeCells count="1">
    <mergeCell ref="E9:F9"/>
  </mergeCells>
  <printOptions/>
  <pageMargins left="0.75" right="0.51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8.88671875" defaultRowHeight="15"/>
  <cols>
    <col min="1" max="6" width="7.10546875" style="68" customWidth="1"/>
    <col min="7" max="7" width="5.5546875" style="68" customWidth="1"/>
    <col min="8" max="8" width="11.10546875" style="68" customWidth="1"/>
    <col min="9" max="9" width="13.77734375" style="72" customWidth="1"/>
    <col min="10" max="10" width="8.4453125" style="68" bestFit="1" customWidth="1"/>
    <col min="11" max="16384" width="7.10546875" style="68" customWidth="1"/>
  </cols>
  <sheetData>
    <row r="1" spans="1:10" ht="18">
      <c r="A1" s="39" t="s">
        <v>3</v>
      </c>
      <c r="B1" s="28"/>
      <c r="C1" s="67"/>
      <c r="D1" s="67"/>
      <c r="E1" s="67"/>
      <c r="F1" s="67"/>
      <c r="J1" s="67"/>
    </row>
    <row r="2" spans="1:10" ht="15">
      <c r="A2" s="92" t="s">
        <v>4</v>
      </c>
      <c r="B2" s="90"/>
      <c r="C2" s="91"/>
      <c r="D2" s="67"/>
      <c r="E2" s="67"/>
      <c r="F2" s="67"/>
      <c r="J2" s="67"/>
    </row>
    <row r="3" spans="1:10" ht="15">
      <c r="A3" s="92" t="s">
        <v>5</v>
      </c>
      <c r="B3" s="90"/>
      <c r="C3" s="91"/>
      <c r="D3" s="67"/>
      <c r="E3" s="67"/>
      <c r="F3" s="67"/>
      <c r="J3" s="67"/>
    </row>
    <row r="4" spans="1:10" ht="12.75">
      <c r="A4" s="67"/>
      <c r="B4" s="67"/>
      <c r="C4" s="67"/>
      <c r="D4" s="67"/>
      <c r="E4" s="67"/>
      <c r="F4" s="67"/>
      <c r="J4" s="67"/>
    </row>
    <row r="5" spans="1:10" ht="12.75">
      <c r="A5" s="67" t="s">
        <v>192</v>
      </c>
      <c r="B5" s="67"/>
      <c r="C5" s="67"/>
      <c r="D5" s="67"/>
      <c r="E5" s="67"/>
      <c r="F5" s="67"/>
      <c r="J5" s="67"/>
    </row>
    <row r="6" ht="12.75">
      <c r="A6" s="67" t="s">
        <v>240</v>
      </c>
    </row>
    <row r="7" spans="1:11" ht="12.75">
      <c r="A7" s="67"/>
      <c r="H7" s="115" t="s">
        <v>7</v>
      </c>
      <c r="I7" s="119" t="s">
        <v>11</v>
      </c>
      <c r="K7" s="117"/>
    </row>
    <row r="8" spans="1:11" ht="12.75">
      <c r="A8" s="67"/>
      <c r="H8" s="115" t="s">
        <v>8</v>
      </c>
      <c r="I8" s="119" t="s">
        <v>12</v>
      </c>
      <c r="K8" s="117"/>
    </row>
    <row r="9" spans="1:11" ht="12.75">
      <c r="A9" s="67"/>
      <c r="H9" s="115" t="s">
        <v>9</v>
      </c>
      <c r="I9" s="119" t="s">
        <v>9</v>
      </c>
      <c r="K9" s="117"/>
    </row>
    <row r="10" spans="8:11" ht="12.75">
      <c r="H10" s="116" t="s">
        <v>214</v>
      </c>
      <c r="I10" s="120" t="s">
        <v>215</v>
      </c>
      <c r="K10" s="117"/>
    </row>
    <row r="11" spans="8:9" ht="12.75">
      <c r="H11" s="69" t="s">
        <v>10</v>
      </c>
      <c r="I11" s="121" t="s">
        <v>10</v>
      </c>
    </row>
    <row r="12" spans="1:8" ht="12.75">
      <c r="A12" s="67" t="s">
        <v>143</v>
      </c>
      <c r="B12" s="67"/>
      <c r="C12" s="67"/>
      <c r="D12" s="67"/>
      <c r="E12" s="67"/>
      <c r="F12" s="67"/>
      <c r="H12" s="67"/>
    </row>
    <row r="14" spans="1:9" ht="12.75">
      <c r="A14" s="118" t="s">
        <v>133</v>
      </c>
      <c r="H14" s="70">
        <v>2834</v>
      </c>
      <c r="I14" s="72">
        <v>3617</v>
      </c>
    </row>
    <row r="15" spans="1:9" ht="12.75">
      <c r="A15" s="68" t="s">
        <v>144</v>
      </c>
      <c r="H15" s="71">
        <v>2666</v>
      </c>
      <c r="I15" s="73">
        <v>2931</v>
      </c>
    </row>
    <row r="16" spans="1:9" ht="12.75">
      <c r="A16" s="68" t="s">
        <v>145</v>
      </c>
      <c r="H16" s="70">
        <f>SUM(H14:H15)</f>
        <v>5500</v>
      </c>
      <c r="I16" s="70">
        <f>SUM(I14:I15)</f>
        <v>6548</v>
      </c>
    </row>
    <row r="17" spans="1:9" ht="12.75">
      <c r="A17" s="68" t="s">
        <v>146</v>
      </c>
      <c r="H17" s="71">
        <v>-705</v>
      </c>
      <c r="I17" s="73">
        <v>-111</v>
      </c>
    </row>
    <row r="18" spans="1:9" ht="12.75">
      <c r="A18" s="93" t="s">
        <v>189</v>
      </c>
      <c r="H18" s="72">
        <f>SUM(H16:H17)</f>
        <v>4795</v>
      </c>
      <c r="I18" s="72">
        <f>SUM(I16:I17)</f>
        <v>6437</v>
      </c>
    </row>
    <row r="19" spans="1:9" ht="12.75">
      <c r="A19" s="93" t="s">
        <v>241</v>
      </c>
      <c r="H19" s="72">
        <v>30</v>
      </c>
      <c r="I19" s="72">
        <v>0</v>
      </c>
    </row>
    <row r="20" spans="1:9" ht="12.75">
      <c r="A20" s="68" t="s">
        <v>147</v>
      </c>
      <c r="H20" s="73">
        <v>-356</v>
      </c>
      <c r="I20" s="73">
        <v>-969</v>
      </c>
    </row>
    <row r="21" spans="1:9" ht="12.75">
      <c r="A21" s="67" t="s">
        <v>148</v>
      </c>
      <c r="B21" s="67"/>
      <c r="C21" s="67"/>
      <c r="D21" s="67"/>
      <c r="E21" s="67"/>
      <c r="F21" s="67"/>
      <c r="H21" s="74">
        <f>SUM(H18:H20)</f>
        <v>4469</v>
      </c>
      <c r="I21" s="74">
        <f>SUM(I18:I20)</f>
        <v>5468</v>
      </c>
    </row>
    <row r="22" ht="12.75">
      <c r="H22" s="72"/>
    </row>
    <row r="23" spans="1:8" ht="12.75">
      <c r="A23" s="67" t="s">
        <v>149</v>
      </c>
      <c r="B23" s="67"/>
      <c r="C23" s="67"/>
      <c r="D23" s="67"/>
      <c r="E23" s="67"/>
      <c r="F23" s="67"/>
      <c r="H23" s="74"/>
    </row>
    <row r="24" ht="12.75">
      <c r="H24" s="72"/>
    </row>
    <row r="25" spans="1:9" ht="12.75">
      <c r="A25" s="68" t="s">
        <v>150</v>
      </c>
      <c r="H25" s="75">
        <v>59</v>
      </c>
      <c r="I25" s="75">
        <v>20</v>
      </c>
    </row>
    <row r="26" spans="1:9" ht="12.75">
      <c r="A26" s="93" t="s">
        <v>201</v>
      </c>
      <c r="H26" s="103">
        <v>117</v>
      </c>
      <c r="I26" s="103">
        <v>0</v>
      </c>
    </row>
    <row r="27" spans="1:9" ht="12.75">
      <c r="A27" s="68" t="s">
        <v>151</v>
      </c>
      <c r="E27" s="67"/>
      <c r="F27" s="67"/>
      <c r="H27" s="76">
        <v>-6287</v>
      </c>
      <c r="I27" s="123">
        <v>-1674</v>
      </c>
    </row>
    <row r="28" spans="1:9" ht="12.75">
      <c r="A28" s="67" t="s">
        <v>152</v>
      </c>
      <c r="B28" s="67"/>
      <c r="C28" s="67"/>
      <c r="D28" s="67"/>
      <c r="E28" s="67"/>
      <c r="F28" s="67"/>
      <c r="H28" s="74">
        <f>SUM(H25:H27)</f>
        <v>-6111</v>
      </c>
      <c r="I28" s="74">
        <f>SUM(I25:I27)</f>
        <v>-1654</v>
      </c>
    </row>
    <row r="29" spans="1:8" ht="12.75">
      <c r="A29" s="67"/>
      <c r="B29" s="67"/>
      <c r="C29" s="67"/>
      <c r="D29" s="67"/>
      <c r="E29" s="67"/>
      <c r="F29" s="67"/>
      <c r="H29" s="74"/>
    </row>
    <row r="30" spans="1:8" ht="12.75">
      <c r="A30" s="67" t="s">
        <v>153</v>
      </c>
      <c r="H30" s="72"/>
    </row>
    <row r="31" ht="12.75">
      <c r="H31" s="72"/>
    </row>
    <row r="32" spans="1:9" ht="12.75">
      <c r="A32" s="93" t="s">
        <v>202</v>
      </c>
      <c r="H32" s="75">
        <v>-284</v>
      </c>
      <c r="I32" s="75">
        <v>-323</v>
      </c>
    </row>
    <row r="33" spans="1:9" ht="12.75">
      <c r="A33" s="93" t="s">
        <v>242</v>
      </c>
      <c r="H33" s="103">
        <v>-173</v>
      </c>
      <c r="I33" s="103">
        <v>-1136</v>
      </c>
    </row>
    <row r="34" spans="1:9" ht="12.75">
      <c r="A34" s="93" t="s">
        <v>212</v>
      </c>
      <c r="B34" s="67"/>
      <c r="C34" s="67"/>
      <c r="D34" s="67"/>
      <c r="E34" s="67"/>
      <c r="F34" s="67"/>
      <c r="H34" s="76">
        <v>1255</v>
      </c>
      <c r="I34" s="123">
        <v>0</v>
      </c>
    </row>
    <row r="35" spans="1:9" ht="12.75">
      <c r="A35" s="67" t="s">
        <v>154</v>
      </c>
      <c r="H35" s="74">
        <f>SUM(H32:H34)</f>
        <v>798</v>
      </c>
      <c r="I35" s="74">
        <f>SUM(I32:I34)</f>
        <v>-1459</v>
      </c>
    </row>
    <row r="36" spans="2:9" ht="12.75">
      <c r="B36" s="67"/>
      <c r="C36" s="67"/>
      <c r="D36" s="67"/>
      <c r="E36" s="67"/>
      <c r="F36" s="67"/>
      <c r="H36" s="73"/>
      <c r="I36" s="73"/>
    </row>
    <row r="37" spans="1:9" ht="12.75">
      <c r="A37" s="67" t="s">
        <v>155</v>
      </c>
      <c r="B37" s="67"/>
      <c r="C37" s="67"/>
      <c r="D37" s="67"/>
      <c r="E37" s="67"/>
      <c r="F37" s="67"/>
      <c r="H37" s="74">
        <f>H21+H28+H35</f>
        <v>-844</v>
      </c>
      <c r="I37" s="74">
        <f>I21+I28+I35</f>
        <v>2355</v>
      </c>
    </row>
    <row r="38" spans="1:8" ht="12.75">
      <c r="A38" s="67"/>
      <c r="B38" s="67"/>
      <c r="C38" s="67"/>
      <c r="D38" s="67"/>
      <c r="E38" s="67"/>
      <c r="F38" s="67"/>
      <c r="H38" s="74"/>
    </row>
    <row r="39" spans="1:9" ht="12.75">
      <c r="A39" s="67" t="s">
        <v>193</v>
      </c>
      <c r="B39" s="67"/>
      <c r="C39" s="67"/>
      <c r="D39" s="67"/>
      <c r="E39" s="67"/>
      <c r="F39" s="67"/>
      <c r="H39" s="74">
        <v>5333</v>
      </c>
      <c r="I39" s="74">
        <v>1437</v>
      </c>
    </row>
    <row r="40" spans="1:8" ht="12.75">
      <c r="A40" s="67"/>
      <c r="B40" s="67"/>
      <c r="C40" s="67"/>
      <c r="D40" s="67"/>
      <c r="E40" s="67"/>
      <c r="F40" s="67"/>
      <c r="H40" s="74"/>
    </row>
    <row r="41" spans="1:9" ht="13.5" thickBot="1">
      <c r="A41" s="67" t="s">
        <v>194</v>
      </c>
      <c r="B41" s="67"/>
      <c r="C41" s="67"/>
      <c r="D41" s="67"/>
      <c r="E41" s="67"/>
      <c r="F41" s="67"/>
      <c r="H41" s="77">
        <f>SUM(H37:H39)</f>
        <v>4489</v>
      </c>
      <c r="I41" s="77">
        <f>SUM(I37:I39)</f>
        <v>3792</v>
      </c>
    </row>
    <row r="42" spans="1:10" ht="13.5" thickTop="1">
      <c r="A42" s="67"/>
      <c r="J42" s="72"/>
    </row>
    <row r="43" ht="12.75">
      <c r="J43" s="72"/>
    </row>
    <row r="45" spans="1:10" s="78" customFormat="1" ht="12.75">
      <c r="A45" s="78" t="s">
        <v>172</v>
      </c>
      <c r="B45" s="79"/>
      <c r="D45" s="79"/>
      <c r="G45" s="79"/>
      <c r="H45" s="79"/>
      <c r="I45" s="122"/>
      <c r="J45" s="79"/>
    </row>
    <row r="46" spans="1:10" s="78" customFormat="1" ht="12.75">
      <c r="A46" s="78" t="s">
        <v>243</v>
      </c>
      <c r="C46" s="79"/>
      <c r="E46" s="79"/>
      <c r="F46" s="79"/>
      <c r="H46" s="79"/>
      <c r="I46" s="122"/>
      <c r="J46" s="79"/>
    </row>
    <row r="49" ht="12.75">
      <c r="A49" s="93" t="s">
        <v>211</v>
      </c>
    </row>
  </sheetData>
  <printOptions/>
  <pageMargins left="0.94" right="0.49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41" customWidth="1"/>
    <col min="2" max="2" width="3.6640625" style="41" customWidth="1"/>
    <col min="3" max="3" width="27.10546875" style="41" customWidth="1"/>
    <col min="4" max="4" width="12.6640625" style="41" customWidth="1"/>
    <col min="5" max="5" width="13.6640625" style="41" customWidth="1"/>
    <col min="6" max="6" width="12.6640625" style="41" customWidth="1"/>
    <col min="7" max="7" width="32.6640625" style="41" customWidth="1"/>
    <col min="8" max="8" width="19.5546875" style="41" customWidth="1"/>
    <col min="9" max="9" width="16.10546875" style="41" customWidth="1"/>
    <col min="10" max="10" width="13.4453125" style="41" customWidth="1"/>
    <col min="11" max="11" width="11.3359375" style="41" customWidth="1"/>
    <col min="12" max="16384" width="10.6640625" style="41" customWidth="1"/>
  </cols>
  <sheetData>
    <row r="1" spans="1:10" ht="23.25">
      <c r="A1" s="14" t="s">
        <v>3</v>
      </c>
      <c r="B1" s="15"/>
      <c r="C1" s="15"/>
      <c r="D1" s="15"/>
      <c r="E1" s="15"/>
      <c r="F1" s="40"/>
      <c r="G1" s="15"/>
      <c r="H1" s="15"/>
      <c r="I1" s="15"/>
      <c r="J1" s="15"/>
    </row>
    <row r="2" spans="1:10" ht="15.75">
      <c r="A2" s="39" t="s">
        <v>4</v>
      </c>
      <c r="B2" s="18"/>
      <c r="C2" s="18"/>
      <c r="D2" s="40"/>
      <c r="F2" s="40"/>
      <c r="J2" s="15"/>
    </row>
    <row r="3" spans="1:10" ht="15.75">
      <c r="A3" s="18" t="s">
        <v>5</v>
      </c>
      <c r="B3" s="18"/>
      <c r="C3" s="18"/>
      <c r="J3" s="15"/>
    </row>
    <row r="4" spans="1:10" ht="15">
      <c r="A4" s="15"/>
      <c r="J4" s="15"/>
    </row>
    <row r="5" spans="1:10" s="28" customFormat="1" ht="18">
      <c r="A5" s="19" t="s">
        <v>85</v>
      </c>
      <c r="J5" s="29"/>
    </row>
    <row r="6" spans="1:10" ht="15.75">
      <c r="A6" s="4"/>
      <c r="J6" s="15"/>
    </row>
    <row r="7" spans="1:10" ht="15">
      <c r="A7" s="30"/>
      <c r="J7" s="15"/>
    </row>
    <row r="8" spans="1:10" ht="15.75">
      <c r="A8" s="31" t="s">
        <v>86</v>
      </c>
      <c r="B8" s="4" t="s">
        <v>87</v>
      </c>
      <c r="C8" s="4"/>
      <c r="J8" s="15"/>
    </row>
    <row r="9" spans="1:10" ht="15.75">
      <c r="A9" s="31"/>
      <c r="B9" s="4"/>
      <c r="C9" s="4"/>
      <c r="J9" s="15"/>
    </row>
    <row r="10" spans="1:10" s="16" customFormat="1" ht="15">
      <c r="A10" s="32"/>
      <c r="B10" s="16" t="s">
        <v>88</v>
      </c>
      <c r="J10" s="17"/>
    </row>
    <row r="11" spans="1:10" s="16" customFormat="1" ht="15">
      <c r="A11" s="32"/>
      <c r="B11" s="16" t="s">
        <v>89</v>
      </c>
      <c r="J11" s="17"/>
    </row>
    <row r="12" spans="1:10" s="16" customFormat="1" ht="15">
      <c r="A12" s="32"/>
      <c r="B12" s="16" t="s">
        <v>205</v>
      </c>
      <c r="J12" s="17"/>
    </row>
    <row r="13" spans="1:10" s="16" customFormat="1" ht="15">
      <c r="A13" s="32"/>
      <c r="J13" s="17"/>
    </row>
    <row r="14" spans="1:10" ht="15.75">
      <c r="A14" s="31"/>
      <c r="B14" s="47" t="s">
        <v>90</v>
      </c>
      <c r="J14" s="15"/>
    </row>
    <row r="15" spans="1:10" ht="15.75">
      <c r="A15" s="31"/>
      <c r="B15" s="47" t="s">
        <v>206</v>
      </c>
      <c r="J15" s="15"/>
    </row>
    <row r="16" spans="1:10" ht="15.75">
      <c r="A16" s="31"/>
      <c r="J16" s="15"/>
    </row>
    <row r="17" spans="1:10" ht="15.75">
      <c r="A17" s="31" t="s">
        <v>91</v>
      </c>
      <c r="B17" s="18" t="s">
        <v>92</v>
      </c>
      <c r="C17" s="18"/>
      <c r="J17" s="15"/>
    </row>
    <row r="18" spans="1:10" ht="15.75">
      <c r="A18" s="31"/>
      <c r="J18" s="15"/>
    </row>
    <row r="19" spans="1:10" ht="15.75">
      <c r="A19" s="31"/>
      <c r="B19" s="47" t="s">
        <v>138</v>
      </c>
      <c r="J19" s="15"/>
    </row>
    <row r="20" spans="1:10" ht="15.75">
      <c r="A20" s="31"/>
      <c r="J20" s="15"/>
    </row>
    <row r="21" spans="1:10" ht="15.75">
      <c r="A21" s="31" t="s">
        <v>93</v>
      </c>
      <c r="B21" s="4" t="s">
        <v>29</v>
      </c>
      <c r="J21" s="15"/>
    </row>
    <row r="22" spans="1:10" ht="15.75">
      <c r="A22" s="31"/>
      <c r="B22" s="4"/>
      <c r="J22" s="15"/>
    </row>
    <row r="23" spans="1:10" s="16" customFormat="1" ht="15">
      <c r="A23" s="32"/>
      <c r="B23" s="16" t="s">
        <v>244</v>
      </c>
      <c r="J23" s="17"/>
    </row>
    <row r="24" spans="1:10" ht="15.75">
      <c r="A24" s="31"/>
      <c r="B24" s="47" t="s">
        <v>239</v>
      </c>
      <c r="C24" s="4"/>
      <c r="J24" s="15"/>
    </row>
    <row r="25" spans="1:10" ht="15.75">
      <c r="A25" s="31"/>
      <c r="J25" s="15"/>
    </row>
    <row r="26" spans="1:10" ht="15.75">
      <c r="A26" s="31" t="s">
        <v>94</v>
      </c>
      <c r="B26" s="18" t="s">
        <v>182</v>
      </c>
      <c r="C26" s="18"/>
      <c r="D26" s="18"/>
      <c r="E26" s="18"/>
      <c r="F26" s="18"/>
      <c r="G26" s="18"/>
      <c r="J26" s="15"/>
    </row>
    <row r="27" spans="1:10" ht="15.75">
      <c r="A27" s="31"/>
      <c r="J27" s="15"/>
    </row>
    <row r="28" spans="1:10" ht="15.75">
      <c r="A28" s="31"/>
      <c r="B28" s="47" t="s">
        <v>230</v>
      </c>
      <c r="J28" s="15"/>
    </row>
    <row r="29" spans="1:10" ht="15.75">
      <c r="A29" s="31"/>
      <c r="B29" s="47" t="s">
        <v>231</v>
      </c>
      <c r="J29" s="15"/>
    </row>
    <row r="30" spans="1:10" ht="15.75">
      <c r="A30" s="31"/>
      <c r="J30" s="15"/>
    </row>
    <row r="31" spans="1:10" ht="15.75">
      <c r="A31" s="31" t="s">
        <v>95</v>
      </c>
      <c r="B31" s="18" t="s">
        <v>96</v>
      </c>
      <c r="C31" s="18"/>
      <c r="D31" s="18"/>
      <c r="J31" s="15"/>
    </row>
    <row r="32" spans="1:10" ht="15.75">
      <c r="A32" s="31"/>
      <c r="J32" s="15"/>
    </row>
    <row r="33" spans="1:10" ht="15.75">
      <c r="A33" s="31"/>
      <c r="B33" s="47" t="s">
        <v>199</v>
      </c>
      <c r="J33" s="15"/>
    </row>
    <row r="34" spans="1:10" ht="15.75">
      <c r="A34" s="31"/>
      <c r="B34" s="47" t="s">
        <v>200</v>
      </c>
      <c r="J34" s="15"/>
    </row>
    <row r="35" spans="1:10" ht="15.75">
      <c r="A35" s="31"/>
      <c r="B35" s="47"/>
      <c r="J35" s="15"/>
    </row>
    <row r="36" spans="1:10" ht="15.75">
      <c r="A36" s="31" t="s">
        <v>97</v>
      </c>
      <c r="B36" s="4" t="s">
        <v>98</v>
      </c>
      <c r="J36" s="15"/>
    </row>
    <row r="37" spans="1:10" ht="15.75">
      <c r="A37" s="31"/>
      <c r="B37" s="4"/>
      <c r="J37" s="15"/>
    </row>
    <row r="38" spans="1:10" ht="15.75">
      <c r="A38" s="31"/>
      <c r="B38" s="47" t="s">
        <v>71</v>
      </c>
      <c r="J38" s="15"/>
    </row>
    <row r="39" spans="1:10" ht="15.75">
      <c r="A39" s="31"/>
      <c r="B39" s="47" t="s">
        <v>218</v>
      </c>
      <c r="C39" s="4"/>
      <c r="J39" s="15"/>
    </row>
    <row r="40" spans="1:10" ht="15.75">
      <c r="A40" s="31"/>
      <c r="B40" s="47"/>
      <c r="C40" s="4"/>
      <c r="J40" s="15"/>
    </row>
    <row r="41" spans="1:10" ht="15.75">
      <c r="A41" s="31" t="s">
        <v>99</v>
      </c>
      <c r="B41" s="4" t="s">
        <v>100</v>
      </c>
      <c r="J41" s="15"/>
    </row>
    <row r="42" spans="1:10" ht="15.75">
      <c r="A42" s="31"/>
      <c r="B42" s="4"/>
      <c r="J42" s="15"/>
    </row>
    <row r="43" spans="1:10" ht="15.75">
      <c r="A43" s="31"/>
      <c r="B43" s="47" t="s">
        <v>219</v>
      </c>
      <c r="C43" s="16"/>
      <c r="D43" s="16"/>
      <c r="E43" s="16"/>
      <c r="J43" s="15"/>
    </row>
    <row r="44" spans="1:10" ht="15.75">
      <c r="A44" s="31"/>
      <c r="J44" s="15"/>
    </row>
    <row r="45" spans="1:10" ht="15.75">
      <c r="A45" s="31" t="s">
        <v>101</v>
      </c>
      <c r="B45" s="4" t="s">
        <v>33</v>
      </c>
      <c r="J45" s="15"/>
    </row>
    <row r="46" spans="1:10" ht="15.75">
      <c r="A46" s="31"/>
      <c r="E46" s="2" t="s">
        <v>77</v>
      </c>
      <c r="F46" s="61"/>
      <c r="J46" s="15"/>
    </row>
    <row r="47" spans="1:10" ht="15.75">
      <c r="A47" s="31"/>
      <c r="D47" s="4"/>
      <c r="E47" s="20" t="s">
        <v>79</v>
      </c>
      <c r="F47" s="62"/>
      <c r="G47" s="2"/>
      <c r="J47" s="15"/>
    </row>
    <row r="48" spans="1:10" ht="15.75">
      <c r="A48" s="31"/>
      <c r="D48" s="2" t="s">
        <v>43</v>
      </c>
      <c r="E48" s="2" t="s">
        <v>78</v>
      </c>
      <c r="F48" s="62"/>
      <c r="G48" s="2"/>
      <c r="J48" s="15"/>
    </row>
    <row r="49" spans="1:10" ht="15.75">
      <c r="A49" s="31"/>
      <c r="D49" s="2" t="s">
        <v>10</v>
      </c>
      <c r="E49" s="2" t="s">
        <v>10</v>
      </c>
      <c r="F49" s="62"/>
      <c r="G49" s="2"/>
      <c r="J49" s="15"/>
    </row>
    <row r="50" spans="1:10" ht="15.75">
      <c r="A50" s="31"/>
      <c r="F50" s="50"/>
      <c r="J50" s="15"/>
    </row>
    <row r="51" spans="1:10" ht="15.75">
      <c r="A51" s="31"/>
      <c r="B51" s="41" t="s">
        <v>34</v>
      </c>
      <c r="D51" s="97">
        <v>23673</v>
      </c>
      <c r="E51" s="97">
        <v>2757</v>
      </c>
      <c r="F51" s="44"/>
      <c r="G51" s="43"/>
      <c r="J51" s="15"/>
    </row>
    <row r="52" spans="1:10" ht="15.75">
      <c r="A52" s="31"/>
      <c r="B52" s="41" t="s">
        <v>35</v>
      </c>
      <c r="D52" s="97">
        <v>7031</v>
      </c>
      <c r="E52" s="97">
        <v>208</v>
      </c>
      <c r="F52" s="44"/>
      <c r="G52" s="43"/>
      <c r="J52" s="15"/>
    </row>
    <row r="53" spans="1:10" ht="15.75">
      <c r="A53" s="31"/>
      <c r="B53" s="41" t="s">
        <v>36</v>
      </c>
      <c r="D53" s="98">
        <v>0</v>
      </c>
      <c r="E53" s="97">
        <v>-131</v>
      </c>
      <c r="F53" s="44"/>
      <c r="G53" s="43"/>
      <c r="J53" s="15"/>
    </row>
    <row r="54" spans="1:10" ht="15.75">
      <c r="A54" s="31"/>
      <c r="D54" s="97"/>
      <c r="E54" s="97"/>
      <c r="F54" s="44"/>
      <c r="G54" s="43"/>
      <c r="J54" s="15"/>
    </row>
    <row r="55" spans="1:10" ht="16.5" thickBot="1">
      <c r="A55" s="31"/>
      <c r="C55" s="4"/>
      <c r="D55" s="99">
        <f>SUM(D51:D53)</f>
        <v>30704</v>
      </c>
      <c r="E55" s="99">
        <f>SUM(E51:E54)</f>
        <v>2834</v>
      </c>
      <c r="F55" s="44"/>
      <c r="G55" s="44"/>
      <c r="J55" s="15"/>
    </row>
    <row r="56" spans="1:10" ht="16.5" thickTop="1">
      <c r="A56" s="31"/>
      <c r="C56" s="4"/>
      <c r="D56" s="44"/>
      <c r="E56" s="44"/>
      <c r="F56" s="44"/>
      <c r="G56" s="44"/>
      <c r="J56" s="15"/>
    </row>
    <row r="57" spans="1:10" ht="15.75">
      <c r="A57" s="31" t="s">
        <v>102</v>
      </c>
      <c r="B57" s="18" t="s">
        <v>103</v>
      </c>
      <c r="C57" s="18"/>
      <c r="D57" s="63"/>
      <c r="E57" s="63"/>
      <c r="F57" s="44"/>
      <c r="G57" s="44"/>
      <c r="J57" s="15"/>
    </row>
    <row r="58" spans="1:10" ht="15.75">
      <c r="A58" s="31"/>
      <c r="C58" s="4"/>
      <c r="D58" s="44"/>
      <c r="E58" s="44"/>
      <c r="F58" s="44"/>
      <c r="G58" s="44"/>
      <c r="J58" s="15"/>
    </row>
    <row r="59" spans="1:10" ht="15.75">
      <c r="A59" s="31"/>
      <c r="B59" s="47" t="s">
        <v>183</v>
      </c>
      <c r="C59" s="4"/>
      <c r="D59" s="44"/>
      <c r="E59" s="44"/>
      <c r="F59" s="44"/>
      <c r="G59" s="44"/>
      <c r="J59" s="15"/>
    </row>
    <row r="60" spans="1:10" ht="15.75">
      <c r="A60" s="31"/>
      <c r="B60" s="47" t="s">
        <v>176</v>
      </c>
      <c r="C60" s="4"/>
      <c r="D60" s="44"/>
      <c r="E60" s="44"/>
      <c r="F60" s="44"/>
      <c r="G60" s="44"/>
      <c r="J60" s="15"/>
    </row>
    <row r="61" spans="1:10" ht="15.75">
      <c r="A61" s="31"/>
      <c r="B61" s="47" t="s">
        <v>139</v>
      </c>
      <c r="C61" s="4"/>
      <c r="D61" s="44"/>
      <c r="E61" s="44"/>
      <c r="F61" s="44"/>
      <c r="G61" s="44"/>
      <c r="J61" s="15"/>
    </row>
    <row r="62" spans="1:10" ht="15.75">
      <c r="A62" s="31"/>
      <c r="C62" s="4"/>
      <c r="D62" s="44"/>
      <c r="E62" s="44"/>
      <c r="F62" s="44"/>
      <c r="G62" s="44"/>
      <c r="J62" s="15"/>
    </row>
    <row r="63" spans="1:10" ht="15.75">
      <c r="A63" s="31" t="s">
        <v>104</v>
      </c>
      <c r="B63" s="18" t="s">
        <v>72</v>
      </c>
      <c r="C63" s="18"/>
      <c r="D63" s="16"/>
      <c r="E63" s="16"/>
      <c r="F63" s="16"/>
      <c r="G63" s="16"/>
      <c r="H63" s="16"/>
      <c r="J63" s="15"/>
    </row>
    <row r="64" spans="1:10" ht="15.75">
      <c r="A64" s="31"/>
      <c r="B64" s="16"/>
      <c r="C64" s="16"/>
      <c r="D64" s="16"/>
      <c r="E64" s="16"/>
      <c r="F64" s="16"/>
      <c r="G64" s="16"/>
      <c r="H64" s="16"/>
      <c r="J64" s="15"/>
    </row>
    <row r="65" spans="1:10" ht="15.75">
      <c r="A65" s="31"/>
      <c r="B65" s="16" t="s">
        <v>220</v>
      </c>
      <c r="C65" s="16"/>
      <c r="D65" s="16"/>
      <c r="E65" s="16"/>
      <c r="F65" s="16"/>
      <c r="G65" s="16"/>
      <c r="H65" s="16"/>
      <c r="J65" s="15"/>
    </row>
    <row r="66" spans="1:10" ht="15.75">
      <c r="A66" s="31"/>
      <c r="B66" s="16" t="s">
        <v>195</v>
      </c>
      <c r="C66" s="16"/>
      <c r="D66" s="16"/>
      <c r="E66" s="16"/>
      <c r="F66" s="16"/>
      <c r="G66" s="16"/>
      <c r="H66" s="16"/>
      <c r="J66" s="15"/>
    </row>
    <row r="67" spans="1:10" ht="15.75">
      <c r="A67" s="31"/>
      <c r="C67" s="4"/>
      <c r="D67" s="44"/>
      <c r="E67" s="44"/>
      <c r="F67" s="44"/>
      <c r="G67" s="44"/>
      <c r="J67" s="15"/>
    </row>
    <row r="68" spans="1:10" ht="15.75">
      <c r="A68" s="31" t="s">
        <v>105</v>
      </c>
      <c r="B68" s="4" t="s">
        <v>27</v>
      </c>
      <c r="C68" s="4"/>
      <c r="J68" s="15"/>
    </row>
    <row r="69" spans="1:10" ht="15.75">
      <c r="A69" s="31"/>
      <c r="B69" s="4"/>
      <c r="C69" s="4"/>
      <c r="J69" s="15"/>
    </row>
    <row r="70" spans="1:10" ht="15.75">
      <c r="A70" s="31"/>
      <c r="B70" s="41" t="s">
        <v>221</v>
      </c>
      <c r="J70" s="15"/>
    </row>
    <row r="71" spans="1:10" ht="15.75">
      <c r="A71" s="31"/>
      <c r="C71" s="4"/>
      <c r="D71" s="44"/>
      <c r="E71" s="44"/>
      <c r="F71" s="44"/>
      <c r="G71" s="44"/>
      <c r="J71" s="15"/>
    </row>
    <row r="72" spans="1:10" ht="15.75">
      <c r="A72" s="31" t="s">
        <v>106</v>
      </c>
      <c r="B72" s="4" t="s">
        <v>107</v>
      </c>
      <c r="G72" s="44"/>
      <c r="J72" s="15"/>
    </row>
    <row r="73" spans="1:10" ht="15.75">
      <c r="A73" s="31"/>
      <c r="B73" s="4"/>
      <c r="G73" s="44"/>
      <c r="J73" s="15"/>
    </row>
    <row r="74" spans="1:10" ht="15.75">
      <c r="A74" s="31"/>
      <c r="B74" s="47" t="s">
        <v>108</v>
      </c>
      <c r="C74" s="4"/>
      <c r="G74" s="44"/>
      <c r="J74" s="15"/>
    </row>
    <row r="75" spans="1:10" ht="15.75">
      <c r="A75" s="31"/>
      <c r="C75" s="4"/>
      <c r="D75" s="44"/>
      <c r="E75" s="44"/>
      <c r="F75" s="44"/>
      <c r="G75" s="44"/>
      <c r="J75" s="15"/>
    </row>
    <row r="76" spans="1:10" ht="15.75">
      <c r="A76" s="31"/>
      <c r="C76" s="4"/>
      <c r="D76" s="44"/>
      <c r="E76" s="44"/>
      <c r="F76" s="44"/>
      <c r="G76" s="44"/>
      <c r="J76" s="15"/>
    </row>
    <row r="77" spans="1:10" ht="15.75">
      <c r="A77" s="31" t="s">
        <v>109</v>
      </c>
      <c r="C77" s="4"/>
      <c r="D77" s="44"/>
      <c r="E77" s="44"/>
      <c r="F77" s="44"/>
      <c r="G77" s="44"/>
      <c r="J77" s="15"/>
    </row>
    <row r="78" spans="1:3" ht="15.75">
      <c r="A78" s="31"/>
      <c r="C78" s="4"/>
    </row>
    <row r="79" spans="1:2" ht="15.75">
      <c r="A79" s="31" t="s">
        <v>110</v>
      </c>
      <c r="B79" s="4" t="s">
        <v>111</v>
      </c>
    </row>
    <row r="80" spans="1:3" ht="15.75">
      <c r="A80" s="31"/>
      <c r="C80" s="4"/>
    </row>
    <row r="81" spans="1:8" ht="15.75">
      <c r="A81" s="31"/>
      <c r="B81" s="16" t="s">
        <v>224</v>
      </c>
      <c r="C81" s="16"/>
      <c r="D81" s="16"/>
      <c r="E81" s="16"/>
      <c r="F81" s="16"/>
      <c r="G81" s="16"/>
      <c r="H81" s="16"/>
    </row>
    <row r="82" spans="1:8" ht="15.75">
      <c r="A82" s="31"/>
      <c r="B82" s="16" t="s">
        <v>225</v>
      </c>
      <c r="C82" s="16"/>
      <c r="D82" s="16"/>
      <c r="E82" s="16"/>
      <c r="F82" s="16"/>
      <c r="G82" s="16"/>
      <c r="H82" s="16"/>
    </row>
    <row r="83" spans="1:8" ht="15.75">
      <c r="A83" s="31"/>
      <c r="B83" s="16" t="s">
        <v>232</v>
      </c>
      <c r="C83" s="16"/>
      <c r="D83" s="16"/>
      <c r="E83" s="16"/>
      <c r="F83" s="16"/>
      <c r="G83" s="16"/>
      <c r="H83" s="16"/>
    </row>
    <row r="84" spans="1:3" ht="15.75">
      <c r="A84" s="31"/>
      <c r="C84" s="4"/>
    </row>
    <row r="85" spans="1:2" ht="15.75">
      <c r="A85" s="31" t="s">
        <v>112</v>
      </c>
      <c r="B85" s="4" t="s">
        <v>185</v>
      </c>
    </row>
    <row r="86" spans="1:2" ht="15.75">
      <c r="A86" s="31"/>
      <c r="B86" s="4"/>
    </row>
    <row r="87" spans="1:2" ht="15.75">
      <c r="A87" s="31"/>
      <c r="B87" s="47" t="s">
        <v>226</v>
      </c>
    </row>
    <row r="88" spans="1:2" ht="15.75">
      <c r="A88" s="31"/>
      <c r="B88" s="47" t="s">
        <v>237</v>
      </c>
    </row>
    <row r="89" spans="1:2" ht="15.75">
      <c r="A89" s="31"/>
      <c r="B89" s="47" t="s">
        <v>238</v>
      </c>
    </row>
    <row r="90" ht="15">
      <c r="D90" s="16"/>
    </row>
    <row r="91" spans="1:2" ht="15.75">
      <c r="A91" s="18" t="s">
        <v>113</v>
      </c>
      <c r="B91" s="4" t="s">
        <v>37</v>
      </c>
    </row>
    <row r="93" ht="15">
      <c r="B93" s="41" t="s">
        <v>233</v>
      </c>
    </row>
    <row r="94" ht="15">
      <c r="B94" s="41" t="s">
        <v>234</v>
      </c>
    </row>
    <row r="95" ht="15">
      <c r="B95" s="47"/>
    </row>
    <row r="96" ht="15">
      <c r="B96" s="47" t="s">
        <v>235</v>
      </c>
    </row>
    <row r="97" spans="1:5" ht="15.75">
      <c r="A97" s="31"/>
      <c r="B97" s="4"/>
      <c r="C97" s="4"/>
      <c r="D97" s="16"/>
      <c r="E97" s="4"/>
    </row>
    <row r="98" spans="1:6" ht="15.75">
      <c r="A98" s="31" t="s">
        <v>114</v>
      </c>
      <c r="B98" s="18" t="s">
        <v>115</v>
      </c>
      <c r="C98" s="18"/>
      <c r="D98" s="18"/>
      <c r="E98" s="18"/>
      <c r="F98" s="18"/>
    </row>
    <row r="99" ht="15.75">
      <c r="A99" s="31"/>
    </row>
    <row r="100" spans="1:2" ht="15.75">
      <c r="A100" s="31"/>
      <c r="B100" s="41" t="s">
        <v>73</v>
      </c>
    </row>
    <row r="101" spans="1:5" ht="15.75">
      <c r="A101" s="31"/>
      <c r="B101" s="4"/>
      <c r="C101" s="4"/>
      <c r="D101" s="16"/>
      <c r="E101" s="4"/>
    </row>
    <row r="102" spans="1:10" ht="15.75">
      <c r="A102" s="31" t="s">
        <v>116</v>
      </c>
      <c r="B102" s="4" t="s">
        <v>25</v>
      </c>
      <c r="C102" s="4"/>
      <c r="E102" s="2" t="s">
        <v>41</v>
      </c>
      <c r="J102" s="15"/>
    </row>
    <row r="103" spans="1:10" ht="15.75">
      <c r="A103" s="31"/>
      <c r="D103" s="2" t="s">
        <v>39</v>
      </c>
      <c r="E103" s="2" t="s">
        <v>39</v>
      </c>
      <c r="J103" s="15"/>
    </row>
    <row r="104" spans="1:10" ht="15.75">
      <c r="A104" s="31"/>
      <c r="D104" s="2" t="s">
        <v>40</v>
      </c>
      <c r="E104" s="2" t="s">
        <v>42</v>
      </c>
      <c r="J104" s="15"/>
    </row>
    <row r="105" spans="1:10" ht="15.75">
      <c r="A105" s="31"/>
      <c r="D105" s="51" t="s">
        <v>214</v>
      </c>
      <c r="E105" s="51" t="s">
        <v>214</v>
      </c>
      <c r="J105" s="15"/>
    </row>
    <row r="106" spans="1:10" ht="15.75">
      <c r="A106" s="31"/>
      <c r="D106" s="2" t="s">
        <v>10</v>
      </c>
      <c r="E106" s="2" t="s">
        <v>10</v>
      </c>
      <c r="J106" s="15"/>
    </row>
    <row r="107" spans="1:10" ht="15.75">
      <c r="A107" s="31"/>
      <c r="J107" s="15"/>
    </row>
    <row r="108" spans="1:10" ht="15.75">
      <c r="A108" s="31"/>
      <c r="B108" s="47" t="s">
        <v>184</v>
      </c>
      <c r="D108" s="97">
        <v>16</v>
      </c>
      <c r="E108" s="97">
        <v>189</v>
      </c>
      <c r="J108" s="15"/>
    </row>
    <row r="109" spans="1:10" ht="15.75">
      <c r="A109" s="31"/>
      <c r="B109" s="41" t="s">
        <v>69</v>
      </c>
      <c r="D109" s="98">
        <v>194</v>
      </c>
      <c r="E109" s="98">
        <v>479</v>
      </c>
      <c r="J109" s="15"/>
    </row>
    <row r="110" spans="1:10" ht="15.75">
      <c r="A110" s="31"/>
      <c r="D110" s="97"/>
      <c r="E110" s="97"/>
      <c r="J110" s="15"/>
    </row>
    <row r="111" spans="1:10" ht="18.75" customHeight="1" thickBot="1">
      <c r="A111" s="31"/>
      <c r="D111" s="99">
        <f>+D108+D109</f>
        <v>210</v>
      </c>
      <c r="E111" s="99">
        <f>+E108+E109</f>
        <v>668</v>
      </c>
      <c r="F111" s="50"/>
      <c r="J111" s="15"/>
    </row>
    <row r="112" spans="1:10" ht="18.75" customHeight="1" thickTop="1">
      <c r="A112" s="31"/>
      <c r="D112" s="54"/>
      <c r="E112" s="43"/>
      <c r="F112" s="54"/>
      <c r="J112" s="15"/>
    </row>
    <row r="113" spans="1:10" ht="18.75" customHeight="1">
      <c r="A113" s="31"/>
      <c r="B113" s="47" t="s">
        <v>227</v>
      </c>
      <c r="D113" s="54"/>
      <c r="E113" s="44"/>
      <c r="F113" s="54"/>
      <c r="J113" s="15"/>
    </row>
    <row r="114" spans="1:10" ht="18.75" customHeight="1">
      <c r="A114" s="31"/>
      <c r="B114" s="55" t="s">
        <v>228</v>
      </c>
      <c r="C114" s="56"/>
      <c r="D114" s="57"/>
      <c r="E114" s="44"/>
      <c r="F114" s="54"/>
      <c r="J114" s="15"/>
    </row>
    <row r="115" spans="1:10" ht="18.75" customHeight="1">
      <c r="A115" s="31"/>
      <c r="D115" s="44"/>
      <c r="E115" s="43"/>
      <c r="F115" s="44"/>
      <c r="J115" s="15"/>
    </row>
    <row r="116" spans="1:10" ht="15.75">
      <c r="A116" s="31" t="s">
        <v>117</v>
      </c>
      <c r="B116" s="4" t="s">
        <v>118</v>
      </c>
      <c r="C116" s="4"/>
      <c r="J116" s="15"/>
    </row>
    <row r="117" spans="1:10" ht="15.75">
      <c r="A117" s="31"/>
      <c r="B117" s="4"/>
      <c r="C117" s="4"/>
      <c r="J117" s="15"/>
    </row>
    <row r="118" spans="1:10" ht="15.75">
      <c r="A118" s="31"/>
      <c r="B118" s="47" t="s">
        <v>198</v>
      </c>
      <c r="J118" s="15"/>
    </row>
    <row r="119" spans="1:10" s="16" customFormat="1" ht="15">
      <c r="A119" s="32"/>
      <c r="J119" s="17"/>
    </row>
    <row r="120" spans="1:10" ht="15.75">
      <c r="A120" s="31" t="s">
        <v>119</v>
      </c>
      <c r="B120" s="4" t="s">
        <v>26</v>
      </c>
      <c r="C120" s="4"/>
      <c r="J120" s="15"/>
    </row>
    <row r="121" spans="1:10" ht="15.75">
      <c r="A121" s="31"/>
      <c r="B121" s="4"/>
      <c r="C121" s="4"/>
      <c r="J121" s="15"/>
    </row>
    <row r="122" spans="1:10" ht="15.75">
      <c r="A122" s="31"/>
      <c r="B122" s="47" t="s">
        <v>197</v>
      </c>
      <c r="J122" s="15"/>
    </row>
    <row r="123" spans="1:10" ht="15.75">
      <c r="A123" s="31"/>
      <c r="J123" s="15"/>
    </row>
    <row r="124" spans="1:10" ht="15.75">
      <c r="A124" s="31" t="s">
        <v>120</v>
      </c>
      <c r="B124" s="18" t="s">
        <v>28</v>
      </c>
      <c r="C124" s="18"/>
      <c r="J124" s="15"/>
    </row>
    <row r="125" spans="1:10" ht="15.75">
      <c r="A125" s="31"/>
      <c r="J125" s="15"/>
    </row>
    <row r="126" spans="1:10" ht="15.75">
      <c r="A126" s="31"/>
      <c r="B126" s="47" t="s">
        <v>141</v>
      </c>
      <c r="J126" s="15"/>
    </row>
    <row r="127" spans="1:10" ht="15.75">
      <c r="A127" s="31"/>
      <c r="J127" s="15"/>
    </row>
    <row r="128" spans="1:10" ht="15.75">
      <c r="A128" s="31" t="s">
        <v>121</v>
      </c>
      <c r="B128" s="18" t="s">
        <v>122</v>
      </c>
      <c r="C128" s="18"/>
      <c r="D128" s="18"/>
      <c r="E128" s="18"/>
      <c r="F128" s="18"/>
      <c r="G128" s="18"/>
      <c r="J128" s="15"/>
    </row>
    <row r="129" spans="1:10" ht="15.75">
      <c r="A129" s="31"/>
      <c r="J129" s="15"/>
    </row>
    <row r="130" spans="1:10" ht="15.75">
      <c r="A130" s="31"/>
      <c r="B130" s="47" t="s">
        <v>73</v>
      </c>
      <c r="J130" s="15"/>
    </row>
    <row r="131" spans="1:10" ht="15.75">
      <c r="A131" s="31"/>
      <c r="B131" s="47"/>
      <c r="J131" s="15"/>
    </row>
    <row r="132" spans="1:10" ht="15.75">
      <c r="A132" s="31" t="s">
        <v>123</v>
      </c>
      <c r="B132" s="4" t="s">
        <v>30</v>
      </c>
      <c r="J132" s="15"/>
    </row>
    <row r="133" spans="1:10" ht="15.75">
      <c r="A133" s="31"/>
      <c r="B133" s="4"/>
      <c r="J133" s="15"/>
    </row>
    <row r="134" spans="1:10" ht="15.75">
      <c r="A134" s="31"/>
      <c r="B134" s="47" t="s">
        <v>222</v>
      </c>
      <c r="G134" s="42"/>
      <c r="J134" s="15"/>
    </row>
    <row r="135" spans="1:10" ht="15.75">
      <c r="A135" s="31"/>
      <c r="J135" s="15"/>
    </row>
    <row r="136" spans="5:10" ht="15">
      <c r="E136" s="33" t="s">
        <v>10</v>
      </c>
      <c r="J136" s="15"/>
    </row>
    <row r="137" spans="1:10" ht="15.75">
      <c r="A137" s="31"/>
      <c r="B137" s="47" t="s">
        <v>210</v>
      </c>
      <c r="E137" s="45"/>
      <c r="J137" s="15"/>
    </row>
    <row r="138" spans="1:10" ht="15.75">
      <c r="A138" s="31"/>
      <c r="B138" s="47" t="s">
        <v>207</v>
      </c>
      <c r="E138" s="107">
        <v>14277</v>
      </c>
      <c r="J138" s="15"/>
    </row>
    <row r="139" spans="1:10" ht="15.75">
      <c r="A139" s="31"/>
      <c r="B139" s="47" t="s">
        <v>208</v>
      </c>
      <c r="E139" s="108">
        <v>38</v>
      </c>
      <c r="J139" s="15"/>
    </row>
    <row r="140" spans="1:10" ht="15.75">
      <c r="A140" s="31"/>
      <c r="B140" s="47"/>
      <c r="E140" s="109">
        <f>SUM(E138:E139)</f>
        <v>14315</v>
      </c>
      <c r="J140" s="15"/>
    </row>
    <row r="141" spans="1:10" ht="15.75">
      <c r="A141" s="31"/>
      <c r="B141" s="47" t="s">
        <v>209</v>
      </c>
      <c r="E141" s="45"/>
      <c r="J141" s="15"/>
    </row>
    <row r="142" spans="1:10" ht="15.75">
      <c r="A142" s="31"/>
      <c r="B142" s="47" t="s">
        <v>207</v>
      </c>
      <c r="E142" s="107">
        <v>575</v>
      </c>
      <c r="J142" s="15"/>
    </row>
    <row r="143" spans="1:10" ht="15.75">
      <c r="A143" s="31"/>
      <c r="B143" s="47" t="s">
        <v>208</v>
      </c>
      <c r="E143" s="108">
        <v>24</v>
      </c>
      <c r="J143" s="15"/>
    </row>
    <row r="144" spans="1:10" ht="15.75">
      <c r="A144" s="31"/>
      <c r="B144" s="47"/>
      <c r="E144" s="45">
        <f>SUM(E142:E143)</f>
        <v>599</v>
      </c>
      <c r="J144" s="15"/>
    </row>
    <row r="145" spans="1:10" ht="15.75">
      <c r="A145" s="31"/>
      <c r="E145" s="45"/>
      <c r="J145" s="15"/>
    </row>
    <row r="146" spans="1:10" ht="16.5" thickBot="1">
      <c r="A146" s="31"/>
      <c r="C146" s="4"/>
      <c r="E146" s="46">
        <f>+E140+E144</f>
        <v>14914</v>
      </c>
      <c r="J146" s="15"/>
    </row>
    <row r="147" spans="1:10" ht="16.5" thickTop="1">
      <c r="A147" s="31"/>
      <c r="C147" s="4"/>
      <c r="J147" s="15"/>
    </row>
    <row r="148" spans="1:10" ht="15.75">
      <c r="A148" s="31" t="s">
        <v>124</v>
      </c>
      <c r="B148" s="4" t="s">
        <v>31</v>
      </c>
      <c r="J148" s="15"/>
    </row>
    <row r="149" spans="1:10" ht="15.75">
      <c r="A149" s="31"/>
      <c r="J149" s="15"/>
    </row>
    <row r="150" spans="1:10" ht="15.75">
      <c r="A150" s="31"/>
      <c r="B150" s="47" t="s">
        <v>142</v>
      </c>
      <c r="C150" s="4"/>
      <c r="J150" s="15"/>
    </row>
    <row r="151" spans="1:10" ht="15.75" customHeight="1">
      <c r="A151" s="31"/>
      <c r="J151" s="15"/>
    </row>
    <row r="152" spans="1:10" ht="15.75">
      <c r="A152" s="31" t="s">
        <v>125</v>
      </c>
      <c r="B152" s="4" t="s">
        <v>32</v>
      </c>
      <c r="J152" s="15"/>
    </row>
    <row r="153" spans="1:10" ht="15.75">
      <c r="A153" s="31"/>
      <c r="J153" s="15"/>
    </row>
    <row r="154" spans="1:10" ht="15.75">
      <c r="A154" s="31"/>
      <c r="B154" s="47" t="s">
        <v>140</v>
      </c>
      <c r="C154" s="4"/>
      <c r="J154" s="15"/>
    </row>
    <row r="155" spans="1:10" ht="15.75">
      <c r="A155" s="31"/>
      <c r="C155" s="4"/>
      <c r="J155" s="15"/>
    </row>
    <row r="156" spans="1:10" ht="15.75">
      <c r="A156" s="31" t="s">
        <v>126</v>
      </c>
      <c r="B156" s="18" t="s">
        <v>38</v>
      </c>
      <c r="C156" s="18"/>
      <c r="J156" s="15"/>
    </row>
    <row r="157" spans="1:10" ht="15.75">
      <c r="A157" s="31"/>
      <c r="J157" s="15"/>
    </row>
    <row r="158" spans="1:10" ht="15.75">
      <c r="A158" s="31"/>
      <c r="B158" s="47" t="s">
        <v>229</v>
      </c>
      <c r="J158" s="15"/>
    </row>
    <row r="159" spans="1:10" ht="15.75">
      <c r="A159" s="31"/>
      <c r="B159" s="47"/>
      <c r="J159" s="15"/>
    </row>
    <row r="160" spans="1:10" ht="15.75">
      <c r="A160" s="31" t="s">
        <v>127</v>
      </c>
      <c r="B160" s="18" t="s">
        <v>128</v>
      </c>
      <c r="C160" s="18"/>
      <c r="J160" s="15"/>
    </row>
    <row r="161" spans="1:10" s="16" customFormat="1" ht="15.75">
      <c r="A161" s="32"/>
      <c r="E161" s="41"/>
      <c r="F161" s="2" t="s">
        <v>41</v>
      </c>
      <c r="J161" s="17"/>
    </row>
    <row r="162" spans="1:10" ht="15.75">
      <c r="A162" s="31"/>
      <c r="B162" s="4"/>
      <c r="E162" s="2" t="s">
        <v>39</v>
      </c>
      <c r="F162" s="2" t="s">
        <v>39</v>
      </c>
      <c r="J162" s="15"/>
    </row>
    <row r="163" spans="1:10" ht="15.75">
      <c r="A163" s="39"/>
      <c r="B163" s="18"/>
      <c r="C163" s="18"/>
      <c r="E163" s="2" t="s">
        <v>40</v>
      </c>
      <c r="F163" s="2" t="s">
        <v>42</v>
      </c>
      <c r="J163" s="15"/>
    </row>
    <row r="164" spans="1:10" ht="15.75">
      <c r="A164" s="31"/>
      <c r="E164" s="51" t="s">
        <v>214</v>
      </c>
      <c r="F164" s="51" t="s">
        <v>214</v>
      </c>
      <c r="J164" s="15"/>
    </row>
    <row r="165" spans="1:10" ht="15.75">
      <c r="A165" s="31"/>
      <c r="B165" s="64" t="s">
        <v>129</v>
      </c>
      <c r="C165" s="64"/>
      <c r="E165" s="2" t="s">
        <v>10</v>
      </c>
      <c r="F165" s="2" t="s">
        <v>10</v>
      </c>
      <c r="J165" s="15"/>
    </row>
    <row r="166" spans="1:10" ht="15.75">
      <c r="A166" s="31"/>
      <c r="B166" s="47"/>
      <c r="J166" s="15"/>
    </row>
    <row r="167" spans="1:10" ht="15.75">
      <c r="A167" s="31"/>
      <c r="B167" s="47" t="s">
        <v>196</v>
      </c>
      <c r="J167" s="15"/>
    </row>
    <row r="168" spans="1:10" ht="16.5" thickBot="1">
      <c r="A168" s="31"/>
      <c r="B168" s="47" t="s">
        <v>223</v>
      </c>
      <c r="E168" s="65">
        <v>49000</v>
      </c>
      <c r="F168" s="65">
        <v>49000</v>
      </c>
      <c r="J168" s="15"/>
    </row>
    <row r="169" spans="1:10" ht="16.5" thickTop="1">
      <c r="A169" s="31"/>
      <c r="B169" s="47"/>
      <c r="J169" s="15"/>
    </row>
    <row r="170" spans="1:10" s="16" customFormat="1" ht="15.75" thickBot="1">
      <c r="A170" s="32"/>
      <c r="B170" s="16" t="s">
        <v>130</v>
      </c>
      <c r="E170" s="104">
        <f>+PL!C28</f>
        <v>680</v>
      </c>
      <c r="F170" s="66">
        <f>+PL!G28</f>
        <v>2166</v>
      </c>
      <c r="J170" s="17"/>
    </row>
    <row r="171" s="16" customFormat="1" ht="15" customHeight="1" thickTop="1">
      <c r="J171" s="17"/>
    </row>
    <row r="172" spans="2:10" s="16" customFormat="1" ht="15.75" thickBot="1">
      <c r="B172" s="16" t="s">
        <v>131</v>
      </c>
      <c r="E172" s="105">
        <f>E170/E168*100</f>
        <v>1.3877551020408163</v>
      </c>
      <c r="F172" s="105">
        <f>F170/F168*100</f>
        <v>4.420408163265306</v>
      </c>
      <c r="J172" s="17"/>
    </row>
    <row r="173" s="16" customFormat="1" ht="15.75" thickTop="1">
      <c r="J173" s="17"/>
    </row>
    <row r="174" spans="1:10" ht="15.75">
      <c r="A174" s="4"/>
      <c r="B174" s="4"/>
      <c r="C174" s="4"/>
      <c r="J174" s="15"/>
    </row>
    <row r="175" spans="1:10" ht="15.75">
      <c r="A175" s="4"/>
      <c r="B175" s="64" t="s">
        <v>132</v>
      </c>
      <c r="C175" s="64"/>
      <c r="J175" s="15"/>
    </row>
    <row r="176" spans="1:10" ht="15.75">
      <c r="A176" s="4"/>
      <c r="B176" s="47"/>
      <c r="J176" s="15"/>
    </row>
    <row r="177" spans="1:10" ht="15.75">
      <c r="A177" s="4"/>
      <c r="B177" s="47" t="s">
        <v>73</v>
      </c>
      <c r="J177" s="15"/>
    </row>
    <row r="178" spans="1:10" ht="15.75">
      <c r="A178" s="4"/>
      <c r="B178" s="47"/>
      <c r="J178" s="15"/>
    </row>
    <row r="179" spans="1:10" ht="15.75">
      <c r="A179" s="4"/>
      <c r="B179" s="47"/>
      <c r="J179" s="15"/>
    </row>
    <row r="180" spans="1:10" ht="15.75">
      <c r="A180" s="4"/>
      <c r="J180" s="15"/>
    </row>
    <row r="181" spans="1:10" ht="15">
      <c r="A181" s="41" t="s">
        <v>23</v>
      </c>
      <c r="J181" s="15"/>
    </row>
    <row r="182" ht="15">
      <c r="J182" s="15"/>
    </row>
    <row r="183" spans="1:10" s="18" customFormat="1" ht="15.75">
      <c r="A183" s="18" t="s">
        <v>177</v>
      </c>
      <c r="J183" s="95"/>
    </row>
    <row r="184" spans="1:10" ht="15.75">
      <c r="A184" s="4" t="s">
        <v>76</v>
      </c>
      <c r="J184" s="15"/>
    </row>
    <row r="185" spans="1:10" ht="15">
      <c r="A185" s="47" t="s">
        <v>75</v>
      </c>
      <c r="J185" s="15"/>
    </row>
    <row r="186" spans="1:10" ht="15.75">
      <c r="A186" s="4"/>
      <c r="J186" s="15"/>
    </row>
    <row r="187" spans="1:10" ht="15">
      <c r="A187" s="41" t="s">
        <v>24</v>
      </c>
      <c r="J187" s="15"/>
    </row>
    <row r="188" spans="1:10" ht="15">
      <c r="A188" s="48" t="s">
        <v>236</v>
      </c>
      <c r="C188" s="15"/>
      <c r="D188" s="15"/>
      <c r="E188" s="15"/>
      <c r="F188" s="15"/>
      <c r="G188" s="15"/>
      <c r="H188" s="15"/>
      <c r="I188" s="15"/>
      <c r="J188" s="15"/>
    </row>
    <row r="189" spans="1:10" ht="15.75">
      <c r="A189" s="4"/>
      <c r="J189" s="15"/>
    </row>
  </sheetData>
  <printOptions/>
  <pageMargins left="0.85" right="0.5" top="0.8" bottom="0.5" header="0" footer="0"/>
  <pageSetup fitToHeight="0" horizontalDpi="1200" verticalDpi="1200" orientation="portrait" paperSize="9" scale="68" r:id="rId1"/>
  <rowBreaks count="2" manualBreakCount="2">
    <brk id="66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