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4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4">'Notes'!$A$68:$H$134</definedName>
  </definedNames>
  <calcPr fullCalcOnLoad="1"/>
</workbook>
</file>

<file path=xl/sharedStrings.xml><?xml version="1.0" encoding="utf-8"?>
<sst xmlns="http://schemas.openxmlformats.org/spreadsheetml/2006/main" count="314" uniqueCount="249">
  <si>
    <t>The figures have not been audited.</t>
  </si>
  <si>
    <t>(a)</t>
  </si>
  <si>
    <t>(b)</t>
  </si>
  <si>
    <t>SPRITZER BHD.</t>
  </si>
  <si>
    <t>(Company No. 265348-V)</t>
  </si>
  <si>
    <t>(Incorporated in Malaysia)</t>
  </si>
  <si>
    <t xml:space="preserve">             INDIVIDUAL QUARTER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</si>
  <si>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</si>
  <si>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</si>
  <si>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</si>
  <si>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</si>
  <si>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</si>
  <si>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</si>
  <si>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</si>
  <si>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</si>
  <si>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</si>
  <si>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</si>
  <si>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</si>
  <si>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</si>
  <si>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</si>
  <si>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</si>
  <si>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</si>
  <si>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</si>
  <si>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</si>
  <si>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</si>
  <si>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</si>
  <si>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</si>
  <si>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</si>
  <si>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</si>
  <si>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</si>
  <si>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</si>
  <si>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</si>
  <si>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</si>
  <si>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</si>
  <si>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</si>
  <si>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</si>
  <si>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</si>
  <si>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</si>
  <si>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</si>
  <si>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</si>
  <si>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</si>
  <si>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</si>
  <si>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</si>
  <si>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Long term borrowings - unsecured</t>
  </si>
  <si>
    <t>Short term borrowings - unsecured</t>
  </si>
  <si>
    <t>Revenue</t>
  </si>
  <si>
    <t>Income tax</t>
  </si>
  <si>
    <t>Minority interests</t>
  </si>
  <si>
    <t xml:space="preserve">CONSOLIDATED BALANCE SHEET </t>
  </si>
  <si>
    <t>Property, plant and equipment</t>
  </si>
  <si>
    <t>Investment property</t>
  </si>
  <si>
    <t>Investment in associated companies</t>
  </si>
  <si>
    <t>Long term investments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</si>
  <si>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</si>
  <si>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</si>
  <si>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</si>
  <si>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</si>
  <si>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</si>
  <si>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</si>
  <si>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</si>
  <si>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</si>
  <si>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</si>
  <si>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</si>
  <si>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</si>
  <si>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</si>
  <si>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</si>
  <si>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</si>
  <si>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</si>
  <si>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</si>
  <si>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</si>
  <si>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</si>
  <si>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Deferred tax </t>
  </si>
  <si>
    <t>Goodwill on consolidation</t>
  </si>
  <si>
    <t>There were no issuance and repayment of debt and equity securities, share buy-backs, share cancellations, shares</t>
  </si>
  <si>
    <t>MATERIAL SUBSEQUENT EVENTS</t>
  </si>
  <si>
    <t>Not applicable.</t>
  </si>
  <si>
    <t>Tax recoverable</t>
  </si>
  <si>
    <t>Company Secretaries</t>
  </si>
  <si>
    <t>Chiang Sue Mai</t>
  </si>
  <si>
    <t xml:space="preserve">Profit/(loss) </t>
  </si>
  <si>
    <t xml:space="preserve"> taxation</t>
  </si>
  <si>
    <t>before</t>
  </si>
  <si>
    <t>31/05/2002</t>
  </si>
  <si>
    <t>N/A</t>
  </si>
  <si>
    <t>N/A - Not applicable</t>
  </si>
  <si>
    <t xml:space="preserve">(The Condensed Consolidated Income Statement should be read in conjunction with the Annual Financial Report for the </t>
  </si>
  <si>
    <t>year ended 31st May 2002)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</si>
  <si>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</si>
  <si>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</si>
  <si>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</si>
  <si>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</si>
  <si>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</si>
  <si>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 xml:space="preserve">The interim financial report is unaudited and has been prepared in accordance with MASB 26, Interim Financial Reporting </t>
  </si>
  <si>
    <t xml:space="preserve">and Chapter 9 part K of the Listing Requirements of Kuala Lumpur Stock Exchange (KLSE) and should be read in </t>
  </si>
  <si>
    <t>conjunction with the audited financial statements of the Group for the financial year ended 31st May 2002.</t>
  </si>
  <si>
    <t xml:space="preserve">The accounting policies and methods of computation used in the preparation of the interim financial report are consistent </t>
  </si>
  <si>
    <t>A2.</t>
  </si>
  <si>
    <t>AUDIT QUALIFICATION</t>
  </si>
  <si>
    <t>A3.</t>
  </si>
  <si>
    <t>A4.</t>
  </si>
  <si>
    <t>A5.</t>
  </si>
  <si>
    <t>MATERIAL CHANGES IN ESTIMATES</t>
  </si>
  <si>
    <t>A6.</t>
  </si>
  <si>
    <t>ISSUANCES, CANCELLATIONS, REPURCHASES, RESALE AND REPAYMENTS OF DEBT AND EQUITY SECURITIES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</si>
  <si>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</si>
  <si>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</si>
  <si>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</si>
  <si>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</si>
  <si>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</si>
  <si>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</si>
  <si>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</si>
  <si>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</si>
  <si>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</si>
  <si>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</si>
  <si>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ADDITIONAL INFORMATION REQUIRED BY THE KLSE LISTING REQUIREMENTS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</si>
  <si>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</si>
  <si>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</si>
  <si>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</si>
  <si>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</si>
  <si>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</si>
  <si>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</si>
  <si>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</si>
  <si>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</si>
  <si>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PROFIT/(LOSS) ON SALE OF UNQUOTED INVESTMENTS  AND/OR PROPERTIES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</si>
  <si>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</si>
  <si>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</si>
  <si>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</si>
  <si>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</si>
  <si>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</si>
  <si>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</si>
  <si>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</si>
  <si>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</si>
  <si>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</si>
  <si>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</si>
  <si>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</si>
  <si>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Net profit attributable to ordinary shareholders</t>
  </si>
  <si>
    <t>Basic EPS (sen)</t>
  </si>
  <si>
    <t>Fully Diluted EPS</t>
  </si>
  <si>
    <t>Profit before tax</t>
  </si>
  <si>
    <t>Net profit for the period</t>
  </si>
  <si>
    <t xml:space="preserve">Earnings per share:- </t>
  </si>
  <si>
    <t xml:space="preserve">Basic (sen)                             </t>
  </si>
  <si>
    <t xml:space="preserve">Fully diluted (sen)                             </t>
  </si>
  <si>
    <t xml:space="preserve"> Financial Report for the year ended 31st May 2002)</t>
  </si>
  <si>
    <t>with those adopted in the latest audited financial statements for the financial year ended 31st May 2002.</t>
  </si>
  <si>
    <t>The preceding year's annual audited financial statements of the Group were not subject to any qualification.</t>
  </si>
  <si>
    <t>The operations of the Group were not materially affected by any seasonal nor cyclical factors.</t>
  </si>
  <si>
    <t>or incidence during the current quarter.</t>
  </si>
  <si>
    <t>or in the previous financial year, which have a material effect in the current quarter.</t>
  </si>
  <si>
    <t>year, was paid on 20th December 2002.</t>
  </si>
  <si>
    <t>financial statements.</t>
  </si>
  <si>
    <t>There were no material litigation involving the Group as at the date of this report.</t>
  </si>
  <si>
    <t>There have been no corporate proposals announced but not completed as at the date of this report.</t>
  </si>
  <si>
    <t xml:space="preserve"> There were no financial instruments with off balance sheet risk as at the date of this report.</t>
  </si>
  <si>
    <t>Issued ordinary shares as at 1st June 2002 and</t>
  </si>
  <si>
    <t>Group</t>
  </si>
  <si>
    <t>CASH FLOWS FROM OPERATING ACTIVITIES</t>
  </si>
  <si>
    <t>Adjustments</t>
  </si>
  <si>
    <t>Operating profit before changes in working capital</t>
  </si>
  <si>
    <t>(Increase)/Decrease in working capital</t>
  </si>
  <si>
    <t>Income tax paid</t>
  </si>
  <si>
    <t>Net cash from operating activities</t>
  </si>
  <si>
    <t>CASH FLOWS FROM/(USED IN) INVESTING ACTIVITIES</t>
  </si>
  <si>
    <t>Proceeds from disposal of property, plant and equipment</t>
  </si>
  <si>
    <t>Purchase of property, plant and equipment</t>
  </si>
  <si>
    <t>Net cash used in investing activities</t>
  </si>
  <si>
    <t>CASH FLOWS FROM/(USED IN) FINANCING ACTIVITIES</t>
  </si>
  <si>
    <t>Net cash from financing activities</t>
  </si>
  <si>
    <t>NET INCREASE/(DECREASE) IN CASH AND CASH EQUIVALENTS</t>
  </si>
  <si>
    <t>CASH AND CASH EQUIVALENTS AT BEGINNING OF YEAR</t>
  </si>
  <si>
    <t>Note:</t>
  </si>
  <si>
    <t>Financial Report for the year ended 31st May 2002)</t>
  </si>
  <si>
    <t xml:space="preserve">CONDENSED CONSOLIDATED STATEMENT OF CHANGES IN EQUITY </t>
  </si>
  <si>
    <t xml:space="preserve">Distributable </t>
  </si>
  <si>
    <t>Non-distributable Reserve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</si>
  <si>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</si>
  <si>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</si>
  <si>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</si>
  <si>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</si>
  <si>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</si>
  <si>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</si>
  <si>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</si>
  <si>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</si>
  <si>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</si>
  <si>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Equity</t>
  </si>
  <si>
    <t>Balance as of 1st June 2002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</si>
  <si>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</si>
  <si>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</si>
  <si>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</si>
  <si>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Annual Financial Report for the year ended 31st May 2002)</t>
  </si>
  <si>
    <t xml:space="preserve">There were no material changes in estimates of amounts reported in prior interim periods of the current financial year  </t>
  </si>
  <si>
    <t>Interest income</t>
  </si>
  <si>
    <t>Dividend paid</t>
  </si>
  <si>
    <t xml:space="preserve">There are no comparative figures as this is the first financial year in which the interim financial report is </t>
  </si>
  <si>
    <t>prepared in accordance with MASB 26 Interim Financial Reporting.</t>
  </si>
  <si>
    <t>Dividend</t>
  </si>
  <si>
    <t>Underprovision in prior year</t>
  </si>
  <si>
    <t>The values of property, plant and equipment have been brought forward, without amendment from the previous annual</t>
  </si>
  <si>
    <t>Ooi Guat Ee</t>
  </si>
  <si>
    <t>Quarterly report on consolidated results for the fourth quarter ended 31/05/2003.</t>
  </si>
  <si>
    <t>31/05/2003</t>
  </si>
  <si>
    <t>FOR THE FINANCIAL YEAR ENDED 31ST MAY 2003</t>
  </si>
  <si>
    <t>Balance as of 31st May 2003</t>
  </si>
  <si>
    <t>CONDENSED CONSOLIDATED CASH FLOW STATEMENT FOR THE FINANCIAL YEAR</t>
  </si>
  <si>
    <t>ENDED 31ST MAY 2003</t>
  </si>
  <si>
    <t>held as treasury shares and resale of treasury shares for the fourth quarter of financial year 2003.</t>
  </si>
  <si>
    <t>The Group borrowings as at 31st May 2003 are as follows:-</t>
  </si>
  <si>
    <t xml:space="preserve">There were no material events subsequent to the end of the financial year ended 31st May 2003 up to the date of </t>
  </si>
  <si>
    <t>this report, which have not been reflected in the financial statements for the year.</t>
  </si>
  <si>
    <t xml:space="preserve">corresponding period in the previous financial year.   However, profit before tax for the year of RM6.2 million is lower than </t>
  </si>
  <si>
    <t xml:space="preserve">The Group's higher pre-tax profit recorded this quarter of RM1.4 million as compared to RM1.2 million in the preceding </t>
  </si>
  <si>
    <t>Barring any unforeseen circumstances, the Directors expect the Group to perform satisfactorily in Year 2004.</t>
  </si>
  <si>
    <t>There were no sale of unquoted investments and properties for the current financial year to date.</t>
  </si>
  <si>
    <t>There were no purchases or disposals of quoted securities for the current financial year to date.</t>
  </si>
  <si>
    <t>On 2nd May 2003, the Company announced that it had acquired the entire issued and paid up share capital of Hidro Dinamik</t>
  </si>
  <si>
    <t>wholly-owned subsidiary of the Company.</t>
  </si>
  <si>
    <t>Repayment of borrowings</t>
  </si>
  <si>
    <t>in respect of the current financial year ended 31st May 2003.  The proposed dividend will be subject to shareholders'</t>
  </si>
  <si>
    <t>approval at the forthcoming Annual General Meeting of the Company to be held on a date to be announced later.</t>
  </si>
  <si>
    <t>31st July 2003</t>
  </si>
  <si>
    <t>the RM6.6 million registered for the financial year 2002 mainly due to the reduction in margin of sales of bottled water.</t>
  </si>
  <si>
    <t>quarter was due mainly to the increase in sales of PET bottles for the local market.</t>
  </si>
  <si>
    <t xml:space="preserve">The Group will continue to increase its production output by maximising the utilisation of existing facilities and acquisition </t>
  </si>
  <si>
    <t>of new machineries in line with its strategy to lower costs of production and maintain its competitiveness.  Following this,</t>
  </si>
  <si>
    <t xml:space="preserve">The Group's revenue for the year ended 31st May 2003 amounted to RM54.7 million as compared to RM51.7 million in the </t>
  </si>
  <si>
    <t>Profit</t>
  </si>
  <si>
    <t>Finance cost</t>
  </si>
  <si>
    <t>Reporting.</t>
  </si>
  <si>
    <t xml:space="preserve">prepared in accordance with Malaysian Accounting Standards Board (MASB) 26 Interim Financial </t>
  </si>
  <si>
    <t>UNUSUAL ITEMS AFFECTING ASSETS, LIABILITIES, EQUITY, NET INCOME OR CASH FLOW</t>
  </si>
  <si>
    <t xml:space="preserve">There were no items affecting assets, liabilities, equity, net income or cash flows that are unusual because of their nature, size </t>
  </si>
  <si>
    <t xml:space="preserve">The first and final dividend of 2.5 sen per share, tax-exempt, amounting to RM1,225,000 proposed in the previous financial </t>
  </si>
  <si>
    <t>The Group did not carry out any revaluation of its property, plant and equipment in the financial period to date.</t>
  </si>
  <si>
    <t xml:space="preserve">Sdn. Bhd. (HD) comprising two (2) ordinary shares of RM1.00 each for a cash consideration of RM2 only, thus making HD a </t>
  </si>
  <si>
    <t>Income Tax</t>
  </si>
  <si>
    <t>Current year</t>
  </si>
  <si>
    <t>MATERIAL CHANGES IN THE QUARTERLY RESULTS COMPARED TO THE RESULTS OF THE PRECEDING QUARTER</t>
  </si>
  <si>
    <t>tax in prior year</t>
  </si>
  <si>
    <t xml:space="preserve">The Board of Directors proposes a first and final dividend of 2.5 sen per share, tax-exempt, amounting to RM1,225,000 </t>
  </si>
  <si>
    <t>31st May 2003</t>
  </si>
  <si>
    <t>Share premium</t>
  </si>
  <si>
    <t>Capital reserve</t>
  </si>
  <si>
    <t>Retained profit</t>
  </si>
  <si>
    <t>Cash from operations</t>
  </si>
  <si>
    <t>CASH AND CASH EQUIVALENTS AT END OF YEAR</t>
  </si>
  <si>
    <t xml:space="preserve">Underprovision of real property gains </t>
  </si>
  <si>
    <t xml:space="preserve">The effective tax rate for the current quarter is lower than the statutory income tax rate due mainly </t>
  </si>
  <si>
    <t>to the utilisation of available reinvestment allowances.</t>
  </si>
  <si>
    <t>the Board expects to garner a bigger share of the bottled water market.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</si>
</sst>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dd\-mmm\-yy"/>
    <numFmt numFmtId="174" formatCode="00000"/>
    <numFmt numFmtId="175" formatCode="0.0%"/>
    <numFmt numFmtId="176" formatCode="_(* #,##0.0000_);_(* \(#,##0.0000\);_(* &quot;-&quot;????_);_(@_)"/>
    <numFmt numFmtId="177" formatCode="_(* #,##0.000_);_(* \(#,##0.000\);_(* &quot;-&quot;????_);_(@_)"/>
    <numFmt numFmtId="178" formatCode="_(* #,##0.00_);_(* \(#,##0.00\);_(* &quot;-&quot;????_);_(@_)"/>
    <numFmt numFmtId="179" formatCode="_(* #,##0.0_);_(* \(#,##0.0\);_(* &quot;-&quot;??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13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1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Alignment="1">
      <alignment/>
    </xf>
    <xf numFmtId="172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3" xfId="0" applyNumberFormat="1" applyFont="1" applyAlignment="1">
      <alignment/>
    </xf>
    <xf numFmtId="41" fontId="6" fillId="0" borderId="2" xfId="0" applyNumberFormat="1" applyFont="1" applyAlignment="1">
      <alignment/>
    </xf>
    <xf numFmtId="41" fontId="6" fillId="0" borderId="2" xfId="0" applyNumberFormat="1" applyFont="1" applyAlignment="1">
      <alignment horizontal="right"/>
    </xf>
    <xf numFmtId="41" fontId="6" fillId="0" borderId="4" xfId="0" applyNumberFormat="1" applyFont="1" applyAlignment="1">
      <alignment/>
    </xf>
    <xf numFmtId="41" fontId="0" fillId="0" borderId="1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6" fillId="0" borderId="1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41" fontId="6" fillId="0" borderId="5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6" fillId="0" borderId="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14" fontId="0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22" applyFont="1">
      <alignment/>
      <protection/>
    </xf>
    <xf numFmtId="0" fontId="13" fillId="0" borderId="0" xfId="22">
      <alignment/>
      <protection/>
    </xf>
    <xf numFmtId="0" fontId="1" fillId="0" borderId="0" xfId="22" applyFont="1" applyAlignment="1">
      <alignment horizontal="center"/>
      <protection/>
    </xf>
    <xf numFmtId="187" fontId="13" fillId="0" borderId="0" xfId="15" applyNumberFormat="1" applyFill="1" applyAlignment="1">
      <alignment/>
    </xf>
    <xf numFmtId="187" fontId="13" fillId="0" borderId="10" xfId="15" applyNumberFormat="1" applyFill="1" applyBorder="1" applyAlignment="1">
      <alignment/>
    </xf>
    <xf numFmtId="187" fontId="13" fillId="0" borderId="0" xfId="15" applyNumberFormat="1" applyAlignment="1">
      <alignment/>
    </xf>
    <xf numFmtId="187" fontId="13" fillId="0" borderId="10" xfId="15" applyNumberFormat="1" applyBorder="1" applyAlignment="1">
      <alignment/>
    </xf>
    <xf numFmtId="187" fontId="1" fillId="0" borderId="0" xfId="15" applyNumberFormat="1" applyFont="1" applyAlignment="1">
      <alignment/>
    </xf>
    <xf numFmtId="187" fontId="13" fillId="0" borderId="5" xfId="15" applyNumberFormat="1" applyBorder="1" applyAlignment="1">
      <alignment/>
    </xf>
    <xf numFmtId="187" fontId="13" fillId="0" borderId="7" xfId="15" applyNumberFormat="1" applyFont="1" applyBorder="1" applyAlignment="1">
      <alignment/>
    </xf>
    <xf numFmtId="187" fontId="1" fillId="0" borderId="8" xfId="15" applyNumberFormat="1" applyFont="1" applyBorder="1" applyAlignment="1">
      <alignment/>
    </xf>
    <xf numFmtId="0" fontId="13" fillId="0" borderId="0" xfId="22" applyNumberFormat="1" applyFont="1" applyAlignment="1">
      <alignment/>
      <protection/>
    </xf>
    <xf numFmtId="3" fontId="13" fillId="0" borderId="0" xfId="22" applyNumberFormat="1" applyFont="1" applyAlignment="1">
      <alignment/>
      <protection/>
    </xf>
    <xf numFmtId="0" fontId="13" fillId="0" borderId="0" xfId="21">
      <alignment/>
      <protection/>
    </xf>
    <xf numFmtId="0" fontId="1" fillId="0" borderId="0" xfId="21" applyFont="1">
      <alignment/>
      <protection/>
    </xf>
    <xf numFmtId="0" fontId="13" fillId="0" borderId="0" xfId="21" applyAlignment="1">
      <alignment horizontal="center"/>
      <protection/>
    </xf>
    <xf numFmtId="187" fontId="13" fillId="0" borderId="8" xfId="15" applyNumberFormat="1" applyBorder="1" applyAlignment="1">
      <alignment/>
    </xf>
    <xf numFmtId="0" fontId="13" fillId="0" borderId="0" xfId="21" applyNumberFormat="1" applyFont="1" applyAlignment="1">
      <alignment/>
      <protection/>
    </xf>
    <xf numFmtId="3" fontId="13" fillId="0" borderId="0" xfId="21" applyNumberFormat="1" applyFont="1" applyAlignment="1">
      <alignment/>
      <protection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 horizontal="left"/>
      <protection/>
    </xf>
    <xf numFmtId="0" fontId="13" fillId="0" borderId="0" xfId="21" applyFont="1">
      <alignment/>
      <protection/>
    </xf>
    <xf numFmtId="0" fontId="5" fillId="0" borderId="0" xfId="0" applyNumberFormat="1" applyFont="1" applyAlignment="1">
      <alignment/>
    </xf>
    <xf numFmtId="0" fontId="14" fillId="0" borderId="0" xfId="22" applyFont="1">
      <alignment/>
      <protection/>
    </xf>
    <xf numFmtId="0" fontId="1" fillId="0" borderId="0" xfId="0" applyNumberFormat="1" applyFont="1" applyAlignment="1">
      <alignment horizontal="left"/>
    </xf>
    <xf numFmtId="0" fontId="13" fillId="0" borderId="0" xfId="22" applyFont="1">
      <alignment/>
      <protection/>
    </xf>
    <xf numFmtId="0" fontId="13" fillId="0" borderId="0" xfId="21" applyFont="1">
      <alignment/>
      <protection/>
    </xf>
    <xf numFmtId="0" fontId="4" fillId="0" borderId="0" xfId="0" applyNumberFormat="1" applyFont="1" applyAlignment="1">
      <alignment/>
    </xf>
    <xf numFmtId="0" fontId="13" fillId="0" borderId="0" xfId="21" applyFont="1" applyAlignment="1">
      <alignment horizontal="center"/>
      <protection/>
    </xf>
    <xf numFmtId="41" fontId="0" fillId="0" borderId="5" xfId="0" applyNumberFormat="1" applyFont="1" applyBorder="1" applyAlignment="1">
      <alignment horizontal="right"/>
    </xf>
    <xf numFmtId="41" fontId="0" fillId="0" borderId="7" xfId="0" applyNumberFormat="1" applyFont="1" applyBorder="1" applyAlignment="1">
      <alignment horizontal="right"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5" xfId="0" applyNumberFormat="1" applyBorder="1" applyAlignment="1">
      <alignment horizontal="right"/>
    </xf>
    <xf numFmtId="187" fontId="0" fillId="0" borderId="0" xfId="15" applyNumberFormat="1" applyFont="1" applyAlignment="1">
      <alignment/>
    </xf>
    <xf numFmtId="187" fontId="0" fillId="0" borderId="0" xfId="15" applyNumberFormat="1" applyFont="1" applyAlignment="1">
      <alignment horizontal="right"/>
    </xf>
    <xf numFmtId="187" fontId="0" fillId="0" borderId="8" xfId="15" applyNumberFormat="1" applyFont="1" applyBorder="1" applyAlignment="1">
      <alignment/>
    </xf>
    <xf numFmtId="0" fontId="13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showOutlineSymbols="0" zoomScale="75" zoomScaleNormal="75" workbookViewId="0" topLeftCell="A1">
      <selection activeCell="C27" sqref="C27"/>
    </sheetView>
  </sheetViews>
  <sheetFormatPr defaultColWidth="8.88671875" defaultRowHeight="15"/>
  <cols>
    <col min="1" max="1" width="3.10546875" style="1" customWidth="1"/>
    <col min="2" max="2" width="48.3359375" style="1" customWidth="1"/>
    <col min="3" max="3" width="11.6640625" style="1" customWidth="1"/>
    <col min="4" max="4" width="1.66796875" style="1" customWidth="1"/>
    <col min="5" max="5" width="15.88671875" style="1" customWidth="1"/>
    <col min="6" max="6" width="1.66796875" style="1" customWidth="1"/>
    <col min="7" max="7" width="12.6640625" style="1" customWidth="1"/>
    <col min="8" max="8" width="1.66796875" style="1" customWidth="1"/>
    <col min="9" max="9" width="15.77734375" style="1" customWidth="1"/>
    <col min="10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="46" customFormat="1" ht="18">
      <c r="A1" s="114" t="s">
        <v>3</v>
      </c>
    </row>
    <row r="2" spans="1:254" ht="15.75">
      <c r="A2" s="59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5.75">
      <c r="A3" s="59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ht="15.75" customHeight="1"/>
    <row r="5" spans="1:6" ht="15.75">
      <c r="A5" s="4" t="s">
        <v>199</v>
      </c>
      <c r="B5" s="4"/>
      <c r="C5" s="4"/>
      <c r="D5" s="4"/>
      <c r="E5" s="4"/>
      <c r="F5" s="4"/>
    </row>
    <row r="6" spans="1:6" ht="15.75">
      <c r="A6" s="4" t="s">
        <v>0</v>
      </c>
      <c r="B6" s="4"/>
      <c r="C6" s="4"/>
      <c r="D6" s="4"/>
      <c r="E6" s="4"/>
      <c r="F6" s="4"/>
    </row>
    <row r="7" ht="14.25" customHeight="1"/>
    <row r="8" s="28" customFormat="1" ht="15.75">
      <c r="A8" s="28" t="s">
        <v>87</v>
      </c>
    </row>
    <row r="9" spans="3:7" ht="13.5" customHeight="1">
      <c r="C9" s="5" t="s">
        <v>6</v>
      </c>
      <c r="G9" s="5" t="s">
        <v>13</v>
      </c>
    </row>
    <row r="10" spans="3:9" ht="13.5" customHeight="1">
      <c r="C10" s="6" t="s">
        <v>7</v>
      </c>
      <c r="D10" s="6"/>
      <c r="E10" s="6" t="s">
        <v>11</v>
      </c>
      <c r="F10" s="6"/>
      <c r="G10" s="6" t="s">
        <v>7</v>
      </c>
      <c r="H10" s="6"/>
      <c r="I10" s="6" t="s">
        <v>11</v>
      </c>
    </row>
    <row r="11" spans="3:9" ht="12.75" customHeight="1">
      <c r="C11" s="6" t="s">
        <v>8</v>
      </c>
      <c r="D11" s="6"/>
      <c r="E11" s="6" t="s">
        <v>12</v>
      </c>
      <c r="F11" s="6"/>
      <c r="G11" s="6" t="s">
        <v>8</v>
      </c>
      <c r="H11" s="6"/>
      <c r="I11" s="6" t="s">
        <v>12</v>
      </c>
    </row>
    <row r="12" spans="3:9" ht="12.75" customHeight="1">
      <c r="C12" s="6" t="s">
        <v>9</v>
      </c>
      <c r="D12" s="6"/>
      <c r="E12" s="6" t="s">
        <v>9</v>
      </c>
      <c r="F12" s="6"/>
      <c r="G12" s="6" t="s">
        <v>14</v>
      </c>
      <c r="H12" s="6"/>
      <c r="I12" s="6" t="s">
        <v>15</v>
      </c>
    </row>
    <row r="13" spans="3:9" ht="13.5" customHeight="1">
      <c r="C13" s="76" t="s">
        <v>200</v>
      </c>
      <c r="D13" s="51"/>
      <c r="E13" s="76" t="s">
        <v>82</v>
      </c>
      <c r="F13" s="26"/>
      <c r="G13" s="76" t="s">
        <v>200</v>
      </c>
      <c r="H13" s="51"/>
      <c r="I13" s="76" t="s">
        <v>82</v>
      </c>
    </row>
    <row r="14" spans="3:9" ht="13.5" customHeight="1">
      <c r="C14" s="51" t="s">
        <v>10</v>
      </c>
      <c r="D14" s="51"/>
      <c r="E14" s="51" t="s">
        <v>10</v>
      </c>
      <c r="F14" s="26"/>
      <c r="G14" s="51" t="s">
        <v>10</v>
      </c>
      <c r="H14" s="26"/>
      <c r="I14" s="51" t="s">
        <v>10</v>
      </c>
    </row>
    <row r="15" spans="1:9" ht="16.5" customHeight="1">
      <c r="A15" s="7"/>
      <c r="B15" s="7"/>
      <c r="C15" s="8"/>
      <c r="D15" s="8"/>
      <c r="E15" s="9"/>
      <c r="G15" s="8"/>
      <c r="I15" s="9"/>
    </row>
    <row r="16" spans="1:11" ht="18.75" thickBot="1">
      <c r="A16" s="7" t="s">
        <v>45</v>
      </c>
      <c r="C16" s="32">
        <v>14599</v>
      </c>
      <c r="D16" s="31"/>
      <c r="E16" s="32">
        <v>12269</v>
      </c>
      <c r="F16" s="31"/>
      <c r="G16" s="32">
        <v>54685</v>
      </c>
      <c r="H16" s="31"/>
      <c r="I16" s="32">
        <v>51694</v>
      </c>
      <c r="J16" s="12"/>
      <c r="K16" s="12"/>
    </row>
    <row r="17" spans="1:11" ht="16.5" customHeight="1" thickTop="1">
      <c r="A17" s="7"/>
      <c r="C17" s="40"/>
      <c r="D17" s="31"/>
      <c r="E17" s="40"/>
      <c r="F17" s="31"/>
      <c r="G17" s="40"/>
      <c r="H17" s="31"/>
      <c r="I17" s="40"/>
      <c r="J17" s="12"/>
      <c r="K17" s="12"/>
    </row>
    <row r="18" spans="1:11" ht="18">
      <c r="A18" s="7" t="s">
        <v>88</v>
      </c>
      <c r="B18" s="7"/>
      <c r="C18" s="32">
        <f>C24-C22-C20</f>
        <v>1513</v>
      </c>
      <c r="D18" s="32">
        <f aca="true" t="shared" si="0" ref="D18:I18">D24-D22-D20</f>
        <v>0</v>
      </c>
      <c r="E18" s="32">
        <f t="shared" si="0"/>
        <v>1992</v>
      </c>
      <c r="F18" s="32">
        <f t="shared" si="0"/>
        <v>0</v>
      </c>
      <c r="G18" s="32">
        <f t="shared" si="0"/>
        <v>6832</v>
      </c>
      <c r="H18" s="32">
        <f t="shared" si="0"/>
        <v>0</v>
      </c>
      <c r="I18" s="32">
        <f t="shared" si="0"/>
        <v>7580</v>
      </c>
      <c r="J18" s="12"/>
      <c r="K18" s="12"/>
    </row>
    <row r="19" spans="1:11" ht="18">
      <c r="A19" s="7"/>
      <c r="B19" s="7"/>
      <c r="C19" s="32"/>
      <c r="D19" s="32"/>
      <c r="E19" s="32"/>
      <c r="F19" s="31"/>
      <c r="G19" s="32"/>
      <c r="H19" s="32"/>
      <c r="I19" s="32"/>
      <c r="J19" s="12"/>
      <c r="K19" s="12"/>
    </row>
    <row r="20" spans="1:11" ht="18">
      <c r="A20" s="7" t="s">
        <v>191</v>
      </c>
      <c r="B20" s="7"/>
      <c r="C20" s="32">
        <v>19</v>
      </c>
      <c r="D20" s="31"/>
      <c r="E20" s="32">
        <v>0</v>
      </c>
      <c r="F20" s="31"/>
      <c r="G20" s="32">
        <v>37</v>
      </c>
      <c r="H20" s="31"/>
      <c r="I20" s="32">
        <v>0</v>
      </c>
      <c r="J20" s="12"/>
      <c r="K20" s="12"/>
    </row>
    <row r="21" spans="1:11" ht="16.5" customHeight="1">
      <c r="A21" s="7"/>
      <c r="B21" s="7"/>
      <c r="C21" s="32"/>
      <c r="D21" s="31"/>
      <c r="E21" s="32"/>
      <c r="F21" s="31"/>
      <c r="G21" s="32"/>
      <c r="H21" s="31"/>
      <c r="I21" s="32"/>
      <c r="J21" s="12"/>
      <c r="K21" s="12"/>
    </row>
    <row r="22" spans="1:11" ht="16.5" customHeight="1">
      <c r="A22" s="7" t="s">
        <v>226</v>
      </c>
      <c r="B22" s="7"/>
      <c r="C22" s="32">
        <v>-174</v>
      </c>
      <c r="D22" s="31"/>
      <c r="E22" s="32">
        <v>-130</v>
      </c>
      <c r="F22" s="31"/>
      <c r="G22" s="32">
        <v>-651</v>
      </c>
      <c r="H22" s="31"/>
      <c r="I22" s="32">
        <v>-1001</v>
      </c>
      <c r="J22" s="12"/>
      <c r="K22" s="12"/>
    </row>
    <row r="23" spans="1:11" ht="15.75" customHeight="1">
      <c r="A23" s="7"/>
      <c r="B23" s="7"/>
      <c r="C23" s="32"/>
      <c r="D23" s="93"/>
      <c r="E23" s="32"/>
      <c r="F23" s="31"/>
      <c r="G23" s="32"/>
      <c r="H23" s="31"/>
      <c r="I23" s="32"/>
      <c r="J23" s="12"/>
      <c r="K23" s="12"/>
    </row>
    <row r="24" spans="1:11" ht="18">
      <c r="A24" s="7" t="s">
        <v>138</v>
      </c>
      <c r="B24" s="7"/>
      <c r="C24" s="38">
        <v>1358</v>
      </c>
      <c r="D24" s="92"/>
      <c r="E24" s="38">
        <v>1862</v>
      </c>
      <c r="F24" s="31"/>
      <c r="G24" s="38">
        <v>6218</v>
      </c>
      <c r="H24" s="31"/>
      <c r="I24" s="38">
        <v>6579</v>
      </c>
      <c r="J24" s="12"/>
      <c r="K24" s="12"/>
    </row>
    <row r="25" spans="1:11" ht="18">
      <c r="A25" s="7"/>
      <c r="B25" s="7"/>
      <c r="C25" s="32"/>
      <c r="D25" s="93"/>
      <c r="E25" s="32"/>
      <c r="F25" s="31"/>
      <c r="G25" s="32"/>
      <c r="H25" s="31"/>
      <c r="I25" s="32"/>
      <c r="J25" s="12"/>
      <c r="K25" s="12"/>
    </row>
    <row r="26" spans="1:11" ht="18">
      <c r="A26" s="7" t="s">
        <v>46</v>
      </c>
      <c r="B26" s="7"/>
      <c r="C26" s="32">
        <v>-695</v>
      </c>
      <c r="D26" s="93"/>
      <c r="E26" s="32">
        <v>-494</v>
      </c>
      <c r="F26" s="31"/>
      <c r="G26" s="32">
        <v>-2450</v>
      </c>
      <c r="H26" s="31"/>
      <c r="I26" s="32">
        <v>-1373</v>
      </c>
      <c r="J26" s="12"/>
      <c r="K26" s="12"/>
    </row>
    <row r="27" spans="1:11" ht="15.75" customHeight="1">
      <c r="A27" s="7"/>
      <c r="B27" s="7"/>
      <c r="C27" s="32"/>
      <c r="D27" s="93"/>
      <c r="E27" s="32"/>
      <c r="F27" s="93"/>
      <c r="G27" s="32"/>
      <c r="H27" s="93"/>
      <c r="I27" s="32"/>
      <c r="J27" s="12"/>
      <c r="K27" s="12"/>
    </row>
    <row r="28" spans="1:11" ht="18.75" thickBot="1">
      <c r="A28" s="7" t="s">
        <v>139</v>
      </c>
      <c r="B28" s="7"/>
      <c r="C28" s="75">
        <f>SUM(C24:C27)</f>
        <v>663</v>
      </c>
      <c r="D28" s="92">
        <f aca="true" t="shared" si="1" ref="D28:I28">SUM(D24:D27)</f>
        <v>0</v>
      </c>
      <c r="E28" s="75">
        <f t="shared" si="1"/>
        <v>1368</v>
      </c>
      <c r="F28" s="92">
        <f t="shared" si="1"/>
        <v>0</v>
      </c>
      <c r="G28" s="75">
        <f t="shared" si="1"/>
        <v>3768</v>
      </c>
      <c r="H28" s="92">
        <f t="shared" si="1"/>
        <v>0</v>
      </c>
      <c r="I28" s="75">
        <f t="shared" si="1"/>
        <v>5206</v>
      </c>
      <c r="J28" s="12"/>
      <c r="K28" s="12"/>
    </row>
    <row r="29" spans="1:11" ht="15.75" customHeight="1" thickTop="1">
      <c r="A29" s="7"/>
      <c r="B29" s="7"/>
      <c r="C29" s="32"/>
      <c r="D29" s="93"/>
      <c r="E29" s="32"/>
      <c r="F29" s="93"/>
      <c r="G29" s="32"/>
      <c r="H29" s="93"/>
      <c r="I29" s="32"/>
      <c r="J29" s="12"/>
      <c r="K29" s="12"/>
    </row>
    <row r="30" spans="1:11" ht="16.5" customHeight="1">
      <c r="A30" s="7"/>
      <c r="B30" s="7"/>
      <c r="C30" s="92"/>
      <c r="D30" s="31"/>
      <c r="E30" s="92"/>
      <c r="F30" s="31"/>
      <c r="G30" s="92"/>
      <c r="H30" s="31"/>
      <c r="I30" s="92"/>
      <c r="J30" s="12"/>
      <c r="K30" s="12"/>
    </row>
    <row r="31" spans="1:11" ht="18">
      <c r="A31" s="7" t="s">
        <v>140</v>
      </c>
      <c r="B31" s="7"/>
      <c r="D31" s="31"/>
      <c r="E31" s="32"/>
      <c r="F31" s="31"/>
      <c r="G31" s="32"/>
      <c r="H31" s="31"/>
      <c r="I31" s="32"/>
      <c r="J31" s="12"/>
      <c r="K31" s="12"/>
    </row>
    <row r="32" spans="1:11" ht="18">
      <c r="A32" s="7"/>
      <c r="B32" s="7"/>
      <c r="D32" s="31"/>
      <c r="E32" s="32"/>
      <c r="F32" s="31"/>
      <c r="G32" s="32"/>
      <c r="H32" s="31"/>
      <c r="I32" s="32"/>
      <c r="J32" s="12"/>
      <c r="K32" s="12"/>
    </row>
    <row r="33" spans="1:11" ht="18.75" thickBot="1">
      <c r="A33" s="1" t="s">
        <v>1</v>
      </c>
      <c r="B33" s="7" t="s">
        <v>141</v>
      </c>
      <c r="C33" s="23">
        <f>C28/49000*100</f>
        <v>1.353061224489796</v>
      </c>
      <c r="D33" s="24"/>
      <c r="E33" s="23">
        <f>E28/49000*100</f>
        <v>2.7918367346938777</v>
      </c>
      <c r="F33" s="24"/>
      <c r="G33" s="23">
        <f>G28/49000*100</f>
        <v>7.689795918367347</v>
      </c>
      <c r="H33" s="24"/>
      <c r="I33" s="23">
        <f>I28/49000*100</f>
        <v>10.624489795918366</v>
      </c>
      <c r="J33" s="16"/>
      <c r="K33" s="16"/>
    </row>
    <row r="34" spans="1:11" ht="18.75" thickTop="1">
      <c r="A34" s="7"/>
      <c r="C34" s="25"/>
      <c r="D34" s="24"/>
      <c r="E34" s="25"/>
      <c r="F34" s="24"/>
      <c r="G34" s="25"/>
      <c r="H34" s="24"/>
      <c r="I34" s="25"/>
      <c r="J34" s="16"/>
      <c r="K34" s="16"/>
    </row>
    <row r="35" spans="1:11" ht="18.75" thickBot="1">
      <c r="A35" s="1" t="s">
        <v>2</v>
      </c>
      <c r="B35" s="7" t="s">
        <v>142</v>
      </c>
      <c r="C35" s="44" t="s">
        <v>83</v>
      </c>
      <c r="D35" s="45"/>
      <c r="E35" s="44" t="s">
        <v>83</v>
      </c>
      <c r="F35" s="45"/>
      <c r="G35" s="44" t="s">
        <v>83</v>
      </c>
      <c r="H35" s="45"/>
      <c r="I35" s="44" t="s">
        <v>83</v>
      </c>
      <c r="J35" s="16"/>
      <c r="K35" s="16"/>
    </row>
    <row r="36" spans="1:11" ht="18.75" thickTop="1">
      <c r="A36" s="14"/>
      <c r="B36" s="7"/>
      <c r="C36" s="43"/>
      <c r="D36" s="42"/>
      <c r="E36" s="43"/>
      <c r="F36" s="42"/>
      <c r="G36" s="43"/>
      <c r="H36" s="42"/>
      <c r="I36" s="43"/>
      <c r="J36" s="16"/>
      <c r="K36" s="16"/>
    </row>
    <row r="37" spans="1:11" ht="18">
      <c r="A37" s="7"/>
      <c r="B37" s="7"/>
      <c r="C37" s="15"/>
      <c r="E37" s="15"/>
      <c r="G37" s="15"/>
      <c r="I37" s="15"/>
      <c r="J37" s="16"/>
      <c r="K37" s="16"/>
    </row>
    <row r="38" spans="1:11" ht="18.75">
      <c r="A38" s="46" t="s">
        <v>170</v>
      </c>
      <c r="B38" s="82"/>
      <c r="C38" s="81"/>
      <c r="D38" s="46"/>
      <c r="E38" s="81"/>
      <c r="F38" s="46"/>
      <c r="G38" s="81"/>
      <c r="H38" s="46"/>
      <c r="I38" s="81"/>
      <c r="J38" s="12"/>
      <c r="K38" s="12"/>
    </row>
    <row r="39" spans="1:11" s="26" customFormat="1" ht="18">
      <c r="A39" s="46" t="s">
        <v>84</v>
      </c>
      <c r="B39" s="46"/>
      <c r="C39" s="81"/>
      <c r="D39" s="46"/>
      <c r="E39" s="81"/>
      <c r="F39" s="46"/>
      <c r="G39" s="81"/>
      <c r="H39" s="46"/>
      <c r="I39" s="81"/>
      <c r="J39" s="83"/>
      <c r="K39" s="83"/>
    </row>
    <row r="40" spans="1:11" s="26" customFormat="1" ht="18">
      <c r="A40" s="46"/>
      <c r="B40" s="46"/>
      <c r="C40" s="81"/>
      <c r="D40" s="46"/>
      <c r="E40" s="81"/>
      <c r="F40" s="46"/>
      <c r="G40" s="81"/>
      <c r="H40" s="46"/>
      <c r="I40" s="81"/>
      <c r="J40" s="83"/>
      <c r="K40" s="83"/>
    </row>
    <row r="41" spans="1:11" s="26" customFormat="1" ht="18">
      <c r="A41" s="46" t="s">
        <v>85</v>
      </c>
      <c r="B41" s="81"/>
      <c r="C41" s="46"/>
      <c r="D41" s="81"/>
      <c r="E41" s="46"/>
      <c r="F41" s="81"/>
      <c r="G41" s="46"/>
      <c r="H41" s="81"/>
      <c r="I41" s="12"/>
      <c r="J41" s="83"/>
      <c r="K41" s="83"/>
    </row>
    <row r="42" spans="1:11" ht="18">
      <c r="A42" s="46" t="s">
        <v>86</v>
      </c>
      <c r="B42" s="46"/>
      <c r="C42" s="81"/>
      <c r="D42" s="46"/>
      <c r="E42" s="81"/>
      <c r="F42" s="46"/>
      <c r="G42" s="81"/>
      <c r="H42" s="46"/>
      <c r="I42" s="81"/>
      <c r="J42" s="12"/>
      <c r="K42" s="12"/>
    </row>
    <row r="43" spans="1:11" ht="18">
      <c r="A43" s="46"/>
      <c r="K43" s="12"/>
    </row>
    <row r="44" spans="1:11" ht="18">
      <c r="A44" s="46"/>
      <c r="B44" s="46"/>
      <c r="C44" s="81"/>
      <c r="D44" s="46"/>
      <c r="E44" s="81"/>
      <c r="F44" s="46"/>
      <c r="G44" s="81"/>
      <c r="H44" s="46"/>
      <c r="I44" s="81"/>
      <c r="J44" s="12"/>
      <c r="K44" s="12"/>
    </row>
    <row r="45" spans="1:11" ht="18">
      <c r="A45" s="46"/>
      <c r="B45" s="46"/>
      <c r="C45" s="81"/>
      <c r="D45" s="46"/>
      <c r="E45" s="81"/>
      <c r="F45" s="46"/>
      <c r="G45" s="81"/>
      <c r="H45" s="46"/>
      <c r="I45" s="81"/>
      <c r="J45" s="12"/>
      <c r="K45" s="12"/>
    </row>
    <row r="46" spans="1:11" ht="18">
      <c r="A46" s="46"/>
      <c r="B46" s="46"/>
      <c r="C46" s="81"/>
      <c r="D46" s="46"/>
      <c r="E46" s="81"/>
      <c r="F46" s="46"/>
      <c r="G46" s="81"/>
      <c r="H46" s="46"/>
      <c r="I46" s="81"/>
      <c r="J46" s="12"/>
      <c r="K46" s="12"/>
    </row>
    <row r="47" spans="1:11" ht="18">
      <c r="A47" s="7"/>
      <c r="B47" s="7"/>
      <c r="C47" s="10"/>
      <c r="E47" s="10"/>
      <c r="G47" s="10"/>
      <c r="I47" s="10"/>
      <c r="J47" s="12"/>
      <c r="K47" s="12"/>
    </row>
    <row r="48" spans="1:11" ht="18">
      <c r="A48" s="7"/>
      <c r="B48" s="7"/>
      <c r="C48" s="10"/>
      <c r="E48" s="10"/>
      <c r="G48" s="10"/>
      <c r="I48" s="10"/>
      <c r="J48" s="12"/>
      <c r="K48" s="12"/>
    </row>
    <row r="49" spans="3:11" ht="15">
      <c r="C49" s="12"/>
      <c r="E49" s="12"/>
      <c r="G49" s="12"/>
      <c r="I49" s="12"/>
      <c r="J49" s="12"/>
      <c r="K49" s="12"/>
    </row>
    <row r="50" spans="3:11" ht="15">
      <c r="C50" s="12"/>
      <c r="E50" s="12"/>
      <c r="G50" s="12"/>
      <c r="I50" s="12"/>
      <c r="J50" s="12"/>
      <c r="K50" s="12"/>
    </row>
    <row r="51" spans="3:11" ht="15">
      <c r="C51" s="12"/>
      <c r="E51" s="12"/>
      <c r="G51" s="12"/>
      <c r="I51" s="12"/>
      <c r="J51" s="12"/>
      <c r="K51" s="12"/>
    </row>
    <row r="52" spans="3:11" ht="15">
      <c r="C52" s="12"/>
      <c r="E52" s="12"/>
      <c r="G52" s="12"/>
      <c r="I52" s="12"/>
      <c r="J52" s="12"/>
      <c r="K52" s="12"/>
    </row>
    <row r="53" spans="3:11" ht="15">
      <c r="C53" s="12"/>
      <c r="E53" s="12"/>
      <c r="G53" s="12"/>
      <c r="I53" s="12"/>
      <c r="J53" s="12"/>
      <c r="K53" s="12"/>
    </row>
    <row r="54" spans="3:11" ht="15">
      <c r="C54" s="12"/>
      <c r="E54" s="12"/>
      <c r="G54" s="12"/>
      <c r="I54" s="12"/>
      <c r="J54" s="12"/>
      <c r="K54" s="12"/>
    </row>
    <row r="55" spans="3:11" ht="15">
      <c r="C55" s="12"/>
      <c r="E55" s="12"/>
      <c r="G55" s="12"/>
      <c r="I55" s="12"/>
      <c r="J55" s="12"/>
      <c r="K55" s="12"/>
    </row>
    <row r="56" spans="3:11" ht="15">
      <c r="C56" s="12"/>
      <c r="E56" s="12"/>
      <c r="G56" s="12"/>
      <c r="I56" s="12"/>
      <c r="J56" s="12"/>
      <c r="K56" s="12"/>
    </row>
    <row r="57" spans="3:11" ht="15">
      <c r="C57" s="12"/>
      <c r="E57" s="12"/>
      <c r="G57" s="12"/>
      <c r="I57" s="12"/>
      <c r="J57" s="12"/>
      <c r="K57" s="12"/>
    </row>
    <row r="58" spans="3:11" ht="15">
      <c r="C58" s="12"/>
      <c r="E58" s="12"/>
      <c r="G58" s="12"/>
      <c r="I58" s="12"/>
      <c r="J58" s="12"/>
      <c r="K58" s="12"/>
    </row>
    <row r="59" spans="3:11" ht="15">
      <c r="C59" s="12"/>
      <c r="E59" s="12"/>
      <c r="G59" s="12"/>
      <c r="I59" s="12"/>
      <c r="J59" s="12"/>
      <c r="K59" s="12"/>
    </row>
    <row r="60" spans="3:11" ht="15">
      <c r="C60" s="12"/>
      <c r="E60" s="12"/>
      <c r="G60" s="12"/>
      <c r="I60" s="12"/>
      <c r="J60" s="12"/>
      <c r="K60" s="12"/>
    </row>
    <row r="61" spans="3:11" ht="15">
      <c r="C61" s="12"/>
      <c r="E61" s="12"/>
      <c r="G61" s="12"/>
      <c r="I61" s="12"/>
      <c r="J61" s="12"/>
      <c r="K61" s="12"/>
    </row>
    <row r="62" spans="3:11" ht="15">
      <c r="C62" s="12"/>
      <c r="E62" s="12"/>
      <c r="G62" s="12"/>
      <c r="I62" s="12"/>
      <c r="J62" s="12"/>
      <c r="K62" s="12"/>
    </row>
    <row r="63" spans="3:11" ht="15">
      <c r="C63" s="12"/>
      <c r="E63" s="12"/>
      <c r="G63" s="12"/>
      <c r="I63" s="12"/>
      <c r="J63" s="12"/>
      <c r="K63" s="12"/>
    </row>
    <row r="64" spans="3:11" ht="15">
      <c r="C64" s="12"/>
      <c r="E64" s="12"/>
      <c r="G64" s="12"/>
      <c r="I64" s="12"/>
      <c r="J64" s="12"/>
      <c r="K64" s="12"/>
    </row>
    <row r="65" spans="3:11" ht="15">
      <c r="C65" s="12"/>
      <c r="E65" s="12"/>
      <c r="G65" s="12"/>
      <c r="I65" s="12"/>
      <c r="J65" s="12"/>
      <c r="K65" s="12"/>
    </row>
    <row r="66" spans="3:11" ht="15">
      <c r="C66" s="12"/>
      <c r="E66" s="12"/>
      <c r="G66" s="12"/>
      <c r="I66" s="12"/>
      <c r="J66" s="12"/>
      <c r="K66" s="12"/>
    </row>
    <row r="67" spans="3:11" ht="15">
      <c r="C67" s="12"/>
      <c r="E67" s="12"/>
      <c r="G67" s="12"/>
      <c r="I67" s="12"/>
      <c r="J67" s="12"/>
      <c r="K67" s="12"/>
    </row>
    <row r="68" spans="3:11" ht="15">
      <c r="C68" s="12"/>
      <c r="E68" s="12"/>
      <c r="G68" s="12"/>
      <c r="I68" s="12"/>
      <c r="J68" s="12"/>
      <c r="K68" s="12"/>
    </row>
    <row r="69" spans="3:11" ht="15">
      <c r="C69" s="12"/>
      <c r="E69" s="12"/>
      <c r="G69" s="12"/>
      <c r="I69" s="12"/>
      <c r="J69" s="12"/>
      <c r="K69" s="12"/>
    </row>
    <row r="70" spans="3:11" ht="15">
      <c r="C70" s="12"/>
      <c r="E70" s="12"/>
      <c r="G70" s="12"/>
      <c r="I70" s="12"/>
      <c r="J70" s="12"/>
      <c r="K70" s="12"/>
    </row>
    <row r="71" spans="3:11" ht="15">
      <c r="C71" s="12"/>
      <c r="E71" s="12"/>
      <c r="G71" s="12"/>
      <c r="I71" s="12"/>
      <c r="J71" s="12"/>
      <c r="K71" s="12"/>
    </row>
    <row r="72" spans="3:11" ht="15">
      <c r="C72" s="12"/>
      <c r="E72" s="12"/>
      <c r="G72" s="12"/>
      <c r="I72" s="12"/>
      <c r="J72" s="12"/>
      <c r="K72" s="12"/>
    </row>
    <row r="73" spans="3:11" ht="15">
      <c r="C73" s="12"/>
      <c r="E73" s="12"/>
      <c r="G73" s="12"/>
      <c r="I73" s="12"/>
      <c r="J73" s="12"/>
      <c r="K73" s="12"/>
    </row>
    <row r="74" spans="3:11" ht="15">
      <c r="C74" s="12"/>
      <c r="E74" s="12"/>
      <c r="G74" s="12"/>
      <c r="I74" s="12"/>
      <c r="J74" s="12"/>
      <c r="K74" s="12"/>
    </row>
    <row r="75" spans="3:11" ht="15">
      <c r="C75" s="12"/>
      <c r="E75" s="12"/>
      <c r="G75" s="12"/>
      <c r="I75" s="12"/>
      <c r="J75" s="12"/>
      <c r="K75" s="12"/>
    </row>
    <row r="76" spans="3:11" ht="15">
      <c r="C76" s="12"/>
      <c r="E76" s="12"/>
      <c r="G76" s="12"/>
      <c r="I76" s="12"/>
      <c r="J76" s="12"/>
      <c r="K76" s="12"/>
    </row>
    <row r="77" spans="3:11" ht="15">
      <c r="C77" s="12"/>
      <c r="E77" s="12"/>
      <c r="G77" s="12"/>
      <c r="I77" s="12"/>
      <c r="J77" s="12"/>
      <c r="K77" s="12"/>
    </row>
    <row r="78" spans="3:11" ht="15">
      <c r="C78" s="12"/>
      <c r="E78" s="12"/>
      <c r="G78" s="12"/>
      <c r="I78" s="12"/>
      <c r="J78" s="12"/>
      <c r="K78" s="12"/>
    </row>
    <row r="79" spans="3:11" ht="15">
      <c r="C79" s="12"/>
      <c r="E79" s="12"/>
      <c r="G79" s="12"/>
      <c r="I79" s="12"/>
      <c r="J79" s="12"/>
      <c r="K79" s="12"/>
    </row>
    <row r="80" spans="3:11" ht="15">
      <c r="C80" s="12"/>
      <c r="E80" s="12"/>
      <c r="G80" s="12"/>
      <c r="I80" s="12"/>
      <c r="J80" s="12"/>
      <c r="K80" s="12"/>
    </row>
    <row r="81" spans="3:11" ht="15">
      <c r="C81" s="12"/>
      <c r="E81" s="12"/>
      <c r="G81" s="12"/>
      <c r="I81" s="12"/>
      <c r="J81" s="12"/>
      <c r="K81" s="12"/>
    </row>
    <row r="82" spans="3:11" ht="15">
      <c r="C82" s="12"/>
      <c r="E82" s="12"/>
      <c r="G82" s="12"/>
      <c r="I82" s="12"/>
      <c r="J82" s="12"/>
      <c r="K82" s="12"/>
    </row>
    <row r="83" spans="3:11" ht="15">
      <c r="C83" s="12"/>
      <c r="E83" s="12"/>
      <c r="G83" s="12"/>
      <c r="I83" s="12"/>
      <c r="J83" s="12"/>
      <c r="K83" s="12"/>
    </row>
    <row r="84" spans="3:11" ht="15">
      <c r="C84" s="12"/>
      <c r="E84" s="12"/>
      <c r="G84" s="12"/>
      <c r="I84" s="12"/>
      <c r="J84" s="12"/>
      <c r="K84" s="12"/>
    </row>
    <row r="85" spans="3:11" ht="15">
      <c r="C85" s="12"/>
      <c r="E85" s="12"/>
      <c r="G85" s="12"/>
      <c r="I85" s="12"/>
      <c r="J85" s="12"/>
      <c r="K85" s="12"/>
    </row>
    <row r="86" spans="3:11" ht="15">
      <c r="C86" s="12"/>
      <c r="E86" s="12"/>
      <c r="G86" s="12"/>
      <c r="I86" s="12"/>
      <c r="J86" s="12"/>
      <c r="K86" s="12"/>
    </row>
    <row r="87" spans="3:11" ht="15">
      <c r="C87" s="12"/>
      <c r="E87" s="12"/>
      <c r="G87" s="12"/>
      <c r="I87" s="12"/>
      <c r="J87" s="12"/>
      <c r="K87" s="12"/>
    </row>
  </sheetData>
  <printOptions/>
  <pageMargins left="1" right="0.5" top="1" bottom="0.5" header="0.34" footer="0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OutlineSymbols="0" zoomScale="75" zoomScaleNormal="75" workbookViewId="0" topLeftCell="A37">
      <selection activeCell="B38" sqref="B38"/>
    </sheetView>
  </sheetViews>
  <sheetFormatPr defaultColWidth="8.88671875" defaultRowHeight="15"/>
  <cols>
    <col min="1" max="1" width="2.6640625" style="1" customWidth="1"/>
    <col min="2" max="2" width="42.21484375" style="1" customWidth="1"/>
    <col min="3" max="3" width="13.6640625" style="1" customWidth="1"/>
    <col min="4" max="4" width="3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ht="22.5" customHeight="1">
      <c r="A1" s="113" t="s">
        <v>3</v>
      </c>
    </row>
    <row r="2" spans="1:7" ht="15.75" customHeight="1">
      <c r="A2" s="49" t="s">
        <v>4</v>
      </c>
      <c r="C2" s="7"/>
      <c r="D2" s="7"/>
      <c r="E2" s="7"/>
      <c r="F2" s="7"/>
      <c r="G2" s="7"/>
    </row>
    <row r="3" spans="1:7" ht="18">
      <c r="A3" s="49" t="s">
        <v>5</v>
      </c>
      <c r="C3" s="7"/>
      <c r="D3" s="7"/>
      <c r="E3" s="7"/>
      <c r="F3" s="7"/>
      <c r="G3" s="7"/>
    </row>
    <row r="4" spans="1:7" ht="7.5" customHeight="1">
      <c r="A4" s="7"/>
      <c r="B4" s="7"/>
      <c r="C4" s="7"/>
      <c r="D4" s="7"/>
      <c r="E4" s="7"/>
      <c r="F4" s="7"/>
      <c r="G4" s="7"/>
    </row>
    <row r="5" spans="1:7" ht="18">
      <c r="A5" s="17" t="s">
        <v>48</v>
      </c>
      <c r="B5" s="7"/>
      <c r="C5" s="7"/>
      <c r="D5" s="7"/>
      <c r="E5" s="7"/>
      <c r="F5" s="7"/>
      <c r="G5" s="7"/>
    </row>
    <row r="6" spans="3:5" ht="15.75">
      <c r="C6" s="2" t="s">
        <v>17</v>
      </c>
      <c r="D6" s="2"/>
      <c r="E6" s="2" t="s">
        <v>19</v>
      </c>
    </row>
    <row r="7" spans="3:5" ht="15.75">
      <c r="C7" s="2" t="s">
        <v>18</v>
      </c>
      <c r="D7" s="2"/>
      <c r="E7" s="2" t="s">
        <v>20</v>
      </c>
    </row>
    <row r="8" spans="3:5" ht="15.75">
      <c r="C8" s="2" t="s">
        <v>7</v>
      </c>
      <c r="D8" s="2"/>
      <c r="E8" s="2" t="s">
        <v>21</v>
      </c>
    </row>
    <row r="9" spans="3:5" ht="15.75">
      <c r="C9" s="2" t="s">
        <v>9</v>
      </c>
      <c r="D9" s="2"/>
      <c r="E9" s="2" t="s">
        <v>22</v>
      </c>
    </row>
    <row r="10" spans="3:5" ht="15.75">
      <c r="C10" s="73" t="s">
        <v>200</v>
      </c>
      <c r="D10" s="2"/>
      <c r="E10" s="73" t="s">
        <v>82</v>
      </c>
    </row>
    <row r="11" spans="3:5" ht="15.75">
      <c r="C11" s="2" t="s">
        <v>10</v>
      </c>
      <c r="D11" s="2"/>
      <c r="E11" s="2" t="s">
        <v>10</v>
      </c>
    </row>
    <row r="12" spans="1:7" ht="12.75" customHeight="1">
      <c r="A12" s="7"/>
      <c r="B12" s="7"/>
      <c r="C12" s="7"/>
      <c r="D12" s="7"/>
      <c r="E12" s="7"/>
      <c r="F12" s="7"/>
      <c r="G12" s="7"/>
    </row>
    <row r="13" spans="1:7" ht="18">
      <c r="A13" s="7" t="s">
        <v>49</v>
      </c>
      <c r="B13" s="7"/>
      <c r="C13" s="32">
        <v>76294</v>
      </c>
      <c r="D13" s="10"/>
      <c r="E13" s="34">
        <v>75312</v>
      </c>
      <c r="F13" s="10"/>
      <c r="G13" s="10"/>
    </row>
    <row r="14" spans="1:7" ht="18">
      <c r="A14" s="7"/>
      <c r="B14" s="7"/>
      <c r="C14" s="32"/>
      <c r="D14" s="10"/>
      <c r="E14" s="34"/>
      <c r="F14" s="10"/>
      <c r="G14" s="10"/>
    </row>
    <row r="15" spans="1:7" ht="18">
      <c r="A15" s="7" t="s">
        <v>50</v>
      </c>
      <c r="B15" s="7"/>
      <c r="C15" s="34">
        <v>0</v>
      </c>
      <c r="D15" s="10"/>
      <c r="E15" s="34">
        <v>0</v>
      </c>
      <c r="F15" s="10"/>
      <c r="G15" s="10"/>
    </row>
    <row r="16" spans="1:7" ht="18">
      <c r="A16" s="7"/>
      <c r="B16" s="7"/>
      <c r="C16" s="32"/>
      <c r="D16" s="10"/>
      <c r="E16" s="34"/>
      <c r="F16" s="10"/>
      <c r="G16" s="10"/>
    </row>
    <row r="17" spans="1:7" ht="18">
      <c r="A17" s="7" t="s">
        <v>51</v>
      </c>
      <c r="B17" s="7"/>
      <c r="C17" s="34">
        <v>0</v>
      </c>
      <c r="D17" s="10"/>
      <c r="E17" s="34">
        <v>0</v>
      </c>
      <c r="F17" s="10"/>
      <c r="G17" s="10"/>
    </row>
    <row r="18" spans="1:7" ht="18">
      <c r="A18" s="7"/>
      <c r="B18" s="7"/>
      <c r="C18" s="32"/>
      <c r="D18" s="10"/>
      <c r="E18" s="34"/>
      <c r="F18" s="10"/>
      <c r="G18" s="10"/>
    </row>
    <row r="19" spans="1:7" ht="18">
      <c r="A19" s="7" t="s">
        <v>52</v>
      </c>
      <c r="B19" s="7"/>
      <c r="C19" s="34">
        <v>150</v>
      </c>
      <c r="D19" s="11"/>
      <c r="E19" s="34">
        <v>150</v>
      </c>
      <c r="F19" s="10"/>
      <c r="G19" s="10"/>
    </row>
    <row r="20" spans="1:7" ht="18">
      <c r="A20" s="7"/>
      <c r="B20" s="7"/>
      <c r="C20" s="34"/>
      <c r="D20" s="11"/>
      <c r="E20" s="34"/>
      <c r="F20" s="10"/>
      <c r="G20" s="10"/>
    </row>
    <row r="21" spans="1:7" ht="18">
      <c r="A21" s="7" t="s">
        <v>72</v>
      </c>
      <c r="B21" s="7"/>
      <c r="C21" s="34">
        <v>30</v>
      </c>
      <c r="D21" s="11"/>
      <c r="E21" s="34">
        <v>31</v>
      </c>
      <c r="F21" s="10"/>
      <c r="G21" s="10"/>
    </row>
    <row r="22" spans="1:7" ht="18">
      <c r="A22" s="7"/>
      <c r="B22" s="7"/>
      <c r="C22" s="32"/>
      <c r="D22" s="10"/>
      <c r="E22" s="34"/>
      <c r="F22" s="10"/>
      <c r="G22" s="10"/>
    </row>
    <row r="23" spans="1:7" ht="18">
      <c r="A23" s="7" t="s">
        <v>53</v>
      </c>
      <c r="B23" s="7"/>
      <c r="C23" s="33">
        <v>0</v>
      </c>
      <c r="D23" s="10"/>
      <c r="E23" s="32">
        <v>0</v>
      </c>
      <c r="F23" s="10"/>
      <c r="G23" s="10"/>
    </row>
    <row r="24" spans="1:7" ht="18">
      <c r="A24" s="7"/>
      <c r="B24" s="7"/>
      <c r="C24" s="32"/>
      <c r="D24" s="10"/>
      <c r="E24" s="32"/>
      <c r="F24" s="10"/>
      <c r="G24" s="10"/>
    </row>
    <row r="25" spans="1:7" ht="18">
      <c r="A25" s="7" t="s">
        <v>54</v>
      </c>
      <c r="B25" s="7"/>
      <c r="C25" s="32"/>
      <c r="D25" s="10"/>
      <c r="E25" s="32"/>
      <c r="F25" s="10"/>
      <c r="G25" s="10"/>
    </row>
    <row r="26" spans="1:7" ht="18">
      <c r="A26" s="7"/>
      <c r="B26" s="7" t="s">
        <v>55</v>
      </c>
      <c r="C26" s="54">
        <v>7877</v>
      </c>
      <c r="D26" s="52"/>
      <c r="E26" s="57">
        <v>8117</v>
      </c>
      <c r="F26" s="52"/>
      <c r="G26" s="10"/>
    </row>
    <row r="27" spans="1:7" ht="18">
      <c r="A27" s="7"/>
      <c r="B27" s="7" t="s">
        <v>56</v>
      </c>
      <c r="C27" s="55">
        <v>30288</v>
      </c>
      <c r="D27" s="52"/>
      <c r="E27" s="58">
        <v>32291</v>
      </c>
      <c r="F27" s="52"/>
      <c r="G27" s="10"/>
    </row>
    <row r="28" spans="1:7" ht="18">
      <c r="A28" s="7"/>
      <c r="B28" s="7" t="s">
        <v>57</v>
      </c>
      <c r="C28" s="55">
        <v>4631</v>
      </c>
      <c r="D28" s="52"/>
      <c r="E28" s="55">
        <v>4152</v>
      </c>
      <c r="F28" s="52"/>
      <c r="G28" s="10"/>
    </row>
    <row r="29" spans="1:7" ht="18">
      <c r="A29" s="7"/>
      <c r="B29" s="7" t="s">
        <v>58</v>
      </c>
      <c r="C29" s="55">
        <v>8080</v>
      </c>
      <c r="D29" s="52"/>
      <c r="E29" s="58">
        <v>4166</v>
      </c>
      <c r="F29" s="52"/>
      <c r="G29" s="10"/>
    </row>
    <row r="30" spans="1:7" ht="18">
      <c r="A30" s="7"/>
      <c r="B30" s="7" t="s">
        <v>76</v>
      </c>
      <c r="C30" s="55">
        <f>1231+3+5</f>
        <v>1239</v>
      </c>
      <c r="D30" s="52"/>
      <c r="E30" s="58">
        <v>119</v>
      </c>
      <c r="F30" s="52"/>
      <c r="G30" s="10"/>
    </row>
    <row r="31" spans="1:7" ht="18">
      <c r="A31" s="7"/>
      <c r="C31" s="56"/>
      <c r="D31" s="52"/>
      <c r="E31" s="56"/>
      <c r="F31" s="52"/>
      <c r="G31" s="10"/>
    </row>
    <row r="32" spans="1:7" ht="18">
      <c r="A32" s="7"/>
      <c r="B32" s="7"/>
      <c r="C32" s="53">
        <f>SUM(C26:C31)</f>
        <v>52115</v>
      </c>
      <c r="D32" s="19"/>
      <c r="E32" s="53">
        <f>SUM(E26:E31)</f>
        <v>48845</v>
      </c>
      <c r="F32" s="19"/>
      <c r="G32" s="10"/>
    </row>
    <row r="33" spans="1:7" ht="18">
      <c r="A33" s="7" t="s">
        <v>60</v>
      </c>
      <c r="B33" s="7"/>
      <c r="C33" s="35"/>
      <c r="D33" s="19"/>
      <c r="E33" s="35"/>
      <c r="F33" s="19"/>
      <c r="G33" s="10"/>
    </row>
    <row r="34" spans="1:7" ht="18">
      <c r="A34" s="7"/>
      <c r="B34" s="7" t="s">
        <v>59</v>
      </c>
      <c r="C34" s="36">
        <v>3362</v>
      </c>
      <c r="D34" s="19"/>
      <c r="E34" s="37">
        <v>3252</v>
      </c>
      <c r="F34" s="19"/>
      <c r="G34" s="10"/>
    </row>
    <row r="35" spans="1:7" ht="18">
      <c r="A35" s="7"/>
      <c r="B35" s="7" t="s">
        <v>61</v>
      </c>
      <c r="C35" s="36">
        <v>3590</v>
      </c>
      <c r="D35" s="19"/>
      <c r="E35" s="36">
        <v>2643</v>
      </c>
      <c r="F35" s="19"/>
      <c r="G35" s="10"/>
    </row>
    <row r="36" spans="1:7" ht="18">
      <c r="A36" s="7"/>
      <c r="B36" s="7" t="s">
        <v>62</v>
      </c>
      <c r="C36" s="36">
        <v>12968</v>
      </c>
      <c r="D36" s="19"/>
      <c r="E36" s="37">
        <v>13760</v>
      </c>
      <c r="F36" s="19"/>
      <c r="G36" s="10"/>
    </row>
    <row r="37" spans="1:7" ht="18">
      <c r="A37" s="7"/>
      <c r="B37" s="7"/>
      <c r="C37" s="36"/>
      <c r="D37" s="19"/>
      <c r="E37" s="36"/>
      <c r="F37" s="19"/>
      <c r="G37" s="10"/>
    </row>
    <row r="38" spans="1:7" ht="18">
      <c r="A38" s="7"/>
      <c r="B38" s="7"/>
      <c r="C38" s="35">
        <f>SUM(C34:C36)</f>
        <v>19920</v>
      </c>
      <c r="D38" s="19"/>
      <c r="E38" s="35">
        <f>SUM(E34:E37)</f>
        <v>19655</v>
      </c>
      <c r="F38" s="19"/>
      <c r="G38" s="10"/>
    </row>
    <row r="39" spans="1:7" ht="18">
      <c r="A39" s="7" t="s">
        <v>63</v>
      </c>
      <c r="B39" s="7"/>
      <c r="C39" s="38">
        <f>$C$32-$C$38</f>
        <v>32195</v>
      </c>
      <c r="D39" s="10"/>
      <c r="E39" s="38">
        <f>$E$32-$E$38</f>
        <v>29190</v>
      </c>
      <c r="F39" s="10"/>
      <c r="G39" s="10"/>
    </row>
    <row r="40" spans="1:7" ht="18.75" thickBot="1">
      <c r="A40" s="7"/>
      <c r="B40" s="7"/>
      <c r="C40" s="75">
        <f>SUM(C13:C25)+$C$39</f>
        <v>108669</v>
      </c>
      <c r="D40" s="10"/>
      <c r="E40" s="38">
        <f>SUM(E13:E25)+E39</f>
        <v>104683</v>
      </c>
      <c r="F40" s="10"/>
      <c r="G40" s="10"/>
    </row>
    <row r="41" spans="3:7" ht="12.75" customHeight="1" thickTop="1">
      <c r="C41" s="74"/>
      <c r="E41" s="39"/>
      <c r="F41" s="10"/>
      <c r="G41" s="10"/>
    </row>
    <row r="42" spans="1:7" ht="18">
      <c r="A42" s="7" t="s">
        <v>64</v>
      </c>
      <c r="B42" s="7"/>
      <c r="C42" s="32"/>
      <c r="D42" s="10"/>
      <c r="E42" s="32"/>
      <c r="F42" s="10"/>
      <c r="G42" s="10"/>
    </row>
    <row r="43" spans="1:7" ht="18">
      <c r="A43" s="7" t="s">
        <v>65</v>
      </c>
      <c r="B43" s="7"/>
      <c r="C43" s="32">
        <v>49000</v>
      </c>
      <c r="D43" s="10"/>
      <c r="E43" s="32">
        <v>49000</v>
      </c>
      <c r="F43" s="10"/>
      <c r="G43" s="10"/>
    </row>
    <row r="44" spans="1:7" ht="18">
      <c r="A44" s="7" t="s">
        <v>16</v>
      </c>
      <c r="B44" s="7"/>
      <c r="C44" s="32"/>
      <c r="D44" s="10"/>
      <c r="E44" s="32"/>
      <c r="F44" s="10"/>
      <c r="G44" s="10"/>
    </row>
    <row r="45" spans="1:7" ht="18">
      <c r="A45" s="7"/>
      <c r="B45" s="7" t="s">
        <v>240</v>
      </c>
      <c r="C45" s="32">
        <v>32985</v>
      </c>
      <c r="D45" s="10"/>
      <c r="E45" s="41">
        <v>32985</v>
      </c>
      <c r="F45" s="10"/>
      <c r="G45" s="10"/>
    </row>
    <row r="46" spans="1:7" ht="18">
      <c r="A46" s="7"/>
      <c r="B46" s="7" t="s">
        <v>66</v>
      </c>
      <c r="C46" s="34">
        <v>0</v>
      </c>
      <c r="D46" s="10"/>
      <c r="E46" s="41">
        <v>0</v>
      </c>
      <c r="F46" s="10"/>
      <c r="G46" s="10"/>
    </row>
    <row r="47" spans="1:7" ht="18">
      <c r="A47" s="7"/>
      <c r="B47" s="7" t="s">
        <v>241</v>
      </c>
      <c r="C47" s="32">
        <v>5207</v>
      </c>
      <c r="D47" s="10"/>
      <c r="E47" s="41">
        <v>5207</v>
      </c>
      <c r="F47" s="10"/>
      <c r="G47" s="10"/>
    </row>
    <row r="48" spans="1:7" ht="18">
      <c r="A48" s="7"/>
      <c r="B48" s="7" t="s">
        <v>67</v>
      </c>
      <c r="C48" s="34">
        <v>0</v>
      </c>
      <c r="D48" s="10"/>
      <c r="E48" s="41">
        <v>0</v>
      </c>
      <c r="F48" s="10"/>
      <c r="G48" s="10"/>
    </row>
    <row r="49" spans="1:7" ht="18">
      <c r="A49" s="7"/>
      <c r="B49" s="7" t="s">
        <v>242</v>
      </c>
      <c r="C49" s="32">
        <v>15202</v>
      </c>
      <c r="D49" s="10"/>
      <c r="E49" s="41">
        <v>12659</v>
      </c>
      <c r="F49" s="10"/>
      <c r="G49" s="10"/>
    </row>
    <row r="50" spans="1:7" ht="18">
      <c r="A50" s="7"/>
      <c r="B50" s="7"/>
      <c r="C50" s="38">
        <f>SUM(C43:C49)</f>
        <v>102394</v>
      </c>
      <c r="D50" s="10"/>
      <c r="E50" s="38">
        <f>SUM(E43:E49)</f>
        <v>99851</v>
      </c>
      <c r="F50" s="10"/>
      <c r="G50" s="10"/>
    </row>
    <row r="51" spans="1:7" ht="12.75" customHeight="1">
      <c r="A51" s="7"/>
      <c r="B51" s="7"/>
      <c r="C51" s="32"/>
      <c r="D51" s="10"/>
      <c r="E51" s="32"/>
      <c r="F51" s="10"/>
      <c r="G51" s="10"/>
    </row>
    <row r="52" spans="1:7" ht="18">
      <c r="A52" s="7" t="s">
        <v>47</v>
      </c>
      <c r="B52" s="7"/>
      <c r="C52" s="34">
        <v>0</v>
      </c>
      <c r="D52" s="18"/>
      <c r="E52" s="34">
        <v>0</v>
      </c>
      <c r="F52" s="10"/>
      <c r="G52" s="10"/>
    </row>
    <row r="53" spans="1:7" ht="10.5" customHeight="1">
      <c r="A53" s="7"/>
      <c r="B53" s="7"/>
      <c r="C53" s="32"/>
      <c r="D53" s="10"/>
      <c r="E53" s="32"/>
      <c r="F53" s="10"/>
      <c r="G53" s="10"/>
    </row>
    <row r="54" spans="1:7" ht="18">
      <c r="A54" s="7" t="s">
        <v>68</v>
      </c>
      <c r="B54" s="7"/>
      <c r="C54" s="34">
        <v>739</v>
      </c>
      <c r="D54" s="10"/>
      <c r="E54" s="41">
        <v>1235</v>
      </c>
      <c r="F54" s="20"/>
      <c r="G54" s="10"/>
    </row>
    <row r="55" spans="1:7" ht="10.5" customHeight="1">
      <c r="A55" s="7"/>
      <c r="B55" s="7"/>
      <c r="C55" s="32"/>
      <c r="D55" s="10"/>
      <c r="E55" s="32"/>
      <c r="F55" s="10"/>
      <c r="G55" s="10"/>
    </row>
    <row r="56" spans="1:7" ht="18">
      <c r="A56" s="7" t="s">
        <v>69</v>
      </c>
      <c r="C56" s="32">
        <v>5536</v>
      </c>
      <c r="D56" s="10"/>
      <c r="E56" s="41">
        <v>3597</v>
      </c>
      <c r="F56" s="10"/>
      <c r="G56" s="10"/>
    </row>
    <row r="57" spans="1:7" ht="18.75" thickBot="1">
      <c r="A57" s="7"/>
      <c r="B57" s="7"/>
      <c r="C57" s="38">
        <f>SUM(C50:C56)</f>
        <v>108669</v>
      </c>
      <c r="D57" s="10"/>
      <c r="E57" s="38">
        <f>SUM(E50:E56)</f>
        <v>104683</v>
      </c>
      <c r="F57" s="10"/>
      <c r="G57" s="10"/>
    </row>
    <row r="58" spans="1:7" ht="18.75" thickTop="1">
      <c r="A58" s="7"/>
      <c r="B58" s="7"/>
      <c r="C58" s="40"/>
      <c r="D58" s="10"/>
      <c r="E58" s="13"/>
      <c r="F58" s="10"/>
      <c r="G58" s="10"/>
    </row>
    <row r="59" spans="1:7" ht="18.75" thickBot="1">
      <c r="A59" s="7" t="s">
        <v>70</v>
      </c>
      <c r="B59" s="7"/>
      <c r="C59" s="71">
        <f>(C40-C21-C54-C56)/49000</f>
        <v>2.0890612244897957</v>
      </c>
      <c r="D59" s="71"/>
      <c r="E59" s="71">
        <f>(E40-E21-E54-E56)/49000</f>
        <v>2.037142857142857</v>
      </c>
      <c r="F59" s="10"/>
      <c r="G59" s="10"/>
    </row>
    <row r="60" spans="1:7" ht="18.75" thickTop="1">
      <c r="A60" s="7"/>
      <c r="B60" s="7"/>
      <c r="C60" s="10"/>
      <c r="D60" s="10"/>
      <c r="E60" s="10"/>
      <c r="F60" s="10"/>
      <c r="G60" s="10"/>
    </row>
    <row r="61" spans="1:11" s="26" customFormat="1" ht="18">
      <c r="A61" s="46" t="s">
        <v>186</v>
      </c>
      <c r="B61" s="81"/>
      <c r="C61" s="46"/>
      <c r="D61" s="81"/>
      <c r="E61" s="46"/>
      <c r="F61" s="81"/>
      <c r="G61" s="46"/>
      <c r="H61" s="81"/>
      <c r="I61" s="12"/>
      <c r="J61" s="83"/>
      <c r="K61" s="83"/>
    </row>
    <row r="62" spans="1:11" ht="18">
      <c r="A62" s="46" t="s">
        <v>143</v>
      </c>
      <c r="B62" s="46"/>
      <c r="C62" s="81"/>
      <c r="D62" s="46"/>
      <c r="E62" s="81"/>
      <c r="F62" s="46"/>
      <c r="G62" s="81"/>
      <c r="H62" s="46"/>
      <c r="I62" s="81"/>
      <c r="J62" s="12"/>
      <c r="K62" s="12"/>
    </row>
    <row r="63" spans="1:7" ht="18">
      <c r="A63" s="7"/>
      <c r="B63" s="7"/>
      <c r="C63" s="10"/>
      <c r="D63" s="10"/>
      <c r="E63" s="10"/>
      <c r="F63" s="10"/>
      <c r="G63" s="10"/>
    </row>
    <row r="64" spans="1:7" ht="18">
      <c r="A64" s="7"/>
      <c r="B64" s="7"/>
      <c r="C64" s="10"/>
      <c r="D64" s="10"/>
      <c r="E64" s="10"/>
      <c r="F64" s="10"/>
      <c r="G64" s="10"/>
    </row>
    <row r="65" spans="1:7" ht="18">
      <c r="A65" s="7"/>
      <c r="B65" s="7"/>
      <c r="C65" s="10"/>
      <c r="D65" s="10"/>
      <c r="E65" s="10"/>
      <c r="F65" s="10"/>
      <c r="G65" s="10"/>
    </row>
  </sheetData>
  <printOptions/>
  <pageMargins left="1.1" right="0.5" top="0.8" bottom="0.38" header="0" footer="0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G17" sqref="G17"/>
    </sheetView>
  </sheetViews>
  <sheetFormatPr defaultColWidth="8.88671875" defaultRowHeight="15"/>
  <cols>
    <col min="1" max="2" width="7.10546875" style="107" customWidth="1"/>
    <col min="3" max="3" width="9.5546875" style="107" customWidth="1"/>
    <col min="4" max="4" width="8.3359375" style="107" customWidth="1"/>
    <col min="5" max="5" width="8.5546875" style="107" customWidth="1"/>
    <col min="6" max="6" width="10.21484375" style="107" customWidth="1"/>
    <col min="7" max="7" width="11.77734375" style="107" customWidth="1"/>
    <col min="8" max="8" width="10.77734375" style="107" customWidth="1"/>
    <col min="9" max="16384" width="7.10546875" style="107" customWidth="1"/>
  </cols>
  <sheetData>
    <row r="1" ht="18">
      <c r="A1" s="115" t="s">
        <v>3</v>
      </c>
    </row>
    <row r="2" spans="1:3" ht="12.75">
      <c r="A2" s="116" t="s">
        <v>4</v>
      </c>
      <c r="B2" s="117"/>
      <c r="C2" s="117"/>
    </row>
    <row r="3" spans="1:3" ht="12.75">
      <c r="A3" s="116" t="s">
        <v>5</v>
      </c>
      <c r="B3" s="117"/>
      <c r="C3" s="117"/>
    </row>
    <row r="5" s="108" customFormat="1" ht="12.75">
      <c r="A5" s="108" t="s">
        <v>172</v>
      </c>
    </row>
    <row r="6" s="108" customFormat="1" ht="12.75">
      <c r="A6" s="108" t="s">
        <v>201</v>
      </c>
    </row>
    <row r="8" ht="12.75">
      <c r="G8" s="109" t="s">
        <v>173</v>
      </c>
    </row>
    <row r="9" spans="5:8" ht="12.75">
      <c r="E9" s="133" t="s">
        <v>174</v>
      </c>
      <c r="F9" s="133"/>
      <c r="G9" s="109" t="s">
        <v>175</v>
      </c>
      <c r="H9" s="109" t="s">
        <v>176</v>
      </c>
    </row>
    <row r="10" spans="4:8" ht="12.75">
      <c r="D10" s="109" t="s">
        <v>177</v>
      </c>
      <c r="E10" s="109" t="s">
        <v>177</v>
      </c>
      <c r="F10" s="109" t="s">
        <v>178</v>
      </c>
      <c r="G10" s="109" t="s">
        <v>179</v>
      </c>
      <c r="H10" s="109" t="s">
        <v>180</v>
      </c>
    </row>
    <row r="11" spans="4:8" ht="12.75">
      <c r="D11" s="109" t="s">
        <v>181</v>
      </c>
      <c r="E11" s="109" t="s">
        <v>182</v>
      </c>
      <c r="F11" s="109" t="s">
        <v>183</v>
      </c>
      <c r="G11" s="124" t="s">
        <v>225</v>
      </c>
      <c r="H11" s="109" t="s">
        <v>184</v>
      </c>
    </row>
    <row r="12" spans="4:8" ht="12.75">
      <c r="D12" s="109" t="s">
        <v>10</v>
      </c>
      <c r="E12" s="109" t="s">
        <v>10</v>
      </c>
      <c r="F12" s="109" t="s">
        <v>10</v>
      </c>
      <c r="G12" s="109" t="s">
        <v>10</v>
      </c>
      <c r="H12" s="109" t="s">
        <v>10</v>
      </c>
    </row>
    <row r="14" spans="1:8" ht="12.75">
      <c r="A14" s="107" t="s">
        <v>185</v>
      </c>
      <c r="D14" s="99">
        <v>49000</v>
      </c>
      <c r="E14" s="99">
        <v>32985</v>
      </c>
      <c r="F14" s="99">
        <v>5207</v>
      </c>
      <c r="G14" s="99">
        <v>12659</v>
      </c>
      <c r="H14" s="99">
        <f>SUM(D14:G14)</f>
        <v>99851</v>
      </c>
    </row>
    <row r="15" spans="4:8" ht="12.75">
      <c r="D15" s="99"/>
      <c r="E15" s="99"/>
      <c r="F15" s="99"/>
      <c r="G15" s="99"/>
      <c r="H15" s="99"/>
    </row>
    <row r="16" spans="1:8" ht="12.75">
      <c r="A16" s="122" t="s">
        <v>139</v>
      </c>
      <c r="D16" s="99">
        <v>0</v>
      </c>
      <c r="E16" s="99">
        <v>0</v>
      </c>
      <c r="F16" s="99">
        <v>0</v>
      </c>
      <c r="G16" s="99">
        <v>3768</v>
      </c>
      <c r="H16" s="99">
        <f>SUM(D16:G16)</f>
        <v>3768</v>
      </c>
    </row>
    <row r="17" spans="4:8" ht="12.75">
      <c r="D17" s="99"/>
      <c r="E17" s="99"/>
      <c r="F17" s="99"/>
      <c r="G17" s="99"/>
      <c r="H17" s="99"/>
    </row>
    <row r="18" spans="1:8" ht="12.75">
      <c r="A18" s="122" t="s">
        <v>195</v>
      </c>
      <c r="D18" s="99">
        <v>0</v>
      </c>
      <c r="E18" s="99">
        <v>0</v>
      </c>
      <c r="F18" s="99">
        <v>0</v>
      </c>
      <c r="G18" s="99">
        <v>-1225</v>
      </c>
      <c r="H18" s="99">
        <f>SUM(G18)</f>
        <v>-1225</v>
      </c>
    </row>
    <row r="19" spans="4:8" ht="12.75">
      <c r="D19" s="99"/>
      <c r="E19" s="99"/>
      <c r="F19" s="99"/>
      <c r="G19" s="99"/>
      <c r="H19" s="99"/>
    </row>
    <row r="20" spans="1:8" ht="13.5" thickBot="1">
      <c r="A20" s="122" t="s">
        <v>202</v>
      </c>
      <c r="D20" s="110">
        <f>SUM(D14:D19)</f>
        <v>49000</v>
      </c>
      <c r="E20" s="110">
        <f>SUM(E14:E19)</f>
        <v>32985</v>
      </c>
      <c r="F20" s="110">
        <f>SUM(F14:F19)</f>
        <v>5207</v>
      </c>
      <c r="G20" s="110">
        <f>SUM(G14:G19)</f>
        <v>15202</v>
      </c>
      <c r="H20" s="110">
        <f>SUM(H14:H19)</f>
        <v>102394</v>
      </c>
    </row>
    <row r="21" ht="13.5" thickTop="1"/>
    <row r="23" ht="12.75">
      <c r="A23" s="107" t="s">
        <v>170</v>
      </c>
    </row>
    <row r="24" ht="12.75">
      <c r="A24" s="121" t="s">
        <v>193</v>
      </c>
    </row>
    <row r="25" ht="12.75">
      <c r="A25" s="121" t="s">
        <v>228</v>
      </c>
    </row>
    <row r="26" ht="12.75">
      <c r="A26" s="107" t="s">
        <v>227</v>
      </c>
    </row>
    <row r="28" spans="1:10" s="111" customFormat="1" ht="12.75">
      <c r="A28" s="111" t="s">
        <v>188</v>
      </c>
      <c r="B28" s="112"/>
      <c r="D28" s="112"/>
      <c r="G28" s="112"/>
      <c r="H28" s="112"/>
      <c r="I28" s="112"/>
      <c r="J28" s="112"/>
    </row>
    <row r="29" spans="1:10" s="111" customFormat="1" ht="12.75">
      <c r="A29" s="111" t="s">
        <v>189</v>
      </c>
      <c r="C29" s="112"/>
      <c r="E29" s="112"/>
      <c r="F29" s="112"/>
      <c r="H29" s="112"/>
      <c r="I29" s="112"/>
      <c r="J29" s="112"/>
    </row>
  </sheetData>
  <mergeCells count="1">
    <mergeCell ref="E9:F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6">
      <selection activeCell="H16" sqref="H16"/>
    </sheetView>
  </sheetViews>
  <sheetFormatPr defaultColWidth="8.88671875" defaultRowHeight="15"/>
  <cols>
    <col min="1" max="6" width="7.10546875" style="95" customWidth="1"/>
    <col min="7" max="7" width="10.4453125" style="95" customWidth="1"/>
    <col min="8" max="8" width="9.5546875" style="95" customWidth="1"/>
    <col min="9" max="9" width="8.21484375" style="95" customWidth="1"/>
    <col min="10" max="10" width="8.4453125" style="95" bestFit="1" customWidth="1"/>
    <col min="11" max="16384" width="7.10546875" style="95" customWidth="1"/>
  </cols>
  <sheetData>
    <row r="1" spans="1:10" ht="18">
      <c r="A1" s="59" t="s">
        <v>3</v>
      </c>
      <c r="B1" s="46"/>
      <c r="C1" s="94"/>
      <c r="D1" s="94"/>
      <c r="E1" s="94"/>
      <c r="F1" s="94"/>
      <c r="J1" s="94"/>
    </row>
    <row r="2" spans="1:10" ht="15">
      <c r="A2" s="120" t="s">
        <v>4</v>
      </c>
      <c r="B2" s="118"/>
      <c r="C2" s="119"/>
      <c r="D2" s="94"/>
      <c r="E2" s="94"/>
      <c r="F2" s="94"/>
      <c r="J2" s="94"/>
    </row>
    <row r="3" spans="1:10" ht="15">
      <c r="A3" s="120" t="s">
        <v>5</v>
      </c>
      <c r="B3" s="118"/>
      <c r="C3" s="119"/>
      <c r="D3" s="94"/>
      <c r="E3" s="94"/>
      <c r="F3" s="94"/>
      <c r="J3" s="94"/>
    </row>
    <row r="4" spans="1:10" ht="12.75">
      <c r="A4" s="94"/>
      <c r="B4" s="94"/>
      <c r="C4" s="94"/>
      <c r="D4" s="94"/>
      <c r="E4" s="94"/>
      <c r="F4" s="94"/>
      <c r="J4" s="94"/>
    </row>
    <row r="5" spans="1:10" ht="12.75">
      <c r="A5" s="94" t="s">
        <v>203</v>
      </c>
      <c r="B5" s="94"/>
      <c r="C5" s="94"/>
      <c r="D5" s="94"/>
      <c r="E5" s="94"/>
      <c r="F5" s="94"/>
      <c r="J5" s="94"/>
    </row>
    <row r="6" ht="12.75">
      <c r="A6" s="94" t="s">
        <v>204</v>
      </c>
    </row>
    <row r="7" ht="12.75">
      <c r="A7" s="94"/>
    </row>
    <row r="8" ht="12.75">
      <c r="H8" s="96" t="s">
        <v>155</v>
      </c>
    </row>
    <row r="9" ht="12.75">
      <c r="H9" s="96" t="s">
        <v>10</v>
      </c>
    </row>
    <row r="10" spans="1:8" ht="12.75">
      <c r="A10" s="94" t="s">
        <v>156</v>
      </c>
      <c r="B10" s="94"/>
      <c r="C10" s="94"/>
      <c r="D10" s="94"/>
      <c r="E10" s="94"/>
      <c r="F10" s="94"/>
      <c r="H10" s="94"/>
    </row>
    <row r="12" spans="1:8" ht="12.75">
      <c r="A12" s="95" t="s">
        <v>138</v>
      </c>
      <c r="H12" s="97">
        <v>6218</v>
      </c>
    </row>
    <row r="13" spans="1:8" ht="12.75">
      <c r="A13" s="95" t="s">
        <v>157</v>
      </c>
      <c r="H13" s="98">
        <v>5269</v>
      </c>
    </row>
    <row r="14" spans="1:8" ht="12.75">
      <c r="A14" s="95" t="s">
        <v>158</v>
      </c>
      <c r="H14" s="97">
        <f>SUM(H12:H13)</f>
        <v>11487</v>
      </c>
    </row>
    <row r="15" spans="1:8" ht="12.75">
      <c r="A15" s="95" t="s">
        <v>159</v>
      </c>
      <c r="H15" s="98">
        <v>2820</v>
      </c>
    </row>
    <row r="16" spans="1:8" ht="12.75">
      <c r="A16" s="121" t="s">
        <v>243</v>
      </c>
      <c r="H16" s="99">
        <f>SUM(H14:H15)</f>
        <v>14307</v>
      </c>
    </row>
    <row r="17" spans="1:8" ht="12.75">
      <c r="A17" s="95" t="s">
        <v>160</v>
      </c>
      <c r="H17" s="100">
        <v>-1631</v>
      </c>
    </row>
    <row r="18" spans="1:8" ht="12.75">
      <c r="A18" s="94" t="s">
        <v>161</v>
      </c>
      <c r="B18" s="94"/>
      <c r="C18" s="94"/>
      <c r="D18" s="94"/>
      <c r="E18" s="94"/>
      <c r="F18" s="94"/>
      <c r="H18" s="101">
        <f>SUM(H16:H17)</f>
        <v>12676</v>
      </c>
    </row>
    <row r="19" ht="12.75">
      <c r="H19" s="99"/>
    </row>
    <row r="20" spans="1:8" ht="12.75">
      <c r="A20" s="94" t="s">
        <v>162</v>
      </c>
      <c r="B20" s="94"/>
      <c r="C20" s="94"/>
      <c r="D20" s="94"/>
      <c r="E20" s="94"/>
      <c r="F20" s="94"/>
      <c r="H20" s="101"/>
    </row>
    <row r="21" ht="12.75">
      <c r="H21" s="99"/>
    </row>
    <row r="22" spans="1:8" ht="12.75">
      <c r="A22" s="95" t="s">
        <v>163</v>
      </c>
      <c r="H22" s="102">
        <v>32</v>
      </c>
    </row>
    <row r="23" spans="1:8" ht="12.75">
      <c r="A23" s="95" t="s">
        <v>164</v>
      </c>
      <c r="E23" s="94"/>
      <c r="F23" s="94"/>
      <c r="H23" s="103">
        <v>-6251</v>
      </c>
    </row>
    <row r="24" spans="1:8" ht="12.75">
      <c r="A24" s="94" t="s">
        <v>165</v>
      </c>
      <c r="B24" s="94"/>
      <c r="C24" s="94"/>
      <c r="D24" s="94"/>
      <c r="E24" s="94"/>
      <c r="F24" s="94"/>
      <c r="H24" s="101">
        <f>SUM(H22:H23)</f>
        <v>-6219</v>
      </c>
    </row>
    <row r="25" spans="1:8" ht="12.75">
      <c r="A25" s="94"/>
      <c r="B25" s="94"/>
      <c r="C25" s="94"/>
      <c r="D25" s="94"/>
      <c r="E25" s="94"/>
      <c r="F25" s="94"/>
      <c r="H25" s="101"/>
    </row>
    <row r="26" spans="1:8" ht="12.75">
      <c r="A26" s="94" t="s">
        <v>166</v>
      </c>
      <c r="H26" s="99"/>
    </row>
    <row r="27" ht="12.75">
      <c r="H27" s="99"/>
    </row>
    <row r="28" spans="1:8" ht="12.75">
      <c r="A28" s="121" t="s">
        <v>192</v>
      </c>
      <c r="H28" s="102">
        <v>-1225</v>
      </c>
    </row>
    <row r="29" spans="1:8" ht="12.75">
      <c r="A29" s="121" t="s">
        <v>216</v>
      </c>
      <c r="B29" s="94"/>
      <c r="C29" s="94"/>
      <c r="D29" s="94"/>
      <c r="E29" s="94"/>
      <c r="F29" s="94"/>
      <c r="H29" s="103">
        <v>-1336</v>
      </c>
    </row>
    <row r="30" spans="1:8" ht="12.75">
      <c r="A30" s="94" t="s">
        <v>167</v>
      </c>
      <c r="H30" s="101">
        <f>SUM(H28:H29)</f>
        <v>-2561</v>
      </c>
    </row>
    <row r="31" spans="2:8" ht="12.75">
      <c r="B31" s="94"/>
      <c r="C31" s="94"/>
      <c r="D31" s="94"/>
      <c r="E31" s="94"/>
      <c r="F31" s="94"/>
      <c r="H31" s="100"/>
    </row>
    <row r="32" spans="1:8" ht="12.75">
      <c r="A32" s="94" t="s">
        <v>168</v>
      </c>
      <c r="B32" s="94"/>
      <c r="C32" s="94"/>
      <c r="D32" s="94"/>
      <c r="E32" s="94"/>
      <c r="F32" s="94"/>
      <c r="H32" s="101">
        <f>H18+H24+H30</f>
        <v>3896</v>
      </c>
    </row>
    <row r="33" spans="1:8" ht="12.75">
      <c r="A33" s="94"/>
      <c r="B33" s="94"/>
      <c r="C33" s="94"/>
      <c r="D33" s="94"/>
      <c r="E33" s="94"/>
      <c r="F33" s="94"/>
      <c r="H33" s="101"/>
    </row>
    <row r="34" spans="1:8" ht="12.75">
      <c r="A34" s="94" t="s">
        <v>169</v>
      </c>
      <c r="B34" s="94"/>
      <c r="C34" s="94"/>
      <c r="D34" s="94"/>
      <c r="E34" s="94"/>
      <c r="F34" s="94"/>
      <c r="H34" s="101">
        <v>1437</v>
      </c>
    </row>
    <row r="35" spans="1:8" ht="12.75">
      <c r="A35" s="94"/>
      <c r="B35" s="94"/>
      <c r="C35" s="94"/>
      <c r="D35" s="94"/>
      <c r="E35" s="94"/>
      <c r="F35" s="94"/>
      <c r="H35" s="101"/>
    </row>
    <row r="36" spans="1:8" ht="13.5" thickBot="1">
      <c r="A36" s="94" t="s">
        <v>244</v>
      </c>
      <c r="B36" s="94"/>
      <c r="C36" s="94"/>
      <c r="D36" s="94"/>
      <c r="E36" s="94"/>
      <c r="F36" s="94"/>
      <c r="H36" s="104">
        <f>SUM(H32:H34)</f>
        <v>5333</v>
      </c>
    </row>
    <row r="37" spans="1:10" ht="13.5" thickTop="1">
      <c r="A37" s="94"/>
      <c r="J37" s="99"/>
    </row>
    <row r="38" ht="12.75">
      <c r="J38" s="99"/>
    </row>
    <row r="39" ht="12.75">
      <c r="A39" s="95" t="s">
        <v>170</v>
      </c>
    </row>
    <row r="40" ht="12.75">
      <c r="A40" s="121" t="s">
        <v>193</v>
      </c>
    </row>
    <row r="41" ht="12.75">
      <c r="A41" s="121" t="s">
        <v>194</v>
      </c>
    </row>
    <row r="44" spans="1:10" s="105" customFormat="1" ht="12.75">
      <c r="A44" s="105" t="s">
        <v>187</v>
      </c>
      <c r="B44" s="106"/>
      <c r="D44" s="106"/>
      <c r="G44" s="106"/>
      <c r="H44" s="106"/>
      <c r="I44" s="106"/>
      <c r="J44" s="106"/>
    </row>
    <row r="45" spans="1:10" s="105" customFormat="1" ht="12.75">
      <c r="A45" s="105" t="s">
        <v>171</v>
      </c>
      <c r="C45" s="106"/>
      <c r="E45" s="106"/>
      <c r="F45" s="106"/>
      <c r="H45" s="106"/>
      <c r="I45" s="106"/>
      <c r="J45" s="106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tabSelected="1" showOutlineSymbols="0" zoomScale="75" zoomScaleNormal="75" workbookViewId="0" topLeftCell="A108">
      <selection activeCell="B129" sqref="B129"/>
    </sheetView>
  </sheetViews>
  <sheetFormatPr defaultColWidth="8.88671875" defaultRowHeight="15"/>
  <cols>
    <col min="1" max="1" width="5.6640625" style="61" customWidth="1"/>
    <col min="2" max="2" width="3.6640625" style="61" customWidth="1"/>
    <col min="3" max="3" width="27.10546875" style="61" customWidth="1"/>
    <col min="4" max="4" width="12.6640625" style="61" customWidth="1"/>
    <col min="5" max="5" width="13.6640625" style="61" customWidth="1"/>
    <col min="6" max="6" width="12.6640625" style="61" customWidth="1"/>
    <col min="7" max="7" width="12.77734375" style="61" customWidth="1"/>
    <col min="8" max="8" width="22.10546875" style="61" customWidth="1"/>
    <col min="9" max="9" width="16.10546875" style="61" customWidth="1"/>
    <col min="10" max="10" width="13.4453125" style="61" customWidth="1"/>
    <col min="11" max="11" width="11.3359375" style="61" customWidth="1"/>
    <col min="12" max="16384" width="10.6640625" style="61" customWidth="1"/>
  </cols>
  <sheetData>
    <row r="1" spans="1:10" ht="23.25">
      <c r="A1" s="21" t="s">
        <v>3</v>
      </c>
      <c r="B1" s="22"/>
      <c r="C1" s="22"/>
      <c r="D1" s="22"/>
      <c r="E1" s="22"/>
      <c r="F1" s="60"/>
      <c r="G1" s="22"/>
      <c r="H1" s="22"/>
      <c r="I1" s="22"/>
      <c r="J1" s="22"/>
    </row>
    <row r="2" spans="1:10" ht="15.75">
      <c r="A2" s="59" t="s">
        <v>4</v>
      </c>
      <c r="B2" s="28"/>
      <c r="C2" s="28"/>
      <c r="D2" s="60"/>
      <c r="F2" s="60"/>
      <c r="J2" s="22"/>
    </row>
    <row r="3" spans="1:10" ht="15.75">
      <c r="A3" s="28" t="s">
        <v>5</v>
      </c>
      <c r="B3" s="28"/>
      <c r="C3" s="28"/>
      <c r="J3" s="22"/>
    </row>
    <row r="4" spans="1:10" ht="15">
      <c r="A4" s="22"/>
      <c r="J4" s="22"/>
    </row>
    <row r="5" spans="1:10" s="46" customFormat="1" ht="18">
      <c r="A5" s="29" t="s">
        <v>89</v>
      </c>
      <c r="J5" s="47"/>
    </row>
    <row r="6" spans="1:10" ht="15.75">
      <c r="A6" s="4"/>
      <c r="J6" s="22"/>
    </row>
    <row r="7" spans="1:10" ht="15">
      <c r="A7" s="48"/>
      <c r="J7" s="22"/>
    </row>
    <row r="8" spans="1:10" ht="15.75">
      <c r="A8" s="49" t="s">
        <v>90</v>
      </c>
      <c r="B8" s="4" t="s">
        <v>91</v>
      </c>
      <c r="C8" s="4"/>
      <c r="J8" s="22"/>
    </row>
    <row r="9" spans="1:10" ht="15.75">
      <c r="A9" s="49"/>
      <c r="B9" s="4"/>
      <c r="C9" s="4"/>
      <c r="J9" s="22"/>
    </row>
    <row r="10" spans="1:10" s="26" customFormat="1" ht="15">
      <c r="A10" s="50"/>
      <c r="B10" s="26" t="s">
        <v>92</v>
      </c>
      <c r="J10" s="27"/>
    </row>
    <row r="11" spans="1:10" s="26" customFormat="1" ht="15">
      <c r="A11" s="50"/>
      <c r="B11" s="26" t="s">
        <v>93</v>
      </c>
      <c r="J11" s="27"/>
    </row>
    <row r="12" spans="1:10" s="26" customFormat="1" ht="15">
      <c r="A12" s="50"/>
      <c r="B12" s="26" t="s">
        <v>94</v>
      </c>
      <c r="J12" s="27"/>
    </row>
    <row r="13" spans="1:10" s="26" customFormat="1" ht="15">
      <c r="A13" s="50"/>
      <c r="J13" s="27"/>
    </row>
    <row r="14" spans="1:10" ht="15.75">
      <c r="A14" s="49"/>
      <c r="B14" s="69" t="s">
        <v>95</v>
      </c>
      <c r="J14" s="22"/>
    </row>
    <row r="15" spans="1:10" ht="15.75">
      <c r="A15" s="49"/>
      <c r="B15" s="69" t="s">
        <v>144</v>
      </c>
      <c r="J15" s="22"/>
    </row>
    <row r="16" spans="1:10" ht="15.75">
      <c r="A16" s="49"/>
      <c r="J16" s="22"/>
    </row>
    <row r="17" spans="1:10" ht="15.75">
      <c r="A17" s="49" t="s">
        <v>96</v>
      </c>
      <c r="B17" s="28" t="s">
        <v>97</v>
      </c>
      <c r="C17" s="28"/>
      <c r="J17" s="22"/>
    </row>
    <row r="18" spans="1:10" ht="15.75">
      <c r="A18" s="49"/>
      <c r="J18" s="22"/>
    </row>
    <row r="19" spans="1:10" ht="15.75">
      <c r="A19" s="49"/>
      <c r="B19" s="69" t="s">
        <v>145</v>
      </c>
      <c r="J19" s="22"/>
    </row>
    <row r="20" spans="1:10" ht="15.75">
      <c r="A20" s="49"/>
      <c r="J20" s="22"/>
    </row>
    <row r="21" spans="1:10" ht="15.75">
      <c r="A21" s="49" t="s">
        <v>98</v>
      </c>
      <c r="B21" s="4" t="s">
        <v>29</v>
      </c>
      <c r="J21" s="22"/>
    </row>
    <row r="22" spans="1:10" ht="15.75">
      <c r="A22" s="49"/>
      <c r="B22" s="4"/>
      <c r="J22" s="22"/>
    </row>
    <row r="23" spans="1:10" ht="15.75">
      <c r="A23" s="49"/>
      <c r="B23" s="69" t="s">
        <v>146</v>
      </c>
      <c r="C23" s="4"/>
      <c r="J23" s="22"/>
    </row>
    <row r="24" spans="1:10" ht="15.75">
      <c r="A24" s="49"/>
      <c r="J24" s="22"/>
    </row>
    <row r="25" spans="1:10" ht="15.75">
      <c r="A25" s="49" t="s">
        <v>99</v>
      </c>
      <c r="B25" s="28" t="s">
        <v>229</v>
      </c>
      <c r="C25" s="28"/>
      <c r="D25" s="28"/>
      <c r="E25" s="28"/>
      <c r="F25" s="28"/>
      <c r="G25" s="28"/>
      <c r="J25" s="22"/>
    </row>
    <row r="26" spans="1:10" ht="15.75">
      <c r="A26" s="49"/>
      <c r="J26" s="22"/>
    </row>
    <row r="27" spans="1:10" ht="15.75">
      <c r="A27" s="49"/>
      <c r="B27" s="69" t="s">
        <v>230</v>
      </c>
      <c r="J27" s="22"/>
    </row>
    <row r="28" spans="1:10" ht="15.75">
      <c r="A28" s="49"/>
      <c r="B28" s="61" t="s">
        <v>147</v>
      </c>
      <c r="J28" s="22"/>
    </row>
    <row r="29" spans="1:10" ht="15.75">
      <c r="A29" s="49"/>
      <c r="J29" s="22"/>
    </row>
    <row r="30" spans="1:10" ht="15.75">
      <c r="A30" s="49" t="s">
        <v>100</v>
      </c>
      <c r="B30" s="28" t="s">
        <v>101</v>
      </c>
      <c r="C30" s="28"/>
      <c r="D30" s="28"/>
      <c r="J30" s="22"/>
    </row>
    <row r="31" spans="1:10" ht="15.75">
      <c r="A31" s="49"/>
      <c r="J31" s="22"/>
    </row>
    <row r="32" spans="1:10" ht="15.75">
      <c r="A32" s="49"/>
      <c r="B32" s="69" t="s">
        <v>190</v>
      </c>
      <c r="J32" s="22"/>
    </row>
    <row r="33" spans="1:10" ht="15.75">
      <c r="A33" s="49"/>
      <c r="B33" s="69" t="s">
        <v>148</v>
      </c>
      <c r="J33" s="22"/>
    </row>
    <row r="34" spans="1:10" ht="15.75">
      <c r="A34" s="49"/>
      <c r="B34" s="69"/>
      <c r="J34" s="22"/>
    </row>
    <row r="35" spans="1:10" ht="15.75">
      <c r="A35" s="49" t="s">
        <v>102</v>
      </c>
      <c r="B35" s="4" t="s">
        <v>103</v>
      </c>
      <c r="J35" s="22"/>
    </row>
    <row r="36" spans="1:10" ht="15.75">
      <c r="A36" s="49"/>
      <c r="B36" s="4"/>
      <c r="J36" s="22"/>
    </row>
    <row r="37" spans="1:10" ht="15.75">
      <c r="A37" s="49"/>
      <c r="B37" s="69" t="s">
        <v>73</v>
      </c>
      <c r="J37" s="22"/>
    </row>
    <row r="38" spans="1:10" ht="15.75">
      <c r="A38" s="49"/>
      <c r="B38" s="69" t="s">
        <v>205</v>
      </c>
      <c r="C38" s="4"/>
      <c r="J38" s="22"/>
    </row>
    <row r="39" spans="1:10" ht="15.75">
      <c r="A39" s="49"/>
      <c r="B39" s="69"/>
      <c r="C39" s="4"/>
      <c r="J39" s="22"/>
    </row>
    <row r="40" spans="1:10" ht="15.75">
      <c r="A40" s="49" t="s">
        <v>104</v>
      </c>
      <c r="B40" s="4" t="s">
        <v>105</v>
      </c>
      <c r="J40" s="22"/>
    </row>
    <row r="41" spans="1:10" ht="15.75">
      <c r="A41" s="49"/>
      <c r="B41" s="4"/>
      <c r="J41" s="22"/>
    </row>
    <row r="42" spans="1:10" ht="15.75">
      <c r="A42" s="49"/>
      <c r="B42" s="69" t="s">
        <v>231</v>
      </c>
      <c r="C42" s="26"/>
      <c r="D42" s="26"/>
      <c r="E42" s="26"/>
      <c r="J42" s="22"/>
    </row>
    <row r="43" spans="2:10" ht="15">
      <c r="B43" s="69" t="s">
        <v>149</v>
      </c>
      <c r="J43" s="22"/>
    </row>
    <row r="44" spans="1:10" ht="15.75">
      <c r="A44" s="49"/>
      <c r="J44" s="22"/>
    </row>
    <row r="45" spans="1:10" ht="15.75">
      <c r="A45" s="49" t="s">
        <v>106</v>
      </c>
      <c r="B45" s="4" t="s">
        <v>33</v>
      </c>
      <c r="J45" s="22"/>
    </row>
    <row r="46" spans="1:10" ht="15.75">
      <c r="A46" s="49"/>
      <c r="E46" s="2" t="s">
        <v>79</v>
      </c>
      <c r="F46" s="84"/>
      <c r="J46" s="22"/>
    </row>
    <row r="47" spans="1:10" ht="15.75">
      <c r="A47" s="49"/>
      <c r="D47" s="4"/>
      <c r="E47" s="30" t="s">
        <v>81</v>
      </c>
      <c r="F47" s="85"/>
      <c r="G47" s="2"/>
      <c r="J47" s="22"/>
    </row>
    <row r="48" spans="1:10" ht="15.75">
      <c r="A48" s="49"/>
      <c r="D48" s="2" t="s">
        <v>45</v>
      </c>
      <c r="E48" s="2" t="s">
        <v>80</v>
      </c>
      <c r="F48" s="85"/>
      <c r="G48" s="2"/>
      <c r="J48" s="22"/>
    </row>
    <row r="49" spans="1:10" ht="15.75">
      <c r="A49" s="49"/>
      <c r="D49" s="2" t="s">
        <v>10</v>
      </c>
      <c r="E49" s="2" t="s">
        <v>10</v>
      </c>
      <c r="F49" s="85"/>
      <c r="G49" s="2"/>
      <c r="J49" s="22"/>
    </row>
    <row r="50" spans="1:10" ht="15.75">
      <c r="A50" s="49"/>
      <c r="F50" s="72"/>
      <c r="J50" s="22"/>
    </row>
    <row r="51" spans="1:10" ht="15.75">
      <c r="A51" s="49"/>
      <c r="B51" s="61" t="s">
        <v>34</v>
      </c>
      <c r="D51" s="130">
        <v>41576</v>
      </c>
      <c r="E51" s="130">
        <v>6122</v>
      </c>
      <c r="F51" s="66"/>
      <c r="G51" s="64"/>
      <c r="J51" s="22"/>
    </row>
    <row r="52" spans="1:10" ht="15.75">
      <c r="A52" s="49"/>
      <c r="B52" s="61" t="s">
        <v>35</v>
      </c>
      <c r="D52" s="130">
        <v>13109</v>
      </c>
      <c r="E52" s="130">
        <v>349</v>
      </c>
      <c r="F52" s="66"/>
      <c r="G52" s="64"/>
      <c r="J52" s="22"/>
    </row>
    <row r="53" spans="1:10" ht="15.75">
      <c r="A53" s="49"/>
      <c r="B53" s="61" t="s">
        <v>36</v>
      </c>
      <c r="D53" s="131">
        <v>0</v>
      </c>
      <c r="E53" s="130">
        <v>-253</v>
      </c>
      <c r="F53" s="66"/>
      <c r="G53" s="64"/>
      <c r="J53" s="22"/>
    </row>
    <row r="54" spans="1:10" ht="15.75">
      <c r="A54" s="49"/>
      <c r="D54" s="130"/>
      <c r="E54" s="130"/>
      <c r="F54" s="66"/>
      <c r="G54" s="64"/>
      <c r="J54" s="22"/>
    </row>
    <row r="55" spans="1:10" ht="16.5" thickBot="1">
      <c r="A55" s="49"/>
      <c r="C55" s="4"/>
      <c r="D55" s="132">
        <f>SUM(D51:D53)</f>
        <v>54685</v>
      </c>
      <c r="E55" s="132">
        <f>SUM(E51:E54)</f>
        <v>6218</v>
      </c>
      <c r="F55" s="66"/>
      <c r="G55" s="66"/>
      <c r="J55" s="22"/>
    </row>
    <row r="56" spans="1:10" ht="16.5" thickTop="1">
      <c r="A56" s="49"/>
      <c r="C56" s="4"/>
      <c r="D56" s="66"/>
      <c r="E56" s="66"/>
      <c r="F56" s="66"/>
      <c r="G56" s="66"/>
      <c r="J56" s="22"/>
    </row>
    <row r="57" spans="1:10" ht="15.75">
      <c r="A57" s="49" t="s">
        <v>107</v>
      </c>
      <c r="B57" s="28" t="s">
        <v>108</v>
      </c>
      <c r="C57" s="28"/>
      <c r="D57" s="86"/>
      <c r="E57" s="86"/>
      <c r="F57" s="66"/>
      <c r="G57" s="66"/>
      <c r="J57" s="22"/>
    </row>
    <row r="58" spans="1:10" ht="15.75">
      <c r="A58" s="49"/>
      <c r="C58" s="4"/>
      <c r="D58" s="66"/>
      <c r="E58" s="66"/>
      <c r="F58" s="66"/>
      <c r="G58" s="66"/>
      <c r="J58" s="22"/>
    </row>
    <row r="59" spans="1:10" ht="15.75">
      <c r="A59" s="49"/>
      <c r="B59" s="69" t="s">
        <v>232</v>
      </c>
      <c r="C59" s="4"/>
      <c r="D59" s="66"/>
      <c r="E59" s="66"/>
      <c r="F59" s="66"/>
      <c r="G59" s="66"/>
      <c r="J59" s="22"/>
    </row>
    <row r="60" spans="1:10" ht="15.75">
      <c r="A60" s="49"/>
      <c r="B60" s="69" t="s">
        <v>197</v>
      </c>
      <c r="C60" s="4"/>
      <c r="D60" s="66"/>
      <c r="E60" s="66"/>
      <c r="F60" s="66"/>
      <c r="G60" s="66"/>
      <c r="J60" s="22"/>
    </row>
    <row r="61" spans="1:10" ht="15.75">
      <c r="A61" s="49"/>
      <c r="B61" s="69" t="s">
        <v>150</v>
      </c>
      <c r="C61" s="4"/>
      <c r="D61" s="66"/>
      <c r="E61" s="66"/>
      <c r="F61" s="66"/>
      <c r="G61" s="66"/>
      <c r="J61" s="22"/>
    </row>
    <row r="62" spans="1:10" ht="15.75">
      <c r="A62" s="49"/>
      <c r="C62" s="4"/>
      <c r="D62" s="66"/>
      <c r="E62" s="66"/>
      <c r="F62" s="66"/>
      <c r="G62" s="66"/>
      <c r="J62" s="22"/>
    </row>
    <row r="63" spans="1:10" ht="15.75">
      <c r="A63" s="49" t="s">
        <v>109</v>
      </c>
      <c r="B63" s="28" t="s">
        <v>74</v>
      </c>
      <c r="C63" s="28"/>
      <c r="D63" s="26"/>
      <c r="E63" s="26"/>
      <c r="F63" s="26"/>
      <c r="G63" s="26"/>
      <c r="H63" s="26"/>
      <c r="J63" s="22"/>
    </row>
    <row r="64" spans="1:10" ht="15.75">
      <c r="A64" s="49"/>
      <c r="B64" s="26"/>
      <c r="C64" s="26"/>
      <c r="D64" s="26"/>
      <c r="E64" s="26"/>
      <c r="F64" s="26"/>
      <c r="G64" s="26"/>
      <c r="H64" s="26"/>
      <c r="J64" s="22"/>
    </row>
    <row r="65" spans="1:10" ht="15.75">
      <c r="A65" s="49"/>
      <c r="B65" s="26" t="s">
        <v>207</v>
      </c>
      <c r="C65" s="26"/>
      <c r="D65" s="26"/>
      <c r="E65" s="26"/>
      <c r="F65" s="26"/>
      <c r="G65" s="26"/>
      <c r="H65" s="26"/>
      <c r="J65" s="22"/>
    </row>
    <row r="66" spans="1:10" ht="15.75">
      <c r="A66" s="49"/>
      <c r="B66" s="26" t="s">
        <v>208</v>
      </c>
      <c r="C66" s="26"/>
      <c r="D66" s="26"/>
      <c r="E66" s="26"/>
      <c r="F66" s="26"/>
      <c r="G66" s="26"/>
      <c r="H66" s="26"/>
      <c r="J66" s="22"/>
    </row>
    <row r="67" spans="1:10" ht="15.75">
      <c r="A67" s="49"/>
      <c r="C67" s="4"/>
      <c r="D67" s="66"/>
      <c r="E67" s="66"/>
      <c r="F67" s="66"/>
      <c r="G67" s="66"/>
      <c r="J67" s="22"/>
    </row>
    <row r="68" spans="1:10" ht="15.75">
      <c r="A68" s="49" t="s">
        <v>110</v>
      </c>
      <c r="B68" s="4" t="s">
        <v>27</v>
      </c>
      <c r="C68" s="4"/>
      <c r="J68" s="22"/>
    </row>
    <row r="69" spans="1:10" ht="15.75">
      <c r="A69" s="49"/>
      <c r="B69" s="4"/>
      <c r="C69" s="4"/>
      <c r="J69" s="22"/>
    </row>
    <row r="70" spans="1:10" ht="15.75">
      <c r="A70" s="49"/>
      <c r="B70" s="61" t="s">
        <v>214</v>
      </c>
      <c r="J70" s="22"/>
    </row>
    <row r="71" spans="1:10" ht="15.75">
      <c r="A71" s="49"/>
      <c r="B71" s="69" t="s">
        <v>233</v>
      </c>
      <c r="J71" s="22"/>
    </row>
    <row r="72" spans="1:10" ht="15.75">
      <c r="A72" s="49"/>
      <c r="B72" s="61" t="s">
        <v>215</v>
      </c>
      <c r="J72" s="22"/>
    </row>
    <row r="73" spans="1:10" ht="15.75">
      <c r="A73" s="49"/>
      <c r="C73" s="4"/>
      <c r="D73" s="66"/>
      <c r="E73" s="66"/>
      <c r="F73" s="66"/>
      <c r="G73" s="66"/>
      <c r="J73" s="22"/>
    </row>
    <row r="74" spans="1:10" ht="15.75">
      <c r="A74" s="49" t="s">
        <v>111</v>
      </c>
      <c r="B74" s="4" t="s">
        <v>112</v>
      </c>
      <c r="G74" s="66"/>
      <c r="J74" s="22"/>
    </row>
    <row r="75" spans="1:10" ht="15.75">
      <c r="A75" s="49"/>
      <c r="B75" s="4"/>
      <c r="G75" s="66"/>
      <c r="J75" s="22"/>
    </row>
    <row r="76" spans="1:10" ht="15.75">
      <c r="A76" s="49"/>
      <c r="B76" s="69" t="s">
        <v>113</v>
      </c>
      <c r="C76" s="4"/>
      <c r="G76" s="66"/>
      <c r="J76" s="22"/>
    </row>
    <row r="77" spans="1:10" ht="15.75">
      <c r="A77" s="49"/>
      <c r="C77" s="4"/>
      <c r="D77" s="66"/>
      <c r="E77" s="66"/>
      <c r="F77" s="66"/>
      <c r="G77" s="66"/>
      <c r="J77" s="22"/>
    </row>
    <row r="78" spans="1:10" ht="15.75">
      <c r="A78" s="49"/>
      <c r="C78" s="4"/>
      <c r="D78" s="66"/>
      <c r="E78" s="66"/>
      <c r="F78" s="66"/>
      <c r="G78" s="66"/>
      <c r="J78" s="22"/>
    </row>
    <row r="79" spans="1:10" ht="15.75">
      <c r="A79" s="49" t="s">
        <v>114</v>
      </c>
      <c r="C79" s="4"/>
      <c r="D79" s="66"/>
      <c r="E79" s="66"/>
      <c r="F79" s="66"/>
      <c r="G79" s="66"/>
      <c r="J79" s="22"/>
    </row>
    <row r="80" spans="1:3" ht="15.75">
      <c r="A80" s="49"/>
      <c r="C80" s="4"/>
    </row>
    <row r="81" spans="1:2" ht="15.75">
      <c r="A81" s="49" t="s">
        <v>115</v>
      </c>
      <c r="B81" s="4" t="s">
        <v>116</v>
      </c>
    </row>
    <row r="82" spans="1:3" ht="15.75">
      <c r="A82" s="49"/>
      <c r="C82" s="4"/>
    </row>
    <row r="83" spans="1:8" ht="15.75">
      <c r="A83" s="49"/>
      <c r="B83" s="26" t="s">
        <v>224</v>
      </c>
      <c r="C83" s="26"/>
      <c r="D83" s="26"/>
      <c r="E83" s="26"/>
      <c r="F83" s="26"/>
      <c r="G83" s="26"/>
      <c r="H83" s="26"/>
    </row>
    <row r="84" spans="1:8" ht="15.75">
      <c r="A84" s="49"/>
      <c r="B84" s="26" t="s">
        <v>209</v>
      </c>
      <c r="C84" s="26"/>
      <c r="D84" s="26"/>
      <c r="E84" s="26"/>
      <c r="F84" s="26"/>
      <c r="G84" s="26"/>
      <c r="H84" s="26"/>
    </row>
    <row r="85" spans="1:8" ht="15.75">
      <c r="A85" s="49"/>
      <c r="B85" s="26" t="s">
        <v>220</v>
      </c>
      <c r="C85" s="26"/>
      <c r="D85" s="26"/>
      <c r="E85" s="26"/>
      <c r="F85" s="26"/>
      <c r="G85" s="26"/>
      <c r="H85" s="26"/>
    </row>
    <row r="86" spans="1:3" ht="15.75">
      <c r="A86" s="49"/>
      <c r="C86" s="4"/>
    </row>
    <row r="87" spans="1:2" ht="15.75">
      <c r="A87" s="49" t="s">
        <v>117</v>
      </c>
      <c r="B87" s="4" t="s">
        <v>236</v>
      </c>
    </row>
    <row r="88" spans="1:2" ht="15.75">
      <c r="A88" s="49"/>
      <c r="B88" s="4"/>
    </row>
    <row r="89" spans="1:2" ht="15.75">
      <c r="A89" s="49"/>
      <c r="B89" s="69" t="s">
        <v>210</v>
      </c>
    </row>
    <row r="90" spans="1:2" ht="15.75">
      <c r="A90" s="49"/>
      <c r="B90" s="69" t="s">
        <v>221</v>
      </c>
    </row>
    <row r="91" ht="15">
      <c r="D91" s="26"/>
    </row>
    <row r="92" spans="1:2" ht="15.75">
      <c r="A92" s="28" t="s">
        <v>118</v>
      </c>
      <c r="B92" s="4" t="s">
        <v>37</v>
      </c>
    </row>
    <row r="94" ht="15">
      <c r="B94" s="69" t="s">
        <v>222</v>
      </c>
    </row>
    <row r="95" ht="15">
      <c r="B95" s="69" t="s">
        <v>223</v>
      </c>
    </row>
    <row r="96" ht="15">
      <c r="B96" s="69" t="s">
        <v>248</v>
      </c>
    </row>
    <row r="98" ht="15">
      <c r="B98" s="69" t="s">
        <v>211</v>
      </c>
    </row>
    <row r="99" spans="1:5" ht="15.75">
      <c r="A99" s="49"/>
      <c r="B99" s="4"/>
      <c r="C99" s="4"/>
      <c r="D99" s="26"/>
      <c r="E99" s="4"/>
    </row>
    <row r="100" spans="1:6" ht="15.75">
      <c r="A100" s="49" t="s">
        <v>119</v>
      </c>
      <c r="B100" s="28" t="s">
        <v>120</v>
      </c>
      <c r="C100" s="28"/>
      <c r="D100" s="28"/>
      <c r="E100" s="28"/>
      <c r="F100" s="28"/>
    </row>
    <row r="101" ht="15.75">
      <c r="A101" s="49"/>
    </row>
    <row r="102" spans="1:2" ht="15.75">
      <c r="A102" s="49"/>
      <c r="B102" s="61" t="s">
        <v>75</v>
      </c>
    </row>
    <row r="103" spans="1:5" ht="15.75">
      <c r="A103" s="49"/>
      <c r="B103" s="4"/>
      <c r="C103" s="4"/>
      <c r="D103" s="26"/>
      <c r="E103" s="4"/>
    </row>
    <row r="104" spans="1:10" ht="15.75">
      <c r="A104" s="49" t="s">
        <v>121</v>
      </c>
      <c r="B104" s="4" t="s">
        <v>25</v>
      </c>
      <c r="C104" s="4"/>
      <c r="E104" s="2" t="s">
        <v>41</v>
      </c>
      <c r="J104" s="22"/>
    </row>
    <row r="105" spans="1:10" ht="15.75">
      <c r="A105" s="49"/>
      <c r="D105" s="2" t="s">
        <v>39</v>
      </c>
      <c r="E105" s="2" t="s">
        <v>39</v>
      </c>
      <c r="J105" s="22"/>
    </row>
    <row r="106" spans="1:10" ht="15.75">
      <c r="A106" s="49"/>
      <c r="D106" s="2" t="s">
        <v>40</v>
      </c>
      <c r="E106" s="2" t="s">
        <v>42</v>
      </c>
      <c r="J106" s="22"/>
    </row>
    <row r="107" spans="1:10" ht="15.75">
      <c r="A107" s="49"/>
      <c r="D107" s="73" t="s">
        <v>200</v>
      </c>
      <c r="E107" s="73" t="s">
        <v>200</v>
      </c>
      <c r="J107" s="22"/>
    </row>
    <row r="108" spans="1:10" ht="15.75">
      <c r="A108" s="49"/>
      <c r="D108" s="2" t="s">
        <v>10</v>
      </c>
      <c r="E108" s="2" t="s">
        <v>10</v>
      </c>
      <c r="J108" s="22"/>
    </row>
    <row r="109" spans="1:10" ht="15.75">
      <c r="A109" s="49"/>
      <c r="J109" s="22"/>
    </row>
    <row r="110" spans="1:10" ht="15.75">
      <c r="A110" s="49"/>
      <c r="B110" s="69" t="s">
        <v>234</v>
      </c>
      <c r="J110" s="22"/>
    </row>
    <row r="111" spans="1:10" ht="15.75">
      <c r="A111" s="49"/>
      <c r="B111" s="69" t="s">
        <v>235</v>
      </c>
      <c r="D111" s="125">
        <v>-25</v>
      </c>
      <c r="E111" s="125">
        <v>486</v>
      </c>
      <c r="J111" s="22"/>
    </row>
    <row r="112" spans="1:10" ht="15.75">
      <c r="A112" s="49"/>
      <c r="B112" s="69" t="s">
        <v>196</v>
      </c>
      <c r="D112" s="126">
        <v>5</v>
      </c>
      <c r="E112" s="126">
        <v>15</v>
      </c>
      <c r="J112" s="22"/>
    </row>
    <row r="113" spans="1:10" ht="15.75">
      <c r="A113" s="49"/>
      <c r="B113" s="69"/>
      <c r="D113" s="63">
        <f>SUM(D111:D112)</f>
        <v>-20</v>
      </c>
      <c r="E113" s="63">
        <f>SUM(E111:E112)</f>
        <v>501</v>
      </c>
      <c r="J113" s="22"/>
    </row>
    <row r="114" spans="1:2" ht="15.75">
      <c r="A114" s="49"/>
      <c r="B114" s="69" t="s">
        <v>245</v>
      </c>
    </row>
    <row r="115" spans="1:5" ht="15.75">
      <c r="A115" s="49"/>
      <c r="B115" s="61" t="s">
        <v>237</v>
      </c>
      <c r="D115" s="63">
        <v>10</v>
      </c>
      <c r="E115" s="63">
        <v>10</v>
      </c>
    </row>
    <row r="116" spans="1:5" ht="15.75">
      <c r="A116" s="49"/>
      <c r="D116" s="63"/>
      <c r="E116" s="63"/>
    </row>
    <row r="117" spans="1:10" ht="15.75">
      <c r="A117" s="49"/>
      <c r="B117" s="61" t="s">
        <v>71</v>
      </c>
      <c r="D117" s="63"/>
      <c r="E117" s="63"/>
      <c r="J117" s="22"/>
    </row>
    <row r="118" spans="1:10" ht="15.75">
      <c r="A118" s="49"/>
      <c r="B118" s="69" t="s">
        <v>235</v>
      </c>
      <c r="D118" s="129">
        <v>295</v>
      </c>
      <c r="E118" s="125">
        <v>1240</v>
      </c>
      <c r="J118" s="22"/>
    </row>
    <row r="119" spans="1:10" ht="15.75">
      <c r="A119" s="49"/>
      <c r="B119" s="69" t="s">
        <v>196</v>
      </c>
      <c r="D119" s="127">
        <v>410</v>
      </c>
      <c r="E119" s="127">
        <v>699</v>
      </c>
      <c r="J119" s="22"/>
    </row>
    <row r="120" spans="1:10" ht="15.75">
      <c r="A120" s="49"/>
      <c r="D120" s="65">
        <f>SUM(D118:D119)</f>
        <v>705</v>
      </c>
      <c r="E120" s="65">
        <f>SUM(E118:E119)</f>
        <v>1939</v>
      </c>
      <c r="J120" s="22"/>
    </row>
    <row r="121" spans="1:10" ht="15.75">
      <c r="A121" s="49"/>
      <c r="J121" s="22"/>
    </row>
    <row r="122" spans="1:10" ht="18.75" customHeight="1" thickBot="1">
      <c r="A122" s="49"/>
      <c r="D122" s="128">
        <f>D113+D120+D115</f>
        <v>695</v>
      </c>
      <c r="E122" s="128">
        <f>E113+E120+E115</f>
        <v>2450</v>
      </c>
      <c r="F122" s="72"/>
      <c r="J122" s="22"/>
    </row>
    <row r="123" spans="1:10" ht="18.75" customHeight="1" thickTop="1">
      <c r="A123" s="49"/>
      <c r="D123" s="77"/>
      <c r="E123" s="64"/>
      <c r="F123" s="77"/>
      <c r="J123" s="22"/>
    </row>
    <row r="124" spans="1:10" ht="18.75" customHeight="1">
      <c r="A124" s="49"/>
      <c r="B124" s="69" t="s">
        <v>246</v>
      </c>
      <c r="D124" s="77"/>
      <c r="E124" s="66"/>
      <c r="F124" s="77"/>
      <c r="J124" s="22"/>
    </row>
    <row r="125" spans="1:10" ht="18.75" customHeight="1">
      <c r="A125" s="49"/>
      <c r="B125" s="78" t="s">
        <v>247</v>
      </c>
      <c r="C125" s="79"/>
      <c r="D125" s="80"/>
      <c r="E125" s="66"/>
      <c r="F125" s="77"/>
      <c r="J125" s="22"/>
    </row>
    <row r="126" spans="1:10" ht="18.75" customHeight="1">
      <c r="A126" s="49"/>
      <c r="D126" s="66"/>
      <c r="E126" s="64"/>
      <c r="F126" s="66"/>
      <c r="J126" s="22"/>
    </row>
    <row r="127" spans="1:10" ht="15.75">
      <c r="A127" s="49" t="s">
        <v>122</v>
      </c>
      <c r="B127" s="4" t="s">
        <v>123</v>
      </c>
      <c r="C127" s="4"/>
      <c r="J127" s="22"/>
    </row>
    <row r="128" spans="1:10" ht="15.75">
      <c r="A128" s="49"/>
      <c r="B128" s="4"/>
      <c r="C128" s="4"/>
      <c r="J128" s="22"/>
    </row>
    <row r="129" spans="1:10" ht="15.75">
      <c r="A129" s="49"/>
      <c r="B129" s="69" t="s">
        <v>212</v>
      </c>
      <c r="J129" s="22"/>
    </row>
    <row r="130" spans="1:10" s="26" customFormat="1" ht="15">
      <c r="A130" s="50"/>
      <c r="J130" s="27"/>
    </row>
    <row r="131" spans="1:10" ht="15.75">
      <c r="A131" s="49" t="s">
        <v>124</v>
      </c>
      <c r="B131" s="4" t="s">
        <v>26</v>
      </c>
      <c r="C131" s="4"/>
      <c r="J131" s="22"/>
    </row>
    <row r="132" spans="1:10" ht="15.75">
      <c r="A132" s="49"/>
      <c r="B132" s="4"/>
      <c r="C132" s="4"/>
      <c r="J132" s="22"/>
    </row>
    <row r="133" spans="1:10" ht="15.75">
      <c r="A133" s="49"/>
      <c r="B133" s="69" t="s">
        <v>213</v>
      </c>
      <c r="J133" s="22"/>
    </row>
    <row r="134" spans="1:10" ht="15.75">
      <c r="A134" s="49"/>
      <c r="J134" s="22"/>
    </row>
    <row r="135" spans="1:10" ht="15.75">
      <c r="A135" s="49" t="s">
        <v>125</v>
      </c>
      <c r="B135" s="28" t="s">
        <v>28</v>
      </c>
      <c r="C135" s="28"/>
      <c r="J135" s="22"/>
    </row>
    <row r="136" spans="1:10" ht="15.75">
      <c r="A136" s="49"/>
      <c r="J136" s="22"/>
    </row>
    <row r="137" spans="1:10" ht="15.75">
      <c r="A137" s="49"/>
      <c r="B137" s="69" t="s">
        <v>152</v>
      </c>
      <c r="J137" s="22"/>
    </row>
    <row r="138" spans="1:10" ht="15.75">
      <c r="A138" s="49"/>
      <c r="J138" s="22"/>
    </row>
    <row r="139" spans="1:10" ht="15.75">
      <c r="A139" s="49" t="s">
        <v>126</v>
      </c>
      <c r="B139" s="28" t="s">
        <v>127</v>
      </c>
      <c r="C139" s="28"/>
      <c r="D139" s="28"/>
      <c r="E139" s="28"/>
      <c r="F139" s="28"/>
      <c r="G139" s="28"/>
      <c r="J139" s="22"/>
    </row>
    <row r="140" spans="1:10" ht="15.75">
      <c r="A140" s="49"/>
      <c r="J140" s="22"/>
    </row>
    <row r="141" spans="1:10" ht="15.75">
      <c r="A141" s="49"/>
      <c r="B141" s="69" t="s">
        <v>75</v>
      </c>
      <c r="J141" s="22"/>
    </row>
    <row r="142" spans="1:10" ht="15.75">
      <c r="A142" s="49"/>
      <c r="B142" s="69"/>
      <c r="J142" s="22"/>
    </row>
    <row r="143" spans="1:10" ht="15.75">
      <c r="A143" s="49" t="s">
        <v>128</v>
      </c>
      <c r="B143" s="4" t="s">
        <v>30</v>
      </c>
      <c r="J143" s="22"/>
    </row>
    <row r="144" spans="1:10" ht="15.75">
      <c r="A144" s="49"/>
      <c r="B144" s="4"/>
      <c r="J144" s="22"/>
    </row>
    <row r="145" spans="1:10" ht="15.75">
      <c r="A145" s="49"/>
      <c r="B145" s="61" t="s">
        <v>206</v>
      </c>
      <c r="G145" s="62"/>
      <c r="J145" s="22"/>
    </row>
    <row r="146" spans="1:10" ht="15.75">
      <c r="A146" s="49"/>
      <c r="J146" s="22"/>
    </row>
    <row r="147" spans="5:10" ht="15.75">
      <c r="E147" s="2" t="s">
        <v>10</v>
      </c>
      <c r="J147" s="22"/>
    </row>
    <row r="148" spans="1:10" ht="15.75">
      <c r="A148" s="49"/>
      <c r="B148" s="61" t="s">
        <v>43</v>
      </c>
      <c r="E148" s="67">
        <f>BSHEET!C54</f>
        <v>739</v>
      </c>
      <c r="J148" s="22"/>
    </row>
    <row r="149" spans="1:10" ht="15.75">
      <c r="A149" s="49"/>
      <c r="B149" s="61" t="s">
        <v>44</v>
      </c>
      <c r="E149" s="67">
        <f>BSHEET!C36</f>
        <v>12968</v>
      </c>
      <c r="J149" s="22"/>
    </row>
    <row r="150" spans="1:10" ht="15.75">
      <c r="A150" s="49"/>
      <c r="E150" s="67"/>
      <c r="J150" s="22"/>
    </row>
    <row r="151" spans="1:10" ht="16.5" thickBot="1">
      <c r="A151" s="49"/>
      <c r="C151" s="4"/>
      <c r="E151" s="68">
        <f>SUM(E148:E149)</f>
        <v>13707</v>
      </c>
      <c r="J151" s="22"/>
    </row>
    <row r="152" spans="1:10" ht="16.5" thickTop="1">
      <c r="A152" s="49"/>
      <c r="C152" s="4"/>
      <c r="J152" s="22"/>
    </row>
    <row r="153" spans="1:10" ht="15.75">
      <c r="A153" s="49" t="s">
        <v>129</v>
      </c>
      <c r="B153" s="4" t="s">
        <v>31</v>
      </c>
      <c r="J153" s="22"/>
    </row>
    <row r="154" spans="1:10" ht="15.75">
      <c r="A154" s="49"/>
      <c r="J154" s="22"/>
    </row>
    <row r="155" spans="1:10" ht="15.75">
      <c r="A155" s="49"/>
      <c r="B155" s="69" t="s">
        <v>153</v>
      </c>
      <c r="C155" s="4"/>
      <c r="J155" s="22"/>
    </row>
    <row r="156" spans="1:10" ht="15.75" customHeight="1">
      <c r="A156" s="49"/>
      <c r="J156" s="22"/>
    </row>
    <row r="157" spans="1:10" ht="15.75">
      <c r="A157" s="49" t="s">
        <v>130</v>
      </c>
      <c r="B157" s="4" t="s">
        <v>32</v>
      </c>
      <c r="J157" s="22"/>
    </row>
    <row r="158" spans="1:10" ht="15.75">
      <c r="A158" s="49"/>
      <c r="J158" s="22"/>
    </row>
    <row r="159" spans="1:10" ht="15.75">
      <c r="A159" s="49"/>
      <c r="B159" s="69" t="s">
        <v>151</v>
      </c>
      <c r="C159" s="4"/>
      <c r="J159" s="22"/>
    </row>
    <row r="160" spans="1:10" ht="15.75">
      <c r="A160" s="49"/>
      <c r="C160" s="4"/>
      <c r="J160" s="22"/>
    </row>
    <row r="161" spans="1:10" ht="15.75">
      <c r="A161" s="49" t="s">
        <v>131</v>
      </c>
      <c r="B161" s="28" t="s">
        <v>38</v>
      </c>
      <c r="C161" s="28"/>
      <c r="J161" s="22"/>
    </row>
    <row r="162" spans="1:10" ht="15.75">
      <c r="A162" s="49"/>
      <c r="J162" s="22"/>
    </row>
    <row r="163" spans="1:10" ht="15.75">
      <c r="A163" s="49"/>
      <c r="B163" s="69" t="s">
        <v>238</v>
      </c>
      <c r="J163" s="22"/>
    </row>
    <row r="164" spans="1:10" ht="15.75">
      <c r="A164" s="49"/>
      <c r="B164" s="69" t="s">
        <v>217</v>
      </c>
      <c r="J164" s="22"/>
    </row>
    <row r="165" spans="1:10" ht="15.75">
      <c r="A165" s="49"/>
      <c r="B165" s="69" t="s">
        <v>218</v>
      </c>
      <c r="J165" s="22"/>
    </row>
    <row r="166" spans="1:10" ht="15.75">
      <c r="A166" s="49"/>
      <c r="B166" s="69"/>
      <c r="J166" s="22"/>
    </row>
    <row r="167" spans="1:10" ht="15.75">
      <c r="A167" s="49" t="s">
        <v>132</v>
      </c>
      <c r="B167" s="28" t="s">
        <v>133</v>
      </c>
      <c r="C167" s="28"/>
      <c r="J167" s="22"/>
    </row>
    <row r="168" spans="1:10" s="26" customFormat="1" ht="15.75">
      <c r="A168" s="50"/>
      <c r="E168" s="61"/>
      <c r="F168" s="2" t="s">
        <v>41</v>
      </c>
      <c r="J168" s="27"/>
    </row>
    <row r="169" spans="1:10" ht="15.75">
      <c r="A169" s="49"/>
      <c r="B169" s="4"/>
      <c r="E169" s="2" t="s">
        <v>39</v>
      </c>
      <c r="F169" s="2" t="s">
        <v>39</v>
      </c>
      <c r="J169" s="22"/>
    </row>
    <row r="170" spans="1:10" ht="15.75">
      <c r="A170" s="59"/>
      <c r="B170" s="28"/>
      <c r="C170" s="28"/>
      <c r="E170" s="2" t="s">
        <v>40</v>
      </c>
      <c r="F170" s="2" t="s">
        <v>42</v>
      </c>
      <c r="J170" s="22"/>
    </row>
    <row r="171" spans="1:10" ht="15.75">
      <c r="A171" s="49"/>
      <c r="E171" s="73" t="s">
        <v>200</v>
      </c>
      <c r="F171" s="73" t="s">
        <v>200</v>
      </c>
      <c r="J171" s="22"/>
    </row>
    <row r="172" spans="1:10" ht="15.75">
      <c r="A172" s="49"/>
      <c r="B172" s="87" t="s">
        <v>134</v>
      </c>
      <c r="C172" s="87"/>
      <c r="E172" s="2" t="s">
        <v>10</v>
      </c>
      <c r="F172" s="2" t="s">
        <v>10</v>
      </c>
      <c r="J172" s="22"/>
    </row>
    <row r="173" spans="1:10" ht="15.75">
      <c r="A173" s="49"/>
      <c r="B173" s="69"/>
      <c r="J173" s="22"/>
    </row>
    <row r="174" spans="1:10" ht="15.75">
      <c r="A174" s="49"/>
      <c r="B174" s="69" t="s">
        <v>154</v>
      </c>
      <c r="J174" s="22"/>
    </row>
    <row r="175" spans="1:10" ht="16.5" thickBot="1">
      <c r="A175" s="49"/>
      <c r="B175" s="69" t="s">
        <v>239</v>
      </c>
      <c r="E175" s="88">
        <v>49000</v>
      </c>
      <c r="F175" s="88">
        <v>49000</v>
      </c>
      <c r="J175" s="22"/>
    </row>
    <row r="176" spans="1:10" ht="16.5" thickTop="1">
      <c r="A176" s="49"/>
      <c r="B176" s="69"/>
      <c r="J176" s="22"/>
    </row>
    <row r="177" spans="1:10" s="26" customFormat="1" ht="15.75" thickBot="1">
      <c r="A177" s="50"/>
      <c r="B177" s="26" t="s">
        <v>135</v>
      </c>
      <c r="E177" s="89">
        <v>663</v>
      </c>
      <c r="F177" s="90">
        <v>3768</v>
      </c>
      <c r="J177" s="27"/>
    </row>
    <row r="178" s="26" customFormat="1" ht="15" customHeight="1" thickTop="1">
      <c r="J178" s="27"/>
    </row>
    <row r="179" spans="2:10" s="26" customFormat="1" ht="15.75" thickBot="1">
      <c r="B179" s="26" t="s">
        <v>136</v>
      </c>
      <c r="E179" s="91">
        <f>E177/E175*100</f>
        <v>1.353061224489796</v>
      </c>
      <c r="F179" s="91">
        <f>F177/F175*100</f>
        <v>7.689795918367347</v>
      </c>
      <c r="J179" s="27"/>
    </row>
    <row r="180" s="26" customFormat="1" ht="15.75" thickTop="1">
      <c r="J180" s="27"/>
    </row>
    <row r="181" spans="1:10" ht="15.75">
      <c r="A181" s="4"/>
      <c r="B181" s="4"/>
      <c r="C181" s="4"/>
      <c r="J181" s="22"/>
    </row>
    <row r="182" spans="1:10" ht="15.75">
      <c r="A182" s="4"/>
      <c r="B182" s="87" t="s">
        <v>137</v>
      </c>
      <c r="C182" s="87"/>
      <c r="J182" s="22"/>
    </row>
    <row r="183" spans="1:10" ht="15.75">
      <c r="A183" s="4"/>
      <c r="B183" s="69"/>
      <c r="J183" s="22"/>
    </row>
    <row r="184" spans="1:10" ht="15.75">
      <c r="A184" s="4"/>
      <c r="B184" s="69" t="s">
        <v>75</v>
      </c>
      <c r="J184" s="22"/>
    </row>
    <row r="185" spans="1:10" ht="15.75">
      <c r="A185" s="4"/>
      <c r="B185" s="69"/>
      <c r="J185" s="22"/>
    </row>
    <row r="186" spans="1:10" ht="15.75">
      <c r="A186" s="4"/>
      <c r="B186" s="69"/>
      <c r="J186" s="22"/>
    </row>
    <row r="187" spans="1:10" ht="15.75">
      <c r="A187" s="4"/>
      <c r="J187" s="22"/>
    </row>
    <row r="188" spans="1:10" ht="15">
      <c r="A188" s="61" t="s">
        <v>23</v>
      </c>
      <c r="J188" s="22"/>
    </row>
    <row r="189" ht="15">
      <c r="J189" s="22"/>
    </row>
    <row r="190" spans="1:10" s="28" customFormat="1" ht="15.75">
      <c r="A190" s="28" t="s">
        <v>198</v>
      </c>
      <c r="J190" s="123"/>
    </row>
    <row r="191" spans="1:10" ht="15.75">
      <c r="A191" s="4" t="s">
        <v>78</v>
      </c>
      <c r="J191" s="22"/>
    </row>
    <row r="192" spans="1:10" ht="15">
      <c r="A192" s="69" t="s">
        <v>77</v>
      </c>
      <c r="J192" s="22"/>
    </row>
    <row r="193" spans="1:10" ht="15.75">
      <c r="A193" s="4"/>
      <c r="J193" s="22"/>
    </row>
    <row r="194" spans="1:10" ht="15">
      <c r="A194" s="61" t="s">
        <v>24</v>
      </c>
      <c r="J194" s="22"/>
    </row>
    <row r="195" spans="1:10" ht="15">
      <c r="A195" s="70" t="s">
        <v>219</v>
      </c>
      <c r="C195" s="22"/>
      <c r="D195" s="22"/>
      <c r="E195" s="22"/>
      <c r="F195" s="22"/>
      <c r="G195" s="22"/>
      <c r="H195" s="22"/>
      <c r="I195" s="22"/>
      <c r="J195" s="22"/>
    </row>
    <row r="196" spans="1:10" ht="15.75">
      <c r="A196" s="4"/>
      <c r="J196" s="22"/>
    </row>
  </sheetData>
  <printOptions/>
  <pageMargins left="0.85" right="0.5" top="0.8" bottom="0.5" header="0" footer="0"/>
  <pageSetup fitToHeight="0" fitToWidth="1" horizontalDpi="1200" verticalDpi="1200" orientation="portrait" paperSize="9" scale="67" r:id="rId1"/>
  <rowBreaks count="3" manualBreakCount="3">
    <brk id="66" max="7" man="1"/>
    <brk id="67" max="7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