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Notes" sheetId="3" r:id="rId3"/>
  </sheets>
  <externalReferences>
    <externalReference r:id="rId6"/>
  </externalReferences>
  <definedNames>
    <definedName name="_xlnm.Print_Area">'Notes'!$A$1:$I$189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<sst xmlns="http://schemas.openxmlformats.org/spreadsheetml/2006/main" count="273" uniqueCount="224">
  <si>
    <t>The figures have not been audited.</t>
  </si>
  <si>
    <t>CONSOLIDATED INCOME STATEMENT</t>
  </si>
  <si>
    <t xml:space="preserve">  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</si>
  <si>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</si>
  <si>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</si>
  <si>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</si>
  <si>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</si>
  <si>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</si>
  <si>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</si>
  <si>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</si>
  <si>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</si>
  <si>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</si>
  <si>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</si>
  <si>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</si>
  <si>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</si>
  <si>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</si>
  <si>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</si>
  <si>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and extraordinary items</t>
  </si>
  <si>
    <t>Depreciation and amortisation</t>
  </si>
  <si>
    <t>Exceptional items</t>
  </si>
  <si>
    <t>(ii)</t>
  </si>
  <si>
    <t>members of the company</t>
  </si>
  <si>
    <t>(iii)</t>
  </si>
  <si>
    <t>after deducting any provision for preference</t>
  </si>
  <si>
    <t>dividends, if any :-</t>
  </si>
  <si>
    <t>SPRITZER BHD.</t>
  </si>
  <si>
    <t>(Company No. 265348-V)</t>
  </si>
  <si>
    <t>(Incorporated in Malaysia)</t>
  </si>
  <si>
    <t>minority interests</t>
  </si>
  <si>
    <t>Extraordinary items</t>
  </si>
  <si>
    <t>Extraordinary items attributable to</t>
  </si>
  <si>
    <t xml:space="preserve">Basic ( based on ordinary shares) (sen)                             </t>
  </si>
  <si>
    <t xml:space="preserve">Fully diluted ( based on ordinary shares) (sen)                             </t>
  </si>
  <si>
    <t xml:space="preserve">             INDIVIDUAL QUARTER</t>
  </si>
  <si>
    <t>CURRENT</t>
  </si>
  <si>
    <t xml:space="preserve">YEAR </t>
  </si>
  <si>
    <t>QUARTER</t>
  </si>
  <si>
    <t>RM'000</t>
  </si>
  <si>
    <t>-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</si>
  <si>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</si>
  <si>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</si>
  <si>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</si>
  <si>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</si>
  <si>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</si>
  <si>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</si>
  <si>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</si>
  <si>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</si>
  <si>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</si>
  <si>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</si>
  <si>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</si>
  <si>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</si>
  <si>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</si>
  <si>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</si>
  <si>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</si>
  <si>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</si>
  <si>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Ooi Guat Ee</t>
  </si>
  <si>
    <t>Tuen Mee Cheng</t>
  </si>
  <si>
    <t>Company Secretaries</t>
  </si>
  <si>
    <t>Ipoh,</t>
  </si>
  <si>
    <t>ACCOUNTING POLICIES</t>
  </si>
  <si>
    <t>EXCEPTIONAL ITEMS</t>
  </si>
  <si>
    <t>EXTRAORDINARY ITEMS</t>
  </si>
  <si>
    <t>TAXATION</t>
  </si>
  <si>
    <t>Current tax</t>
  </si>
  <si>
    <t>PROFIT ON SALE OF INVESTMENTS  AND/OR PROPERTIES</t>
  </si>
  <si>
    <t>QUOTED SECURITIES</t>
  </si>
  <si>
    <t>CHANGES IN THE COMPOSITION OF THE GROUP</t>
  </si>
  <si>
    <t>STATUS OF CORPORATE PROPOSALS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</si>
  <si>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</si>
  <si>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</si>
  <si>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</si>
  <si>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>GROUP BORROWINGS</t>
  </si>
  <si>
    <t>CONTINGENT LIABILITIES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</si>
  <si>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</si>
  <si>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</si>
  <si>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</si>
  <si>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</si>
  <si>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</si>
  <si>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</si>
  <si>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REVIEW OF PERFORMANCE</t>
  </si>
  <si>
    <t>UTILISATION OF LISTING PROCEEDS</t>
  </si>
  <si>
    <t>Placement under fixed deposits as the purchase of</t>
  </si>
  <si>
    <t xml:space="preserve">  plant and machinery has yet to be effected</t>
  </si>
  <si>
    <t>Partial payment for the acquisition of subsidiaries</t>
  </si>
  <si>
    <t>Payment of listing expenses</t>
  </si>
  <si>
    <t>Working capital for the Group</t>
  </si>
  <si>
    <t>CURRENT YEAR PROSPECTS</t>
  </si>
  <si>
    <t>DIVIDEND</t>
  </si>
  <si>
    <t>Current Year</t>
  </si>
  <si>
    <t>Quarter</t>
  </si>
  <si>
    <t>Cumulative</t>
  </si>
  <si>
    <t>To Date</t>
  </si>
  <si>
    <t>Profit before</t>
  </si>
  <si>
    <t>taxation</t>
  </si>
  <si>
    <t>Assets</t>
  </si>
  <si>
    <t>employed</t>
  </si>
  <si>
    <t>Repayment of bank borrowings of two subsidiaries</t>
  </si>
  <si>
    <t>31/05/01</t>
  </si>
  <si>
    <t>Overprovision of tax</t>
  </si>
  <si>
    <t>Acquisition of assets of Desa Mineral Water (M) Sdn Bhd ("Desa")</t>
  </si>
  <si>
    <t>On 15th February 2001, the Company announced that its wholly-owned subsidiary, Angenet Sdn Bhd, had entered into</t>
  </si>
  <si>
    <t>a conditional Sale and Purchase Agreement with Desa to acquire a single storey factory building ('the said Premises")</t>
  </si>
  <si>
    <t xml:space="preserve">together with all the assets of Desa, the Trade Marks, the licence for the extraction, manufacturing, producing and </t>
  </si>
  <si>
    <t xml:space="preserve">selling of bottled mineral water, the furniture, fittings, fixtures, machineries and all other chattels of Desa within and </t>
  </si>
  <si>
    <t xml:space="preserve">outside the said Premises for a purchase consideration of RM2,100,000.   </t>
  </si>
  <si>
    <t>Acquisition of 51% equity interest in Starfresh Sdn Bhd ("Starfresh")</t>
  </si>
  <si>
    <t>On 20th February 2001, the Company announced that it had entered into a Sale of Shares Agreement with three</t>
  </si>
  <si>
    <t>individuals to acquire 51% equity of Starfresh for a total consideration of RM17,850.</t>
  </si>
  <si>
    <t xml:space="preserve">Concurrently, the Company had also entered into a Shareholders Agreement with the Vendors.  The conditions as </t>
  </si>
  <si>
    <t>Notes</t>
  </si>
  <si>
    <t>The financial statements of the Group have been prepared in accordance with the provisions of the Companies Act,</t>
  </si>
  <si>
    <t>Long term borrowings - unsecured</t>
  </si>
  <si>
    <t>Short term borrowings - unsecured</t>
  </si>
  <si>
    <t>Balance as at</t>
  </si>
  <si>
    <t>PROVISION OF FINANCIAL ASSISTANCE</t>
  </si>
  <si>
    <t>The Company raised a total of RM24,616,300 from its listing exercise.  The funds have been utilised in the following manner:-</t>
  </si>
  <si>
    <t xml:space="preserve">Advances to subsidiaries for acquisition of assets </t>
  </si>
  <si>
    <t xml:space="preserve">There was no financial assistance provided by the Company or its subsidiaries pursuant to paragraph 8.23 (1)(ii) of the </t>
  </si>
  <si>
    <t>to the utilisation of available reinvestment allowance.</t>
  </si>
  <si>
    <t>Changes</t>
  </si>
  <si>
    <t>in the market.  Barring any unforeseen circumstances, the Directors expect the Group to perform satisfactorily in the Year 2002.</t>
  </si>
  <si>
    <t>Revenue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</si>
  <si>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</si>
  <si>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</si>
  <si>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</si>
  <si>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</si>
  <si>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</si>
  <si>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Profit/(loss) before income tax, minority interests</t>
  </si>
  <si>
    <t>Share of profits and losses of associated companies</t>
  </si>
  <si>
    <t>Income tax</t>
  </si>
  <si>
    <t>Profit/(loss) after income tax before deducting</t>
  </si>
  <si>
    <t>Pre - acquisition profit/(loss), if applicable</t>
  </si>
  <si>
    <t>Minority interests</t>
  </si>
  <si>
    <t>(m)</t>
  </si>
  <si>
    <t xml:space="preserve">Net profit/(loss) attributable to members of the </t>
  </si>
  <si>
    <t>company</t>
  </si>
  <si>
    <t xml:space="preserve">Earnings per share based on 2(m) above </t>
  </si>
  <si>
    <t xml:space="preserve"> </t>
  </si>
  <si>
    <t xml:space="preserve">on weighted average number of ordinary shares of 43,138,250 for the preceding year's corresponding quarter and period. </t>
  </si>
  <si>
    <t>31/08/2001</t>
  </si>
  <si>
    <t>31/08/2000</t>
  </si>
  <si>
    <t>Quarterly report on consolidated results for the first quarter ended 31/08/2001.</t>
  </si>
  <si>
    <t xml:space="preserve">and extraordinary items </t>
  </si>
  <si>
    <t>Less minority interests</t>
  </si>
  <si>
    <t xml:space="preserve">CONSOLIDATED BALANCE SHEET </t>
  </si>
  <si>
    <t>31/05/2001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</si>
  <si>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</si>
  <si>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</si>
  <si>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</si>
  <si>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</si>
  <si>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</si>
  <si>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</si>
  <si>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</si>
  <si>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</si>
  <si>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</si>
  <si>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</si>
  <si>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</si>
  <si>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</si>
  <si>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</si>
  <si>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</si>
  <si>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</si>
  <si>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</si>
  <si>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Provision for taxation</t>
  </si>
  <si>
    <t>Proposed dividend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</si>
  <si>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</si>
  <si>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</si>
  <si>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</si>
  <si>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</si>
  <si>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</si>
  <si>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</si>
  <si>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</si>
  <si>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</si>
  <si>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</si>
  <si>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</si>
  <si>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Net profit/(loss) from ordinary activities attributable to</t>
  </si>
  <si>
    <t>Earnings per share - Computed based on 49,000,000 ordinary shares for the current quarter and current year-to-date; and</t>
  </si>
  <si>
    <t xml:space="preserve">Deferred tax </t>
  </si>
  <si>
    <t xml:space="preserve">The effective tax rate for the first quarter ended 31st August 2001 is lower than the statutory income tax rate due </t>
  </si>
  <si>
    <t>The Group borrowings as at 31st August 2001 are as follows:-</t>
  </si>
  <si>
    <t>31/08/01</t>
  </si>
  <si>
    <t>Listing Requirements during and at the end of the first quarter of the financial year 2002.</t>
  </si>
  <si>
    <t>24th October 2001</t>
  </si>
  <si>
    <t>No interim dividend has been declared for the financial year 2002.</t>
  </si>
  <si>
    <t>Fixed deposits with licensed banks</t>
  </si>
  <si>
    <t>There were no exceptional items for the first quarter ended 31st August 2001.</t>
  </si>
  <si>
    <t>There were no extraordinary items for the first quarter ended 31st August 2001.</t>
  </si>
  <si>
    <t>There were no sale of investments and properties for the first quarter ended 31st August 2001.</t>
  </si>
  <si>
    <t>There were no purchases or disposals of quoted securities for the first quarter ended 31st August 2001.</t>
  </si>
  <si>
    <t>There were no changes in the composition of the Group during the first quarter ended 31st August 2001.</t>
  </si>
  <si>
    <t>The acquisition of the above assets had been completed in the first quarter of the financial year 2002.</t>
  </si>
  <si>
    <t>Goodwill on consolidation</t>
  </si>
  <si>
    <t>As mentioned in the previous quarterly report, the Group foresees an increasingly challenging business environment.  The Group</t>
  </si>
  <si>
    <t>will therefore continue to focus on its core activities and to emphasise on cost control measures to maintain its competitiveness</t>
  </si>
  <si>
    <t>There were no issuance and repayment of debt and equity securities, share buy-backs, share cancellations, shares</t>
  </si>
  <si>
    <t>MATERIAL SUBSEQUENT EVENTS</t>
  </si>
  <si>
    <t>EXPLANATORY NOTE ON ACTUAL PROFIT AGAINST PROFIT FORECAST</t>
  </si>
  <si>
    <t>Not applicable.</t>
  </si>
  <si>
    <t>quarter.</t>
  </si>
  <si>
    <t xml:space="preserve">MATERIAL CHANGE IN THE CURRENT QUARTER PRE-TAX PROFIT </t>
  </si>
  <si>
    <t>AS COMPARED WITH THE PRECEDING QUARTER</t>
  </si>
  <si>
    <t>upon maturity. The total placement under fixed deposits as at 31st August 2001 of RM5,069,689 includes the aforesaid amount</t>
  </si>
  <si>
    <t>of interest reinvested.</t>
  </si>
  <si>
    <t>at  the Annual General Meeting of the Company to be held on a date to be announced later.</t>
  </si>
  <si>
    <t>recently concluded SEA Games.</t>
  </si>
  <si>
    <t>preceding year to RM1.7 million for the current quarter.  The cost of promotional activities mentioned in Note 15 above,</t>
  </si>
  <si>
    <t>coupled with the  drop in sales of PET bottles for cooking oil and  higher provision for taxation in the current quarter as a</t>
  </si>
  <si>
    <t>return this quarter.</t>
  </si>
  <si>
    <t>result of a lower quantum of reinvestment allowance available to offset taxable income, were the main causes of the lower</t>
  </si>
  <si>
    <t>preceding quarter. The decrease was a result of the heavy promotional activities embarked on by the Group preceding the</t>
  </si>
  <si>
    <t xml:space="preserve">The profit after taxation of the Group has decreased by 29.2% from RM2.4 million for the corresponding quarter of  the </t>
  </si>
  <si>
    <t>1965 and the applicable approved accounting standards of the Malaysian Accounting Standards Board (MASB).</t>
  </si>
  <si>
    <t>The Group recorded a pre-tax profit of RM2.3 million for the current quarter, a decline of 17.9% or RM0.5 million from the</t>
  </si>
  <si>
    <t>financial statements for the first quarter ended 31st August 2001.</t>
  </si>
  <si>
    <t>Interest earned on the above fixed deposits during the quarter amounted to RM43,957, out of which RM22,217 was reinvested</t>
  </si>
  <si>
    <t>There have been no changes in the Group's accounting policies and methods of computation used in preparing these</t>
  </si>
  <si>
    <t>stated in the Agreements are still pending as at 19th October 2001.</t>
  </si>
  <si>
    <t>There were no contingent liabilities as at 19th October 2001.</t>
  </si>
  <si>
    <t xml:space="preserve"> There were no financial instruments with off balance sheet risk as at 19th October 2001.</t>
  </si>
  <si>
    <t>There were no material litigation involving the Group as at 19th October 2001.</t>
  </si>
  <si>
    <t xml:space="preserve">There were no material events as at 19th October 2001 that have not been reflected in the financial statements for the current </t>
  </si>
  <si>
    <t xml:space="preserve">dividend disclosed in the prospectus dated 24th July 2000.  The proposed dividend will be subject to shareholders' approval </t>
  </si>
  <si>
    <t xml:space="preserve">to RM1,960,000 in respect of preceding financial year ended 31st May 2001.   The proposed dividend is in line with the forecast </t>
  </si>
  <si>
    <t xml:space="preserve"> held as treasury shares and resale of treasury shares for the first quarter of financial year 2002.</t>
  </si>
  <si>
    <t>As noted in the previous quarterly report, the Board of Directors had proposed a first and final dividend of 4%, tax-exempt, amounting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</si>
</sst>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  <numFmt numFmtId="168" formatCode="_(* #,##0.000_);_(* \(#,##0.000\);_(* &quot;-&quot;??_);_(@_)"/>
    <numFmt numFmtId="169" formatCode="_(* #,##0.0000_);_(* \(#,##0.00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4" xfId="0" applyNumberFormat="1" applyFont="1" applyAlignment="1">
      <alignment/>
    </xf>
    <xf numFmtId="49" fontId="0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3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1" fontId="7" fillId="0" borderId="0" xfId="0" applyNumberFormat="1" applyFont="1" applyAlignment="1" quotePrefix="1">
      <alignment horizontal="right"/>
    </xf>
    <xf numFmtId="0" fontId="7" fillId="0" borderId="0" xfId="0" applyNumberFormat="1" applyFont="1" applyFill="1" applyBorder="1" applyAlignment="1">
      <alignment/>
    </xf>
    <xf numFmtId="41" fontId="7" fillId="0" borderId="0" xfId="0" applyNumberFormat="1" applyFont="1" applyAlignment="1">
      <alignment horizontal="right"/>
    </xf>
    <xf numFmtId="41" fontId="7" fillId="0" borderId="5" xfId="0" applyNumberFormat="1" applyFont="1" applyAlignment="1">
      <alignment/>
    </xf>
    <xf numFmtId="41" fontId="7" fillId="0" borderId="2" xfId="0" applyNumberFormat="1" applyFont="1" applyAlignment="1">
      <alignment/>
    </xf>
    <xf numFmtId="41" fontId="7" fillId="0" borderId="2" xfId="0" applyNumberFormat="1" applyFont="1" applyAlignment="1">
      <alignment horizontal="right"/>
    </xf>
    <xf numFmtId="41" fontId="7" fillId="0" borderId="4" xfId="0" applyNumberFormat="1" applyFont="1" applyAlignment="1">
      <alignment/>
    </xf>
    <xf numFmtId="41" fontId="0" fillId="0" borderId="1" xfId="0" applyNumberFormat="1" applyFont="1" applyAlignment="1">
      <alignment/>
    </xf>
    <xf numFmtId="41" fontId="7" fillId="0" borderId="1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7" fillId="0" borderId="1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4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6" xfId="0" applyNumberFormat="1" applyFont="1" applyBorder="1" applyAlignment="1">
      <alignment horizontal="right"/>
    </xf>
    <xf numFmtId="41" fontId="7" fillId="0" borderId="7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169" fontId="7" fillId="0" borderId="9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S PL"/>
      <sheetName val="Review"/>
      <sheetName val="C"/>
      <sheetName val="Con adj"/>
      <sheetName val="Related"/>
      <sheetName val="Summary Con Adj"/>
    </sheetNames>
    <sheetDataSet>
      <sheetData sheetId="0">
        <row r="39">
          <cell r="L39">
            <v>24238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showOutlineSymbols="0" zoomScale="75" zoomScaleNormal="75" workbookViewId="0" topLeftCell="A54">
      <selection activeCell="A77" sqref="A77"/>
    </sheetView>
  </sheetViews>
  <sheetFormatPr defaultColWidth="8.88671875" defaultRowHeight="15"/>
  <cols>
    <col min="1" max="2" width="3.6640625" style="1" customWidth="1"/>
    <col min="3" max="3" width="3.10546875" style="1" customWidth="1"/>
    <col min="4" max="4" width="48.3359375" style="1" customWidth="1"/>
    <col min="5" max="5" width="11.6640625" style="1" customWidth="1"/>
    <col min="6" max="6" width="1.66796875" style="1" customWidth="1"/>
    <col min="7" max="7" width="15.88671875" style="1" customWidth="1"/>
    <col min="8" max="8" width="1.66796875" style="1" customWidth="1"/>
    <col min="9" max="9" width="12.6640625" style="1" customWidth="1"/>
    <col min="10" max="10" width="1.66796875" style="1" customWidth="1"/>
    <col min="11" max="11" width="15.77734375" style="1" customWidth="1"/>
    <col min="12" max="42" width="10.6640625" style="1" customWidth="1"/>
    <col min="43" max="43" width="15.21484375" style="1" customWidth="1"/>
    <col min="44" max="48" width="10.6640625" style="1" customWidth="1"/>
    <col min="49" max="49" width="8.99609375" style="1" customWidth="1"/>
    <col min="50" max="72" width="10.6640625" style="1" customWidth="1"/>
    <col min="73" max="73" width="12.6640625" style="1" customWidth="1"/>
    <col min="74" max="16384" width="10.6640625" style="1" customWidth="1"/>
  </cols>
  <sheetData>
    <row r="1" s="72" customFormat="1" ht="18">
      <c r="D1" s="79" t="s">
        <v>25</v>
      </c>
    </row>
    <row r="2" spans="1:256" ht="15.75">
      <c r="A2" s="3"/>
      <c r="B2" s="3"/>
      <c r="C2" s="3"/>
      <c r="D2" s="4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3"/>
      <c r="C3" s="3"/>
      <c r="D3" s="4" t="s">
        <v>27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7.5" customHeight="1"/>
    <row r="5" spans="1:8" ht="15.75">
      <c r="A5" s="5" t="s">
        <v>141</v>
      </c>
      <c r="B5" s="5"/>
      <c r="C5" s="5"/>
      <c r="D5" s="5"/>
      <c r="E5" s="5"/>
      <c r="F5" s="5"/>
      <c r="G5" s="5"/>
      <c r="H5" s="5"/>
    </row>
    <row r="6" spans="1:8" ht="15.75">
      <c r="A6" s="5" t="s">
        <v>0</v>
      </c>
      <c r="B6" s="5"/>
      <c r="C6" s="5"/>
      <c r="D6" s="5"/>
      <c r="E6" s="5"/>
      <c r="F6" s="5"/>
      <c r="G6" s="5"/>
      <c r="H6" s="5"/>
    </row>
    <row r="7" ht="6.75" customHeight="1"/>
    <row r="8" s="48" customFormat="1" ht="15.75">
      <c r="A8" s="48" t="s">
        <v>1</v>
      </c>
    </row>
    <row r="9" spans="5:9" ht="13.5" customHeight="1">
      <c r="E9" s="6" t="s">
        <v>33</v>
      </c>
      <c r="I9" s="6" t="s">
        <v>41</v>
      </c>
    </row>
    <row r="10" spans="5:11" ht="13.5" customHeight="1">
      <c r="E10" s="7" t="s">
        <v>34</v>
      </c>
      <c r="F10" s="7"/>
      <c r="G10" s="7" t="s">
        <v>39</v>
      </c>
      <c r="H10" s="7"/>
      <c r="I10" s="7" t="s">
        <v>34</v>
      </c>
      <c r="J10" s="7"/>
      <c r="K10" s="7" t="s">
        <v>39</v>
      </c>
    </row>
    <row r="11" spans="5:11" ht="12.75" customHeight="1">
      <c r="E11" s="7" t="s">
        <v>35</v>
      </c>
      <c r="F11" s="7"/>
      <c r="G11" s="7" t="s">
        <v>40</v>
      </c>
      <c r="H11" s="7"/>
      <c r="I11" s="7" t="s">
        <v>35</v>
      </c>
      <c r="J11" s="7"/>
      <c r="K11" s="7" t="s">
        <v>40</v>
      </c>
    </row>
    <row r="12" spans="5:11" ht="12.75" customHeight="1">
      <c r="E12" s="7" t="s">
        <v>36</v>
      </c>
      <c r="F12" s="7"/>
      <c r="G12" s="7" t="s">
        <v>36</v>
      </c>
      <c r="H12" s="7"/>
      <c r="I12" s="7" t="s">
        <v>42</v>
      </c>
      <c r="J12" s="7"/>
      <c r="K12" s="7" t="s">
        <v>43</v>
      </c>
    </row>
    <row r="13" spans="5:11" ht="13.5" customHeight="1">
      <c r="E13" s="78" t="s">
        <v>139</v>
      </c>
      <c r="F13" s="78"/>
      <c r="G13" s="78" t="s">
        <v>140</v>
      </c>
      <c r="H13" s="43"/>
      <c r="I13" s="78" t="s">
        <v>139</v>
      </c>
      <c r="J13" s="78"/>
      <c r="K13" s="78" t="s">
        <v>140</v>
      </c>
    </row>
    <row r="14" spans="5:11" ht="13.5" customHeight="1">
      <c r="E14" s="78" t="s">
        <v>37</v>
      </c>
      <c r="F14" s="78"/>
      <c r="G14" s="78" t="s">
        <v>37</v>
      </c>
      <c r="H14" s="43"/>
      <c r="I14" s="78" t="s">
        <v>37</v>
      </c>
      <c r="J14" s="43"/>
      <c r="K14" s="78" t="s">
        <v>37</v>
      </c>
    </row>
    <row r="15" spans="1:11" ht="6.75" customHeight="1">
      <c r="A15" s="8"/>
      <c r="B15" s="8"/>
      <c r="C15" s="8"/>
      <c r="D15" s="8"/>
      <c r="E15" s="9"/>
      <c r="F15" s="9"/>
      <c r="G15" s="10"/>
      <c r="I15" s="9"/>
      <c r="K15" s="10"/>
    </row>
    <row r="16" spans="1:13" ht="18.75" thickBot="1">
      <c r="A16" s="8">
        <v>1</v>
      </c>
      <c r="B16" s="11" t="s">
        <v>3</v>
      </c>
      <c r="C16" s="8" t="s">
        <v>121</v>
      </c>
      <c r="E16" s="54">
        <v>14797</v>
      </c>
      <c r="F16" s="52"/>
      <c r="G16" s="54">
        <v>9622</v>
      </c>
      <c r="H16" s="52"/>
      <c r="I16" s="54">
        <v>14797</v>
      </c>
      <c r="J16" s="52"/>
      <c r="K16" s="54">
        <v>9622</v>
      </c>
      <c r="L16" s="14"/>
      <c r="M16" s="14"/>
    </row>
    <row r="17" spans="1:13" ht="7.5" customHeight="1" thickTop="1">
      <c r="A17" s="8"/>
      <c r="B17" s="11"/>
      <c r="C17" s="8"/>
      <c r="E17" s="65"/>
      <c r="F17" s="52"/>
      <c r="G17" s="65"/>
      <c r="H17" s="52"/>
      <c r="I17" s="65"/>
      <c r="J17" s="52"/>
      <c r="K17" s="65"/>
      <c r="L17" s="14"/>
      <c r="M17" s="14"/>
    </row>
    <row r="18" spans="1:13" ht="18.75" thickBot="1">
      <c r="A18" s="8" t="s">
        <v>2</v>
      </c>
      <c r="B18" s="11" t="s">
        <v>4</v>
      </c>
      <c r="C18" s="8" t="s">
        <v>16</v>
      </c>
      <c r="D18" s="8"/>
      <c r="E18" s="59">
        <v>0</v>
      </c>
      <c r="F18" s="67"/>
      <c r="G18" s="59">
        <v>0</v>
      </c>
      <c r="H18" s="67"/>
      <c r="I18" s="59">
        <v>0</v>
      </c>
      <c r="J18" s="67"/>
      <c r="K18" s="59">
        <v>0</v>
      </c>
      <c r="L18" s="56"/>
      <c r="M18" s="14"/>
    </row>
    <row r="19" spans="1:13" ht="7.5" customHeight="1" thickTop="1">
      <c r="A19" s="8"/>
      <c r="B19" s="11"/>
      <c r="C19" s="8"/>
      <c r="E19" s="65"/>
      <c r="F19" s="52"/>
      <c r="G19" s="65"/>
      <c r="H19" s="52"/>
      <c r="I19" s="65"/>
      <c r="J19" s="52"/>
      <c r="K19" s="65"/>
      <c r="L19" s="14"/>
      <c r="M19" s="14"/>
    </row>
    <row r="20" spans="1:13" ht="18.75" thickBot="1">
      <c r="A20" s="8"/>
      <c r="B20" s="11" t="s">
        <v>5</v>
      </c>
      <c r="C20" s="8" t="s">
        <v>122</v>
      </c>
      <c r="D20" s="8"/>
      <c r="E20" s="54">
        <f>'[1]Con BS PL'!$L$39/1000</f>
        <v>24.238</v>
      </c>
      <c r="F20" s="52"/>
      <c r="G20" s="54">
        <v>8</v>
      </c>
      <c r="H20" s="52"/>
      <c r="I20" s="54">
        <f>'[1]Con BS PL'!$L$39/1000</f>
        <v>24.238</v>
      </c>
      <c r="J20" s="52"/>
      <c r="K20" s="54">
        <v>8</v>
      </c>
      <c r="L20" s="14"/>
      <c r="M20" s="14"/>
    </row>
    <row r="21" spans="1:13" ht="9" customHeight="1" thickTop="1">
      <c r="A21" s="8"/>
      <c r="B21" s="11"/>
      <c r="C21" s="8"/>
      <c r="E21" s="65"/>
      <c r="F21" s="52"/>
      <c r="G21" s="65"/>
      <c r="H21" s="52"/>
      <c r="I21" s="65"/>
      <c r="J21" s="52"/>
      <c r="K21" s="65"/>
      <c r="L21" s="14"/>
      <c r="M21" s="14"/>
    </row>
    <row r="22" spans="1:13" ht="18">
      <c r="A22" s="8">
        <v>2</v>
      </c>
      <c r="B22" s="11" t="s">
        <v>3</v>
      </c>
      <c r="C22" s="8" t="s">
        <v>123</v>
      </c>
      <c r="D22" s="8"/>
      <c r="E22" s="54">
        <f>$E$32-$E$26-$E$28</f>
        <v>4142</v>
      </c>
      <c r="F22" s="52"/>
      <c r="G22" s="54">
        <f>G32-G28-G26</f>
        <v>3803</v>
      </c>
      <c r="H22" s="52"/>
      <c r="I22" s="54">
        <f>$E$32-$E$26-$E$28</f>
        <v>4142</v>
      </c>
      <c r="J22" s="52"/>
      <c r="K22" s="54">
        <f>K32-K28-K26</f>
        <v>3803</v>
      </c>
      <c r="L22" s="14"/>
      <c r="M22" s="14"/>
    </row>
    <row r="23" spans="1:13" ht="18">
      <c r="A23" s="8"/>
      <c r="B23" s="11"/>
      <c r="C23" s="8" t="s">
        <v>124</v>
      </c>
      <c r="D23" s="8"/>
      <c r="E23" s="66"/>
      <c r="F23" s="68"/>
      <c r="G23" s="54"/>
      <c r="H23" s="68"/>
      <c r="I23" s="66"/>
      <c r="J23" s="68"/>
      <c r="K23" s="54"/>
      <c r="L23" s="14"/>
      <c r="M23" s="14"/>
    </row>
    <row r="24" spans="1:13" ht="18">
      <c r="A24" s="8"/>
      <c r="B24" s="11"/>
      <c r="C24" s="8" t="s">
        <v>125</v>
      </c>
      <c r="D24" s="8"/>
      <c r="E24" s="54"/>
      <c r="F24" s="52"/>
      <c r="G24" s="54"/>
      <c r="H24" s="52"/>
      <c r="I24" s="54"/>
      <c r="J24" s="52"/>
      <c r="K24" s="54"/>
      <c r="L24" s="14"/>
      <c r="M24" s="14"/>
    </row>
    <row r="25" spans="1:13" ht="6" customHeight="1">
      <c r="A25" s="8"/>
      <c r="B25" s="11"/>
      <c r="C25" s="8"/>
      <c r="D25" s="8"/>
      <c r="E25" s="54"/>
      <c r="F25" s="52"/>
      <c r="G25" s="54"/>
      <c r="H25" s="52"/>
      <c r="I25" s="54"/>
      <c r="J25" s="52"/>
      <c r="K25" s="54"/>
      <c r="L25" s="14"/>
      <c r="M25" s="14"/>
    </row>
    <row r="26" spans="1:13" ht="18">
      <c r="A26" s="8"/>
      <c r="B26" s="11" t="s">
        <v>4</v>
      </c>
      <c r="C26" s="8" t="s">
        <v>126</v>
      </c>
      <c r="D26" s="8"/>
      <c r="E26" s="54">
        <v>-336</v>
      </c>
      <c r="F26" s="52"/>
      <c r="G26" s="54">
        <v>-418</v>
      </c>
      <c r="H26" s="52"/>
      <c r="I26" s="54">
        <v>-336</v>
      </c>
      <c r="J26" s="52"/>
      <c r="K26" s="54">
        <v>-418</v>
      </c>
      <c r="L26" s="14"/>
      <c r="M26" s="14"/>
    </row>
    <row r="27" spans="1:13" ht="6" customHeight="1">
      <c r="A27" s="8"/>
      <c r="B27" s="11"/>
      <c r="C27" s="8"/>
      <c r="D27" s="8"/>
      <c r="E27" s="54"/>
      <c r="F27" s="52"/>
      <c r="G27" s="54"/>
      <c r="H27" s="52"/>
      <c r="I27" s="54"/>
      <c r="J27" s="52"/>
      <c r="K27" s="54"/>
      <c r="L27" s="14"/>
      <c r="M27" s="14"/>
    </row>
    <row r="28" spans="1:13" ht="18">
      <c r="A28" s="8"/>
      <c r="B28" s="11" t="s">
        <v>5</v>
      </c>
      <c r="C28" s="8" t="s">
        <v>18</v>
      </c>
      <c r="D28" s="8"/>
      <c r="E28" s="54">
        <v>-1516</v>
      </c>
      <c r="F28" s="52"/>
      <c r="G28" s="54">
        <v>-977</v>
      </c>
      <c r="H28" s="52"/>
      <c r="I28" s="54">
        <v>-1516</v>
      </c>
      <c r="J28" s="52"/>
      <c r="K28" s="54">
        <v>-977</v>
      </c>
      <c r="L28" s="14"/>
      <c r="M28" s="14"/>
    </row>
    <row r="29" spans="1:13" ht="7.5" customHeight="1">
      <c r="A29" s="8"/>
      <c r="B29" s="11"/>
      <c r="C29" s="8"/>
      <c r="D29" s="8"/>
      <c r="E29" s="54"/>
      <c r="F29" s="52"/>
      <c r="G29" s="54"/>
      <c r="H29" s="52"/>
      <c r="I29" s="54"/>
      <c r="J29" s="52"/>
      <c r="K29" s="54"/>
      <c r="L29" s="14"/>
      <c r="M29" s="14"/>
    </row>
    <row r="30" spans="1:13" ht="18">
      <c r="A30" s="8"/>
      <c r="B30" s="11" t="s">
        <v>6</v>
      </c>
      <c r="C30" s="8" t="s">
        <v>19</v>
      </c>
      <c r="D30" s="8"/>
      <c r="E30" s="59">
        <v>0</v>
      </c>
      <c r="F30" s="67"/>
      <c r="G30" s="59">
        <v>0</v>
      </c>
      <c r="H30" s="67"/>
      <c r="I30" s="59">
        <v>0</v>
      </c>
      <c r="J30" s="67"/>
      <c r="K30" s="59">
        <v>0</v>
      </c>
      <c r="L30" s="14"/>
      <c r="M30" s="14"/>
    </row>
    <row r="31" spans="1:13" ht="9" customHeight="1">
      <c r="A31" s="8"/>
      <c r="B31" s="11"/>
      <c r="C31" s="8"/>
      <c r="D31" s="8"/>
      <c r="E31" s="54"/>
      <c r="F31" s="52"/>
      <c r="G31" s="54"/>
      <c r="H31" s="52"/>
      <c r="I31" s="54"/>
      <c r="J31" s="52"/>
      <c r="K31" s="54"/>
      <c r="L31" s="14"/>
      <c r="M31" s="14"/>
    </row>
    <row r="32" spans="1:13" ht="18">
      <c r="A32" s="8"/>
      <c r="B32" s="11" t="s">
        <v>7</v>
      </c>
      <c r="C32" s="8" t="s">
        <v>127</v>
      </c>
      <c r="D32" s="8"/>
      <c r="E32" s="63">
        <v>2290</v>
      </c>
      <c r="F32" s="52"/>
      <c r="G32" s="63">
        <v>2408</v>
      </c>
      <c r="H32" s="52"/>
      <c r="I32" s="63">
        <v>2290</v>
      </c>
      <c r="J32" s="52"/>
      <c r="K32" s="63">
        <v>2408</v>
      </c>
      <c r="L32" s="14"/>
      <c r="M32" s="14"/>
    </row>
    <row r="33" spans="1:13" ht="18">
      <c r="A33" s="8"/>
      <c r="B33" s="11"/>
      <c r="C33" s="8" t="s">
        <v>17</v>
      </c>
      <c r="D33" s="8"/>
      <c r="E33" s="54"/>
      <c r="F33" s="52"/>
      <c r="G33" s="54"/>
      <c r="H33" s="52"/>
      <c r="I33" s="54"/>
      <c r="J33" s="52"/>
      <c r="K33" s="54"/>
      <c r="L33" s="14"/>
      <c r="M33" s="14"/>
    </row>
    <row r="34" spans="1:13" ht="7.5" customHeight="1">
      <c r="A34" s="8"/>
      <c r="B34" s="11"/>
      <c r="C34" s="8"/>
      <c r="D34" s="8"/>
      <c r="E34" s="54"/>
      <c r="F34" s="52"/>
      <c r="G34" s="54"/>
      <c r="H34" s="52"/>
      <c r="I34" s="54"/>
      <c r="J34" s="52"/>
      <c r="K34" s="54"/>
      <c r="L34" s="14"/>
      <c r="M34" s="14"/>
    </row>
    <row r="35" spans="1:13" ht="18">
      <c r="A35" s="8"/>
      <c r="B35" s="11" t="s">
        <v>8</v>
      </c>
      <c r="C35" s="8" t="s">
        <v>128</v>
      </c>
      <c r="D35" s="8"/>
      <c r="E35" s="59">
        <v>0</v>
      </c>
      <c r="F35" s="67"/>
      <c r="G35" s="59">
        <v>0</v>
      </c>
      <c r="H35" s="67"/>
      <c r="I35" s="59">
        <v>0</v>
      </c>
      <c r="J35" s="67"/>
      <c r="K35" s="59">
        <v>0</v>
      </c>
      <c r="L35" s="14"/>
      <c r="M35" s="14"/>
    </row>
    <row r="36" spans="1:13" ht="9" customHeight="1">
      <c r="A36" s="8"/>
      <c r="B36" s="11"/>
      <c r="C36" s="8"/>
      <c r="D36" s="8"/>
      <c r="E36" s="54"/>
      <c r="F36" s="52"/>
      <c r="G36" s="54"/>
      <c r="H36" s="52"/>
      <c r="I36" s="54"/>
      <c r="J36" s="52"/>
      <c r="K36" s="54"/>
      <c r="L36" s="14"/>
      <c r="M36" s="14"/>
    </row>
    <row r="37" spans="1:13" ht="18">
      <c r="A37" s="8"/>
      <c r="B37" s="11" t="s">
        <v>9</v>
      </c>
      <c r="C37" s="8" t="s">
        <v>127</v>
      </c>
      <c r="D37" s="8"/>
      <c r="E37" s="63">
        <f>SUM(E32:E35)</f>
        <v>2290</v>
      </c>
      <c r="F37" s="52"/>
      <c r="G37" s="63">
        <f>SUM(G32:G36)</f>
        <v>2408</v>
      </c>
      <c r="H37" s="52"/>
      <c r="I37" s="63">
        <f>SUM(I32:I35)</f>
        <v>2290</v>
      </c>
      <c r="J37" s="52"/>
      <c r="K37" s="63">
        <f>SUM(K32:K36)</f>
        <v>2408</v>
      </c>
      <c r="L37" s="14"/>
      <c r="M37" s="14"/>
    </row>
    <row r="38" spans="1:13" ht="18">
      <c r="A38" s="8"/>
      <c r="B38" s="11"/>
      <c r="C38" s="8" t="s">
        <v>142</v>
      </c>
      <c r="D38" s="8"/>
      <c r="E38" s="54"/>
      <c r="F38" s="52"/>
      <c r="G38" s="54"/>
      <c r="H38" s="52"/>
      <c r="I38" s="54"/>
      <c r="J38" s="52"/>
      <c r="K38" s="54"/>
      <c r="L38" s="14"/>
      <c r="M38" s="14"/>
    </row>
    <row r="39" spans="1:13" ht="7.5" customHeight="1">
      <c r="A39" s="8"/>
      <c r="B39" s="11"/>
      <c r="C39" s="8"/>
      <c r="D39" s="8"/>
      <c r="E39" s="54"/>
      <c r="F39" s="52"/>
      <c r="G39" s="54"/>
      <c r="H39" s="52"/>
      <c r="I39" s="54"/>
      <c r="J39" s="52"/>
      <c r="K39" s="54"/>
      <c r="L39" s="14"/>
      <c r="M39" s="14"/>
    </row>
    <row r="40" spans="1:13" ht="18">
      <c r="A40" s="8"/>
      <c r="B40" s="11" t="s">
        <v>10</v>
      </c>
      <c r="C40" s="8" t="s">
        <v>129</v>
      </c>
      <c r="D40" s="8"/>
      <c r="E40" s="54">
        <v>-575</v>
      </c>
      <c r="F40" s="52"/>
      <c r="G40" s="54">
        <v>-319</v>
      </c>
      <c r="H40" s="52"/>
      <c r="I40" s="54">
        <v>-575</v>
      </c>
      <c r="J40" s="52"/>
      <c r="K40" s="54">
        <v>-319</v>
      </c>
      <c r="L40" s="14"/>
      <c r="M40" s="14"/>
    </row>
    <row r="41" spans="1:13" ht="10.5" customHeight="1">
      <c r="A41" s="8"/>
      <c r="B41" s="11"/>
      <c r="C41" s="8"/>
      <c r="D41" s="8"/>
      <c r="E41" s="54"/>
      <c r="F41" s="52"/>
      <c r="G41" s="54"/>
      <c r="H41" s="52"/>
      <c r="I41" s="54"/>
      <c r="J41" s="52"/>
      <c r="K41" s="54"/>
      <c r="L41" s="14"/>
      <c r="M41" s="14"/>
    </row>
    <row r="42" spans="1:13" ht="18">
      <c r="A42" s="8"/>
      <c r="B42" s="11" t="s">
        <v>11</v>
      </c>
      <c r="C42" s="8" t="s">
        <v>11</v>
      </c>
      <c r="D42" s="8" t="s">
        <v>130</v>
      </c>
      <c r="E42" s="63">
        <f>SUM(E37:E40)</f>
        <v>1715</v>
      </c>
      <c r="F42" s="52"/>
      <c r="G42" s="63">
        <f>SUM(G37:G40)</f>
        <v>2089</v>
      </c>
      <c r="H42" s="52"/>
      <c r="I42" s="63">
        <f>SUM(I37:I40)</f>
        <v>1715</v>
      </c>
      <c r="J42" s="52"/>
      <c r="K42" s="63">
        <f>SUM(K37:K40)</f>
        <v>2089</v>
      </c>
      <c r="L42" s="14"/>
      <c r="M42" s="14"/>
    </row>
    <row r="43" spans="1:13" ht="18">
      <c r="A43" s="8"/>
      <c r="B43" s="11"/>
      <c r="C43" s="8"/>
      <c r="D43" s="8" t="s">
        <v>28</v>
      </c>
      <c r="E43" s="54"/>
      <c r="F43" s="52"/>
      <c r="G43" s="54"/>
      <c r="H43" s="52"/>
      <c r="I43" s="54"/>
      <c r="J43" s="52"/>
      <c r="K43" s="54"/>
      <c r="L43" s="14"/>
      <c r="M43" s="14"/>
    </row>
    <row r="44" spans="1:13" ht="9" customHeight="1">
      <c r="A44" s="8"/>
      <c r="B44" s="11"/>
      <c r="C44" s="8"/>
      <c r="D44" s="8"/>
      <c r="E44" s="54"/>
      <c r="F44" s="52"/>
      <c r="G44" s="54"/>
      <c r="H44" s="52"/>
      <c r="I44" s="54"/>
      <c r="J44" s="52"/>
      <c r="K44" s="54"/>
      <c r="L44" s="14"/>
      <c r="M44" s="14"/>
    </row>
    <row r="45" spans="1:13" ht="18">
      <c r="A45" s="8"/>
      <c r="B45" s="11"/>
      <c r="C45" s="8" t="s">
        <v>20</v>
      </c>
      <c r="D45" s="8" t="s">
        <v>143</v>
      </c>
      <c r="E45" s="59">
        <v>0</v>
      </c>
      <c r="F45" s="67"/>
      <c r="G45" s="59">
        <v>0</v>
      </c>
      <c r="H45" s="67"/>
      <c r="I45" s="59">
        <v>0</v>
      </c>
      <c r="J45" s="67"/>
      <c r="K45" s="59">
        <v>0</v>
      </c>
      <c r="L45" s="14"/>
      <c r="M45" s="14"/>
    </row>
    <row r="46" spans="1:13" ht="18">
      <c r="A46" s="8"/>
      <c r="B46" s="11"/>
      <c r="C46" s="8"/>
      <c r="D46" s="8"/>
      <c r="E46" s="59"/>
      <c r="F46" s="67"/>
      <c r="G46" s="59"/>
      <c r="H46" s="67"/>
      <c r="I46" s="59"/>
      <c r="J46" s="67"/>
      <c r="K46" s="59"/>
      <c r="L46" s="14"/>
      <c r="M46" s="14"/>
    </row>
    <row r="47" spans="1:13" ht="18">
      <c r="A47" s="8"/>
      <c r="B47" s="11" t="s">
        <v>12</v>
      </c>
      <c r="C47" s="8" t="s">
        <v>131</v>
      </c>
      <c r="D47" s="8"/>
      <c r="E47" s="59">
        <v>0</v>
      </c>
      <c r="F47" s="67"/>
      <c r="G47" s="59">
        <v>306</v>
      </c>
      <c r="H47" s="67"/>
      <c r="I47" s="59">
        <v>0</v>
      </c>
      <c r="J47" s="67"/>
      <c r="K47" s="59">
        <v>306</v>
      </c>
      <c r="L47" s="14"/>
      <c r="M47" s="14"/>
    </row>
    <row r="48" spans="1:13" ht="18">
      <c r="A48" s="8"/>
      <c r="B48" s="11"/>
      <c r="C48" s="8"/>
      <c r="D48" s="8"/>
      <c r="E48" s="59"/>
      <c r="F48" s="67"/>
      <c r="G48" s="59"/>
      <c r="H48" s="67"/>
      <c r="I48" s="59"/>
      <c r="J48" s="67"/>
      <c r="K48" s="59"/>
      <c r="L48" s="14"/>
      <c r="M48" s="14"/>
    </row>
    <row r="49" spans="1:13" ht="6" customHeight="1">
      <c r="A49" s="8"/>
      <c r="B49" s="11"/>
      <c r="C49" s="8"/>
      <c r="D49" s="8"/>
      <c r="E49" s="54"/>
      <c r="F49" s="52"/>
      <c r="G49" s="54"/>
      <c r="H49" s="52"/>
      <c r="I49" s="54"/>
      <c r="J49" s="52"/>
      <c r="K49" s="54"/>
      <c r="L49" s="14"/>
      <c r="M49" s="14"/>
    </row>
    <row r="50" spans="1:13" ht="18">
      <c r="A50" s="8"/>
      <c r="B50" s="11" t="s">
        <v>13</v>
      </c>
      <c r="C50" s="8" t="s">
        <v>174</v>
      </c>
      <c r="D50" s="8"/>
      <c r="E50" s="63">
        <f>SUM(E42:E45)</f>
        <v>1715</v>
      </c>
      <c r="F50" s="52"/>
      <c r="G50" s="63">
        <f>SUM(G42:G48)</f>
        <v>2395</v>
      </c>
      <c r="H50" s="52"/>
      <c r="I50" s="63">
        <f>SUM(I42:I45)</f>
        <v>1715</v>
      </c>
      <c r="J50" s="52"/>
      <c r="K50" s="63">
        <f>SUM(K42:K48)</f>
        <v>2395</v>
      </c>
      <c r="L50" s="14"/>
      <c r="M50" s="14"/>
    </row>
    <row r="51" spans="1:13" ht="18">
      <c r="A51" s="8"/>
      <c r="B51" s="11"/>
      <c r="C51" s="8" t="s">
        <v>21</v>
      </c>
      <c r="D51" s="8"/>
      <c r="E51" s="54"/>
      <c r="F51" s="52"/>
      <c r="G51" s="54"/>
      <c r="H51" s="52"/>
      <c r="I51" s="54"/>
      <c r="J51" s="52"/>
      <c r="K51" s="54"/>
      <c r="L51" s="14"/>
      <c r="M51" s="14"/>
    </row>
    <row r="52" spans="1:13" ht="6.75" customHeight="1">
      <c r="A52" s="8"/>
      <c r="B52" s="11"/>
      <c r="C52" s="8"/>
      <c r="D52" s="8"/>
      <c r="E52" s="54"/>
      <c r="F52" s="52"/>
      <c r="G52" s="54"/>
      <c r="H52" s="52"/>
      <c r="I52" s="54"/>
      <c r="J52" s="52"/>
      <c r="K52" s="54"/>
      <c r="L52" s="14"/>
      <c r="M52" s="14"/>
    </row>
    <row r="53" spans="1:13" ht="18">
      <c r="A53" s="8"/>
      <c r="B53" s="11" t="s">
        <v>14</v>
      </c>
      <c r="C53" s="8" t="s">
        <v>11</v>
      </c>
      <c r="D53" s="8" t="s">
        <v>29</v>
      </c>
      <c r="E53" s="59">
        <v>0</v>
      </c>
      <c r="F53" s="67"/>
      <c r="G53" s="59">
        <v>0</v>
      </c>
      <c r="H53" s="67"/>
      <c r="I53" s="59">
        <v>0</v>
      </c>
      <c r="J53" s="67"/>
      <c r="K53" s="59">
        <v>0</v>
      </c>
      <c r="L53" s="14"/>
      <c r="M53" s="14"/>
    </row>
    <row r="54" spans="1:13" ht="18">
      <c r="A54" s="8"/>
      <c r="B54" s="11"/>
      <c r="C54" s="8" t="s">
        <v>20</v>
      </c>
      <c r="D54" s="8" t="s">
        <v>143</v>
      </c>
      <c r="E54" s="59">
        <v>0</v>
      </c>
      <c r="F54" s="67"/>
      <c r="G54" s="59">
        <v>0</v>
      </c>
      <c r="H54" s="67"/>
      <c r="I54" s="59">
        <v>0</v>
      </c>
      <c r="J54" s="67"/>
      <c r="K54" s="59">
        <v>0</v>
      </c>
      <c r="L54" s="14"/>
      <c r="M54" s="14"/>
    </row>
    <row r="55" spans="1:13" ht="18">
      <c r="A55" s="8"/>
      <c r="B55" s="11"/>
      <c r="C55" s="8" t="s">
        <v>22</v>
      </c>
      <c r="D55" s="8" t="s">
        <v>30</v>
      </c>
      <c r="E55" s="59">
        <v>0</v>
      </c>
      <c r="F55" s="67"/>
      <c r="G55" s="59">
        <v>0</v>
      </c>
      <c r="H55" s="67"/>
      <c r="I55" s="59">
        <v>0</v>
      </c>
      <c r="J55" s="67"/>
      <c r="K55" s="59">
        <v>0</v>
      </c>
      <c r="L55" s="14"/>
      <c r="M55" s="14"/>
    </row>
    <row r="56" spans="1:13" ht="18">
      <c r="A56" s="8"/>
      <c r="B56" s="11"/>
      <c r="C56" s="8"/>
      <c r="D56" s="8" t="s">
        <v>21</v>
      </c>
      <c r="E56" s="54"/>
      <c r="F56" s="52"/>
      <c r="G56" s="54"/>
      <c r="H56" s="52"/>
      <c r="I56" s="54"/>
      <c r="J56" s="52"/>
      <c r="K56" s="54"/>
      <c r="L56" s="14"/>
      <c r="M56" s="14"/>
    </row>
    <row r="57" spans="1:13" ht="7.5" customHeight="1">
      <c r="A57" s="8"/>
      <c r="B57" s="11"/>
      <c r="C57" s="8"/>
      <c r="D57" s="8"/>
      <c r="E57" s="54"/>
      <c r="F57" s="52"/>
      <c r="G57" s="54"/>
      <c r="H57" s="52"/>
      <c r="I57" s="54"/>
      <c r="J57" s="52"/>
      <c r="K57" s="54"/>
      <c r="L57" s="14"/>
      <c r="M57" s="14"/>
    </row>
    <row r="58" spans="1:13" ht="18">
      <c r="A58" s="8"/>
      <c r="B58" s="11" t="s">
        <v>133</v>
      </c>
      <c r="C58" s="8" t="s">
        <v>134</v>
      </c>
      <c r="D58" s="8"/>
      <c r="E58" s="63"/>
      <c r="F58" s="52"/>
      <c r="G58" s="63"/>
      <c r="H58" s="52"/>
      <c r="I58" s="63"/>
      <c r="J58" s="52"/>
      <c r="K58" s="63"/>
      <c r="L58" s="14"/>
      <c r="M58" s="14"/>
    </row>
    <row r="59" spans="1:13" ht="18.75" thickBot="1">
      <c r="A59" s="8"/>
      <c r="B59" s="11"/>
      <c r="C59" s="8" t="s">
        <v>135</v>
      </c>
      <c r="D59" s="8"/>
      <c r="E59" s="54">
        <f>SUM(E50:E56)</f>
        <v>1715</v>
      </c>
      <c r="F59" s="52"/>
      <c r="G59" s="54">
        <f>SUM(G50)</f>
        <v>2395</v>
      </c>
      <c r="H59" s="52"/>
      <c r="I59" s="54">
        <f>SUM(I50:I56)</f>
        <v>1715</v>
      </c>
      <c r="J59" s="52"/>
      <c r="K59" s="54">
        <f>SUM(K50)</f>
        <v>2395</v>
      </c>
      <c r="L59" s="14"/>
      <c r="M59" s="14"/>
    </row>
    <row r="60" spans="1:13" ht="7.5" customHeight="1" thickTop="1">
      <c r="A60" s="8"/>
      <c r="B60" s="11"/>
      <c r="C60" s="8"/>
      <c r="D60" s="8"/>
      <c r="E60" s="65"/>
      <c r="F60" s="52"/>
      <c r="G60" s="65"/>
      <c r="H60" s="52"/>
      <c r="I60" s="65"/>
      <c r="J60" s="52"/>
      <c r="K60" s="65"/>
      <c r="L60" s="14"/>
      <c r="M60" s="14"/>
    </row>
    <row r="61" spans="1:13" ht="18">
      <c r="A61" s="8">
        <v>3</v>
      </c>
      <c r="B61" s="8" t="s">
        <v>136</v>
      </c>
      <c r="C61" s="8"/>
      <c r="E61" s="54"/>
      <c r="F61" s="52"/>
      <c r="G61" s="54"/>
      <c r="H61" s="52"/>
      <c r="I61" s="54"/>
      <c r="J61" s="52"/>
      <c r="K61" s="54"/>
      <c r="L61" s="14"/>
      <c r="M61" s="14"/>
    </row>
    <row r="62" spans="1:13" ht="18">
      <c r="A62" s="8"/>
      <c r="B62" s="8" t="s">
        <v>23</v>
      </c>
      <c r="C62" s="8"/>
      <c r="E62" s="54"/>
      <c r="F62" s="52"/>
      <c r="G62" s="54"/>
      <c r="H62" s="52"/>
      <c r="I62" s="54"/>
      <c r="J62" s="52"/>
      <c r="K62" s="54"/>
      <c r="L62" s="14"/>
      <c r="M62" s="14"/>
    </row>
    <row r="63" spans="1:13" ht="18">
      <c r="A63" s="8"/>
      <c r="B63" s="8" t="s">
        <v>24</v>
      </c>
      <c r="C63" s="8"/>
      <c r="E63" s="54"/>
      <c r="F63" s="52"/>
      <c r="G63" s="54"/>
      <c r="H63" s="52"/>
      <c r="I63" s="54"/>
      <c r="J63" s="52"/>
      <c r="K63" s="54"/>
      <c r="L63" s="14"/>
      <c r="M63" s="14"/>
    </row>
    <row r="64" spans="1:13" ht="6.75" customHeight="1">
      <c r="A64" s="8"/>
      <c r="B64" s="8"/>
      <c r="C64" s="8"/>
      <c r="D64" s="8"/>
      <c r="E64" s="54"/>
      <c r="F64" s="52"/>
      <c r="G64" s="54"/>
      <c r="H64" s="52"/>
      <c r="I64" s="54"/>
      <c r="J64" s="52"/>
      <c r="K64" s="54"/>
      <c r="L64" s="14"/>
      <c r="M64" s="14"/>
    </row>
    <row r="65" spans="1:13" ht="18.75" thickBot="1">
      <c r="A65" s="8"/>
      <c r="B65" s="16" t="s">
        <v>3</v>
      </c>
      <c r="C65" s="8" t="s">
        <v>31</v>
      </c>
      <c r="E65" s="40">
        <f>E59/49000*100</f>
        <v>3.5000000000000004</v>
      </c>
      <c r="F65" s="41"/>
      <c r="G65" s="40">
        <f>G59/43138.25*100</f>
        <v>5.55191738190585</v>
      </c>
      <c r="H65" s="41"/>
      <c r="I65" s="40">
        <f>I59/49000*100</f>
        <v>3.5000000000000004</v>
      </c>
      <c r="J65" s="41"/>
      <c r="K65" s="40">
        <f>K59/43138.25*100</f>
        <v>5.55191738190585</v>
      </c>
      <c r="L65" s="18"/>
      <c r="M65" s="18"/>
    </row>
    <row r="66" spans="1:13" ht="18.75" thickTop="1">
      <c r="A66" s="8"/>
      <c r="B66" s="8"/>
      <c r="C66" s="8"/>
      <c r="E66" s="42"/>
      <c r="F66" s="41"/>
      <c r="G66" s="42"/>
      <c r="H66" s="41"/>
      <c r="I66" s="42"/>
      <c r="J66" s="41"/>
      <c r="K66" s="42"/>
      <c r="L66" s="18"/>
      <c r="M66" s="18"/>
    </row>
    <row r="67" spans="1:13" ht="18.75" thickBot="1">
      <c r="A67" s="8"/>
      <c r="B67" s="16" t="s">
        <v>4</v>
      </c>
      <c r="C67" s="8" t="s">
        <v>32</v>
      </c>
      <c r="E67" s="70">
        <v>0</v>
      </c>
      <c r="F67" s="71"/>
      <c r="G67" s="70">
        <v>0</v>
      </c>
      <c r="H67" s="71"/>
      <c r="I67" s="70">
        <v>0</v>
      </c>
      <c r="J67" s="71"/>
      <c r="K67" s="70">
        <v>0</v>
      </c>
      <c r="L67" s="18"/>
      <c r="M67" s="18"/>
    </row>
    <row r="68" spans="1:13" ht="18.75" thickTop="1">
      <c r="A68" s="8"/>
      <c r="B68" s="8"/>
      <c r="C68" s="16"/>
      <c r="D68" s="8"/>
      <c r="E68" s="69"/>
      <c r="F68" s="67"/>
      <c r="G68" s="69"/>
      <c r="H68" s="67"/>
      <c r="I68" s="69"/>
      <c r="J68" s="67"/>
      <c r="K68" s="69"/>
      <c r="L68" s="18"/>
      <c r="M68" s="18"/>
    </row>
    <row r="69" spans="1:13" ht="18">
      <c r="A69" s="8"/>
      <c r="B69" s="8"/>
      <c r="C69" s="8"/>
      <c r="D69" s="8"/>
      <c r="E69" s="17"/>
      <c r="G69" s="17"/>
      <c r="I69" s="17"/>
      <c r="K69" s="17"/>
      <c r="L69" s="18"/>
      <c r="M69" s="18"/>
    </row>
    <row r="70" spans="1:13" ht="18.75">
      <c r="A70" s="19" t="s">
        <v>109</v>
      </c>
      <c r="B70" s="8"/>
      <c r="D70" s="8"/>
      <c r="E70" s="12"/>
      <c r="G70" s="12"/>
      <c r="I70" s="12"/>
      <c r="K70" s="12"/>
      <c r="L70" s="14"/>
      <c r="M70" s="14"/>
    </row>
    <row r="71" spans="1:13" ht="18.75">
      <c r="A71" s="20" t="s">
        <v>175</v>
      </c>
      <c r="B71" s="20"/>
      <c r="C71" s="20"/>
      <c r="D71" s="20"/>
      <c r="E71" s="21"/>
      <c r="F71" s="22"/>
      <c r="G71" s="21"/>
      <c r="H71" s="22"/>
      <c r="I71" s="21"/>
      <c r="J71" s="22"/>
      <c r="K71" s="21"/>
      <c r="L71" s="23"/>
      <c r="M71" s="14"/>
    </row>
    <row r="72" spans="1:13" ht="18.75">
      <c r="A72" s="20" t="s">
        <v>138</v>
      </c>
      <c r="B72" s="20"/>
      <c r="C72" s="20"/>
      <c r="D72" s="20"/>
      <c r="E72" s="21"/>
      <c r="F72" s="22"/>
      <c r="G72" s="21"/>
      <c r="H72" s="22"/>
      <c r="I72" s="21"/>
      <c r="J72" s="22"/>
      <c r="K72" s="21"/>
      <c r="L72" s="23"/>
      <c r="M72" s="14"/>
    </row>
    <row r="73" spans="1:13" ht="18">
      <c r="A73" s="8"/>
      <c r="B73" s="8"/>
      <c r="C73" s="8"/>
      <c r="D73" s="8"/>
      <c r="E73" s="12"/>
      <c r="G73" s="12"/>
      <c r="I73" s="12"/>
      <c r="K73" s="12"/>
      <c r="L73" s="14"/>
      <c r="M73" s="14"/>
    </row>
    <row r="74" spans="1:13" ht="18">
      <c r="A74" s="8"/>
      <c r="D74" s="8" t="s">
        <v>137</v>
      </c>
      <c r="E74" s="8"/>
      <c r="F74" s="8"/>
      <c r="G74" s="12"/>
      <c r="I74" s="12"/>
      <c r="K74" s="12"/>
      <c r="L74" s="14"/>
      <c r="M74" s="14"/>
    </row>
    <row r="75" spans="1:13" ht="18">
      <c r="A75" s="8"/>
      <c r="B75" s="8"/>
      <c r="C75" s="8"/>
      <c r="D75" s="8"/>
      <c r="E75" s="12"/>
      <c r="G75" s="12"/>
      <c r="I75" s="12"/>
      <c r="K75" s="12"/>
      <c r="L75" s="14"/>
      <c r="M75" s="14"/>
    </row>
    <row r="76" spans="1:13" ht="18">
      <c r="A76" s="8"/>
      <c r="B76" s="8"/>
      <c r="C76" s="8"/>
      <c r="D76" s="8"/>
      <c r="E76" s="12"/>
      <c r="G76" s="12"/>
      <c r="I76" s="12"/>
      <c r="K76" s="12"/>
      <c r="L76" s="14"/>
      <c r="M76" s="14"/>
    </row>
    <row r="77" spans="1:13" ht="18">
      <c r="A77" s="8"/>
      <c r="B77" s="8"/>
      <c r="C77" s="8"/>
      <c r="D77" s="8"/>
      <c r="E77" s="12"/>
      <c r="G77" s="12"/>
      <c r="I77" s="12"/>
      <c r="K77" s="12"/>
      <c r="L77" s="14"/>
      <c r="M77" s="14"/>
    </row>
    <row r="78" spans="1:13" ht="18">
      <c r="A78" s="8"/>
      <c r="B78" s="8"/>
      <c r="C78" s="8"/>
      <c r="D78" s="8"/>
      <c r="E78" s="12"/>
      <c r="G78" s="12"/>
      <c r="I78" s="12"/>
      <c r="K78" s="12"/>
      <c r="L78" s="14"/>
      <c r="M78" s="14"/>
    </row>
    <row r="79" spans="1:13" ht="18">
      <c r="A79" s="8"/>
      <c r="B79" s="8"/>
      <c r="C79" s="8"/>
      <c r="D79" s="8"/>
      <c r="E79" s="12"/>
      <c r="G79" s="12"/>
      <c r="I79" s="12"/>
      <c r="K79" s="12"/>
      <c r="L79" s="14"/>
      <c r="M79" s="14"/>
    </row>
    <row r="80" spans="1:13" ht="18">
      <c r="A80" s="8"/>
      <c r="B80" s="8"/>
      <c r="C80" s="8"/>
      <c r="D80" s="8"/>
      <c r="E80" s="12"/>
      <c r="G80" s="12"/>
      <c r="I80" s="12"/>
      <c r="K80" s="12"/>
      <c r="L80" s="14"/>
      <c r="M80" s="14"/>
    </row>
    <row r="81" spans="1:13" ht="18">
      <c r="A81" s="8"/>
      <c r="B81" s="8"/>
      <c r="C81" s="8"/>
      <c r="D81" s="8"/>
      <c r="E81" s="12"/>
      <c r="G81" s="12"/>
      <c r="I81" s="12"/>
      <c r="K81" s="12"/>
      <c r="L81" s="14"/>
      <c r="M81" s="14"/>
    </row>
    <row r="82" spans="5:13" ht="15">
      <c r="E82" s="14"/>
      <c r="G82" s="14"/>
      <c r="I82" s="14"/>
      <c r="K82" s="14"/>
      <c r="L82" s="14"/>
      <c r="M82" s="14"/>
    </row>
    <row r="83" spans="5:13" ht="15">
      <c r="E83" s="14"/>
      <c r="G83" s="14"/>
      <c r="I83" s="14"/>
      <c r="K83" s="14"/>
      <c r="L83" s="14"/>
      <c r="M83" s="14"/>
    </row>
    <row r="84" spans="5:13" ht="15">
      <c r="E84" s="14"/>
      <c r="G84" s="14"/>
      <c r="I84" s="14"/>
      <c r="K84" s="14"/>
      <c r="L84" s="14"/>
      <c r="M84" s="14"/>
    </row>
    <row r="85" spans="5:13" ht="15">
      <c r="E85" s="14"/>
      <c r="G85" s="14"/>
      <c r="I85" s="14"/>
      <c r="K85" s="14"/>
      <c r="L85" s="14"/>
      <c r="M85" s="14"/>
    </row>
    <row r="86" spans="5:13" ht="15">
      <c r="E86" s="14"/>
      <c r="G86" s="14"/>
      <c r="I86" s="14"/>
      <c r="K86" s="14"/>
      <c r="L86" s="14"/>
      <c r="M86" s="14"/>
    </row>
    <row r="87" spans="5:13" ht="15">
      <c r="E87" s="14"/>
      <c r="G87" s="14"/>
      <c r="I87" s="14"/>
      <c r="K87" s="14"/>
      <c r="L87" s="14"/>
      <c r="M87" s="14"/>
    </row>
    <row r="88" spans="5:13" ht="15">
      <c r="E88" s="14"/>
      <c r="G88" s="14"/>
      <c r="I88" s="14"/>
      <c r="K88" s="14"/>
      <c r="L88" s="14"/>
      <c r="M88" s="14"/>
    </row>
    <row r="89" spans="5:13" ht="15">
      <c r="E89" s="14"/>
      <c r="G89" s="14"/>
      <c r="I89" s="14"/>
      <c r="K89" s="14"/>
      <c r="L89" s="14"/>
      <c r="M89" s="14"/>
    </row>
    <row r="90" spans="5:13" ht="15">
      <c r="E90" s="14"/>
      <c r="G90" s="14"/>
      <c r="I90" s="14"/>
      <c r="K90" s="14"/>
      <c r="L90" s="14"/>
      <c r="M90" s="14"/>
    </row>
    <row r="91" spans="5:13" ht="15">
      <c r="E91" s="14"/>
      <c r="G91" s="14"/>
      <c r="I91" s="14"/>
      <c r="K91" s="14"/>
      <c r="L91" s="14"/>
      <c r="M91" s="14"/>
    </row>
    <row r="92" spans="5:13" ht="15">
      <c r="E92" s="14"/>
      <c r="G92" s="14"/>
      <c r="I92" s="14"/>
      <c r="K92" s="14"/>
      <c r="L92" s="14"/>
      <c r="M92" s="14"/>
    </row>
    <row r="93" spans="5:13" ht="15">
      <c r="E93" s="14"/>
      <c r="G93" s="14"/>
      <c r="I93" s="14"/>
      <c r="K93" s="14"/>
      <c r="L93" s="14"/>
      <c r="M93" s="14"/>
    </row>
    <row r="94" spans="5:13" ht="15">
      <c r="E94" s="14"/>
      <c r="G94" s="14"/>
      <c r="I94" s="14"/>
      <c r="K94" s="14"/>
      <c r="L94" s="14"/>
      <c r="M94" s="14"/>
    </row>
    <row r="95" spans="5:13" ht="15">
      <c r="E95" s="14"/>
      <c r="G95" s="14"/>
      <c r="I95" s="14"/>
      <c r="K95" s="14"/>
      <c r="L95" s="14"/>
      <c r="M95" s="14"/>
    </row>
    <row r="96" spans="5:13" ht="15">
      <c r="E96" s="14"/>
      <c r="G96" s="14"/>
      <c r="I96" s="14"/>
      <c r="K96" s="14"/>
      <c r="L96" s="14"/>
      <c r="M96" s="14"/>
    </row>
    <row r="97" spans="5:13" ht="15">
      <c r="E97" s="14"/>
      <c r="G97" s="14"/>
      <c r="I97" s="14"/>
      <c r="K97" s="14"/>
      <c r="L97" s="14"/>
      <c r="M97" s="14"/>
    </row>
    <row r="98" spans="5:13" ht="15">
      <c r="E98" s="14"/>
      <c r="G98" s="14"/>
      <c r="I98" s="14"/>
      <c r="K98" s="14"/>
      <c r="L98" s="14"/>
      <c r="M98" s="14"/>
    </row>
    <row r="99" spans="5:13" ht="15">
      <c r="E99" s="14"/>
      <c r="G99" s="14"/>
      <c r="I99" s="14"/>
      <c r="K99" s="14"/>
      <c r="L99" s="14"/>
      <c r="M99" s="14"/>
    </row>
    <row r="100" spans="5:13" ht="15">
      <c r="E100" s="14"/>
      <c r="G100" s="14"/>
      <c r="I100" s="14"/>
      <c r="K100" s="14"/>
      <c r="L100" s="14"/>
      <c r="M100" s="14"/>
    </row>
    <row r="101" spans="5:13" ht="15">
      <c r="E101" s="14"/>
      <c r="G101" s="14"/>
      <c r="I101" s="14"/>
      <c r="K101" s="14"/>
      <c r="L101" s="14"/>
      <c r="M101" s="14"/>
    </row>
    <row r="102" spans="5:13" ht="15">
      <c r="E102" s="14"/>
      <c r="G102" s="14"/>
      <c r="I102" s="14"/>
      <c r="K102" s="14"/>
      <c r="L102" s="14"/>
      <c r="M102" s="14"/>
    </row>
    <row r="103" spans="5:13" ht="15">
      <c r="E103" s="14"/>
      <c r="G103" s="14"/>
      <c r="I103" s="14"/>
      <c r="K103" s="14"/>
      <c r="L103" s="14"/>
      <c r="M103" s="14"/>
    </row>
    <row r="104" spans="5:13" ht="15">
      <c r="E104" s="14"/>
      <c r="G104" s="14"/>
      <c r="I104" s="14"/>
      <c r="K104" s="14"/>
      <c r="L104" s="14"/>
      <c r="M104" s="14"/>
    </row>
    <row r="105" spans="5:13" ht="15">
      <c r="E105" s="14"/>
      <c r="G105" s="14"/>
      <c r="I105" s="14"/>
      <c r="K105" s="14"/>
      <c r="L105" s="14"/>
      <c r="M105" s="14"/>
    </row>
    <row r="106" spans="5:13" ht="15">
      <c r="E106" s="14"/>
      <c r="G106" s="14"/>
      <c r="I106" s="14"/>
      <c r="K106" s="14"/>
      <c r="L106" s="14"/>
      <c r="M106" s="14"/>
    </row>
    <row r="107" spans="5:13" ht="15">
      <c r="E107" s="14"/>
      <c r="G107" s="14"/>
      <c r="I107" s="14"/>
      <c r="K107" s="14"/>
      <c r="L107" s="14"/>
      <c r="M107" s="14"/>
    </row>
    <row r="108" spans="5:13" ht="15">
      <c r="E108" s="14"/>
      <c r="G108" s="14"/>
      <c r="I108" s="14"/>
      <c r="K108" s="14"/>
      <c r="L108" s="14"/>
      <c r="M108" s="14"/>
    </row>
    <row r="109" spans="5:13" ht="15">
      <c r="E109" s="14"/>
      <c r="G109" s="14"/>
      <c r="I109" s="14"/>
      <c r="K109" s="14"/>
      <c r="L109" s="14"/>
      <c r="M109" s="14"/>
    </row>
    <row r="110" spans="5:13" ht="15">
      <c r="E110" s="14"/>
      <c r="G110" s="14"/>
      <c r="I110" s="14"/>
      <c r="K110" s="14"/>
      <c r="L110" s="14"/>
      <c r="M110" s="14"/>
    </row>
    <row r="111" spans="5:13" ht="15">
      <c r="E111" s="14"/>
      <c r="G111" s="14"/>
      <c r="I111" s="14"/>
      <c r="K111" s="14"/>
      <c r="L111" s="14"/>
      <c r="M111" s="14"/>
    </row>
    <row r="112" spans="5:13" ht="15">
      <c r="E112" s="14"/>
      <c r="G112" s="14"/>
      <c r="I112" s="14"/>
      <c r="K112" s="14"/>
      <c r="L112" s="14"/>
      <c r="M112" s="14"/>
    </row>
    <row r="113" spans="5:13" ht="15">
      <c r="E113" s="14"/>
      <c r="G113" s="14"/>
      <c r="I113" s="14"/>
      <c r="K113" s="14"/>
      <c r="L113" s="14"/>
      <c r="M113" s="14"/>
    </row>
    <row r="114" spans="5:13" ht="15">
      <c r="E114" s="14"/>
      <c r="G114" s="14"/>
      <c r="I114" s="14"/>
      <c r="K114" s="14"/>
      <c r="L114" s="14"/>
      <c r="M114" s="14"/>
    </row>
    <row r="115" spans="5:13" ht="15">
      <c r="E115" s="14"/>
      <c r="G115" s="14"/>
      <c r="I115" s="14"/>
      <c r="K115" s="14"/>
      <c r="L115" s="14"/>
      <c r="M115" s="14"/>
    </row>
    <row r="116" spans="5:13" ht="15">
      <c r="E116" s="14"/>
      <c r="G116" s="14"/>
      <c r="I116" s="14"/>
      <c r="K116" s="14"/>
      <c r="L116" s="14"/>
      <c r="M116" s="14"/>
    </row>
    <row r="117" spans="5:13" ht="15">
      <c r="E117" s="14"/>
      <c r="G117" s="14"/>
      <c r="I117" s="14"/>
      <c r="K117" s="14"/>
      <c r="L117" s="14"/>
      <c r="M117" s="14"/>
    </row>
    <row r="118" spans="5:13" ht="15">
      <c r="E118" s="14"/>
      <c r="G118" s="14"/>
      <c r="I118" s="14"/>
      <c r="K118" s="14"/>
      <c r="L118" s="14"/>
      <c r="M118" s="14"/>
    </row>
    <row r="119" spans="5:13" ht="15">
      <c r="E119" s="14"/>
      <c r="G119" s="14"/>
      <c r="I119" s="14"/>
      <c r="K119" s="14"/>
      <c r="L119" s="14"/>
      <c r="M119" s="14"/>
    </row>
    <row r="120" spans="5:13" ht="15">
      <c r="E120" s="14"/>
      <c r="G120" s="14"/>
      <c r="I120" s="14"/>
      <c r="K120" s="14"/>
      <c r="L120" s="14"/>
      <c r="M120" s="14"/>
    </row>
  </sheetData>
  <printOptions/>
  <pageMargins left="0.5" right="0.5" top="0.8" bottom="0.5" header="0.34" footer="0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OutlineSymbols="0" zoomScale="75" zoomScaleNormal="75" workbookViewId="0" topLeftCell="A52">
      <selection activeCell="G64" sqref="G64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10.6640625" style="1" customWidth="1"/>
  </cols>
  <sheetData>
    <row r="1" ht="22.5" customHeight="1">
      <c r="C1" s="24" t="s">
        <v>25</v>
      </c>
    </row>
    <row r="2" spans="1:8" ht="15.75" customHeight="1">
      <c r="A2" s="8"/>
      <c r="B2" s="8"/>
      <c r="C2" s="2" t="s">
        <v>26</v>
      </c>
      <c r="D2" s="8"/>
      <c r="E2" s="8"/>
      <c r="F2" s="8"/>
      <c r="G2" s="8"/>
      <c r="H2" s="8"/>
    </row>
    <row r="3" spans="1:8" ht="18">
      <c r="A3" s="8"/>
      <c r="B3" s="8"/>
      <c r="C3" s="2" t="s">
        <v>27</v>
      </c>
      <c r="D3" s="8"/>
      <c r="E3" s="8"/>
      <c r="F3" s="8"/>
      <c r="G3" s="8"/>
      <c r="H3" s="8"/>
    </row>
    <row r="4" spans="1:8" ht="7.5" customHeight="1">
      <c r="A4" s="8"/>
      <c r="B4" s="8"/>
      <c r="C4" s="8"/>
      <c r="D4" s="8"/>
      <c r="E4" s="8"/>
      <c r="F4" s="8"/>
      <c r="G4" s="8"/>
      <c r="H4" s="8"/>
    </row>
    <row r="5" spans="1:8" ht="18">
      <c r="A5" s="25" t="s">
        <v>144</v>
      </c>
      <c r="B5" s="8"/>
      <c r="C5" s="8"/>
      <c r="D5" s="8"/>
      <c r="E5" s="8"/>
      <c r="F5" s="8"/>
      <c r="G5" s="8"/>
      <c r="H5" s="8"/>
    </row>
    <row r="6" spans="1:8" ht="12" customHeight="1">
      <c r="A6" s="25"/>
      <c r="B6" s="8"/>
      <c r="C6" s="8"/>
      <c r="D6" s="8"/>
      <c r="E6" s="8"/>
      <c r="F6" s="8"/>
      <c r="G6" s="8"/>
      <c r="H6" s="8"/>
    </row>
    <row r="7" spans="4:6" ht="15.75">
      <c r="D7" s="2" t="s">
        <v>48</v>
      </c>
      <c r="E7" s="2"/>
      <c r="F7" s="2" t="s">
        <v>50</v>
      </c>
    </row>
    <row r="8" spans="4:6" ht="15.75">
      <c r="D8" s="2" t="s">
        <v>49</v>
      </c>
      <c r="E8" s="2"/>
      <c r="F8" s="2" t="s">
        <v>51</v>
      </c>
    </row>
    <row r="9" spans="4:6" ht="15.75">
      <c r="D9" s="2" t="s">
        <v>34</v>
      </c>
      <c r="E9" s="2"/>
      <c r="F9" s="2" t="s">
        <v>52</v>
      </c>
    </row>
    <row r="10" spans="4:6" ht="15.75">
      <c r="D10" s="2" t="s">
        <v>36</v>
      </c>
      <c r="E10" s="2"/>
      <c r="F10" s="2" t="s">
        <v>53</v>
      </c>
    </row>
    <row r="11" spans="4:6" ht="15.75">
      <c r="D11" s="2" t="s">
        <v>139</v>
      </c>
      <c r="E11" s="2"/>
      <c r="F11" s="2" t="s">
        <v>145</v>
      </c>
    </row>
    <row r="12" spans="4:6" ht="15.75">
      <c r="D12" s="2" t="s">
        <v>37</v>
      </c>
      <c r="E12" s="2"/>
      <c r="F12" s="2" t="s">
        <v>37</v>
      </c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8">
      <c r="A14" s="8">
        <v>1</v>
      </c>
      <c r="B14" s="8" t="s">
        <v>146</v>
      </c>
      <c r="C14" s="8"/>
      <c r="D14" s="54">
        <v>70558</v>
      </c>
      <c r="E14" s="12"/>
      <c r="F14" s="59">
        <v>71550</v>
      </c>
      <c r="G14" s="12"/>
      <c r="H14" s="12"/>
    </row>
    <row r="15" spans="1:8" ht="18">
      <c r="A15" s="8"/>
      <c r="B15" s="8"/>
      <c r="C15" s="8"/>
      <c r="D15" s="54"/>
      <c r="E15" s="12"/>
      <c r="F15" s="59"/>
      <c r="G15" s="12"/>
      <c r="H15" s="12"/>
    </row>
    <row r="16" spans="1:8" ht="18">
      <c r="A16" s="8">
        <v>2</v>
      </c>
      <c r="B16" s="8" t="s">
        <v>147</v>
      </c>
      <c r="C16" s="8"/>
      <c r="D16" s="59">
        <v>0</v>
      </c>
      <c r="E16" s="12"/>
      <c r="F16" s="59">
        <v>0</v>
      </c>
      <c r="G16" s="12"/>
      <c r="H16" s="12"/>
    </row>
    <row r="17" spans="1:8" ht="18">
      <c r="A17" s="8"/>
      <c r="B17" s="8"/>
      <c r="C17" s="8"/>
      <c r="D17" s="54"/>
      <c r="E17" s="12"/>
      <c r="F17" s="59"/>
      <c r="G17" s="12"/>
      <c r="H17" s="12"/>
    </row>
    <row r="18" spans="1:8" ht="18">
      <c r="A18" s="8">
        <v>3</v>
      </c>
      <c r="B18" s="8" t="s">
        <v>148</v>
      </c>
      <c r="C18" s="8"/>
      <c r="D18" s="59">
        <v>0</v>
      </c>
      <c r="E18" s="12"/>
      <c r="F18" s="59">
        <v>0</v>
      </c>
      <c r="G18" s="12"/>
      <c r="H18" s="12"/>
    </row>
    <row r="19" spans="1:8" ht="18">
      <c r="A19" s="8"/>
      <c r="B19" s="8"/>
      <c r="C19" s="8"/>
      <c r="D19" s="54"/>
      <c r="E19" s="12"/>
      <c r="F19" s="59"/>
      <c r="G19" s="12"/>
      <c r="H19" s="12"/>
    </row>
    <row r="20" spans="1:8" ht="18">
      <c r="A20" s="8">
        <v>4</v>
      </c>
      <c r="B20" s="8" t="s">
        <v>149</v>
      </c>
      <c r="C20" s="8"/>
      <c r="D20" s="59">
        <v>174</v>
      </c>
      <c r="E20" s="13"/>
      <c r="F20" s="59">
        <v>174</v>
      </c>
      <c r="G20" s="12"/>
      <c r="H20" s="12"/>
    </row>
    <row r="21" spans="1:8" ht="18">
      <c r="A21" s="8"/>
      <c r="B21" s="8"/>
      <c r="C21" s="8"/>
      <c r="D21" s="59"/>
      <c r="E21" s="13"/>
      <c r="F21" s="59"/>
      <c r="G21" s="12"/>
      <c r="H21" s="12"/>
    </row>
    <row r="22" spans="1:8" ht="18">
      <c r="A22" s="8">
        <v>5</v>
      </c>
      <c r="B22" s="8" t="s">
        <v>190</v>
      </c>
      <c r="C22" s="8"/>
      <c r="D22" s="59">
        <v>32</v>
      </c>
      <c r="E22" s="13"/>
      <c r="F22" s="59">
        <v>33</v>
      </c>
      <c r="G22" s="12"/>
      <c r="H22" s="12"/>
    </row>
    <row r="23" spans="1:8" ht="18">
      <c r="A23" s="8"/>
      <c r="B23" s="8"/>
      <c r="C23" s="8"/>
      <c r="D23" s="54"/>
      <c r="E23" s="12"/>
      <c r="F23" s="59"/>
      <c r="G23" s="12"/>
      <c r="H23" s="12"/>
    </row>
    <row r="24" spans="1:8" ht="18">
      <c r="A24" s="8">
        <v>6</v>
      </c>
      <c r="B24" s="8" t="s">
        <v>150</v>
      </c>
      <c r="C24" s="8"/>
      <c r="D24" s="59">
        <v>0</v>
      </c>
      <c r="E24" s="12"/>
      <c r="F24" s="59">
        <v>0</v>
      </c>
      <c r="G24" s="12"/>
      <c r="H24" s="12"/>
    </row>
    <row r="25" spans="2:8" ht="18">
      <c r="B25" s="8"/>
      <c r="C25" s="8"/>
      <c r="D25" s="54"/>
      <c r="E25" s="12"/>
      <c r="F25" s="54"/>
      <c r="G25" s="12"/>
      <c r="H25" s="12"/>
    </row>
    <row r="26" spans="1:8" ht="18">
      <c r="A26" s="1">
        <v>7</v>
      </c>
      <c r="B26" s="8" t="s">
        <v>151</v>
      </c>
      <c r="C26" s="8"/>
      <c r="D26" s="57">
        <v>0</v>
      </c>
      <c r="E26" s="12"/>
      <c r="F26" s="54">
        <v>0</v>
      </c>
      <c r="G26" s="12"/>
      <c r="H26" s="12"/>
    </row>
    <row r="27" spans="2:8" ht="18">
      <c r="B27" s="8"/>
      <c r="C27" s="8"/>
      <c r="D27" s="54"/>
      <c r="E27" s="12"/>
      <c r="F27" s="54"/>
      <c r="G27" s="12"/>
      <c r="H27" s="12"/>
    </row>
    <row r="28" spans="1:8" ht="18">
      <c r="A28" s="1">
        <v>8</v>
      </c>
      <c r="B28" s="8" t="s">
        <v>152</v>
      </c>
      <c r="C28" s="8"/>
      <c r="D28" s="54"/>
      <c r="E28" s="12"/>
      <c r="F28" s="54"/>
      <c r="G28" s="12"/>
      <c r="H28" s="12"/>
    </row>
    <row r="29" spans="1:8" ht="18">
      <c r="A29" s="8"/>
      <c r="B29" s="8"/>
      <c r="C29" s="8" t="s">
        <v>153</v>
      </c>
      <c r="D29" s="85">
        <v>6963</v>
      </c>
      <c r="E29" s="83"/>
      <c r="F29" s="89">
        <v>6568</v>
      </c>
      <c r="G29" s="83"/>
      <c r="H29" s="12"/>
    </row>
    <row r="30" spans="1:8" ht="18">
      <c r="A30" s="8"/>
      <c r="B30" s="8"/>
      <c r="C30" s="8" t="s">
        <v>154</v>
      </c>
      <c r="D30" s="86">
        <v>43442</v>
      </c>
      <c r="E30" s="83"/>
      <c r="F30" s="90">
        <v>40508</v>
      </c>
      <c r="G30" s="83"/>
      <c r="H30" s="12"/>
    </row>
    <row r="31" spans="1:8" ht="18">
      <c r="A31" s="8"/>
      <c r="B31" s="8"/>
      <c r="C31" s="8" t="s">
        <v>156</v>
      </c>
      <c r="D31" s="86">
        <v>2387</v>
      </c>
      <c r="E31" s="83"/>
      <c r="F31" s="86">
        <v>2315</v>
      </c>
      <c r="G31" s="83"/>
      <c r="H31" s="12"/>
    </row>
    <row r="32" spans="1:8" ht="18">
      <c r="A32" s="8"/>
      <c r="B32" s="8"/>
      <c r="C32" s="58" t="s">
        <v>155</v>
      </c>
      <c r="D32" s="87">
        <v>0</v>
      </c>
      <c r="F32" s="87">
        <v>0</v>
      </c>
      <c r="G32" s="83"/>
      <c r="H32" s="12"/>
    </row>
    <row r="33" spans="1:8" ht="18">
      <c r="A33" s="8"/>
      <c r="B33" s="8"/>
      <c r="C33" s="58" t="s">
        <v>183</v>
      </c>
      <c r="D33" s="86">
        <v>5070</v>
      </c>
      <c r="E33" s="83"/>
      <c r="F33" s="86">
        <v>5048</v>
      </c>
      <c r="G33" s="83"/>
      <c r="H33" s="12"/>
    </row>
    <row r="34" spans="1:8" ht="18">
      <c r="A34" s="8"/>
      <c r="B34" s="8"/>
      <c r="C34" s="8" t="s">
        <v>157</v>
      </c>
      <c r="D34" s="86">
        <v>813</v>
      </c>
      <c r="E34" s="83"/>
      <c r="F34" s="90">
        <v>3722</v>
      </c>
      <c r="G34" s="83"/>
      <c r="H34" s="12"/>
    </row>
    <row r="35" spans="1:8" ht="18">
      <c r="A35" s="8"/>
      <c r="B35" s="8"/>
      <c r="D35" s="88"/>
      <c r="E35" s="83"/>
      <c r="F35" s="88"/>
      <c r="G35" s="83"/>
      <c r="H35" s="12"/>
    </row>
    <row r="36" spans="1:8" ht="18">
      <c r="A36" s="8"/>
      <c r="B36" s="8"/>
      <c r="C36" s="8"/>
      <c r="D36" s="84">
        <f>SUM(D29:D35)</f>
        <v>58675</v>
      </c>
      <c r="E36" s="27"/>
      <c r="F36" s="84">
        <f>SUM(F29:F35)</f>
        <v>58161</v>
      </c>
      <c r="G36" s="27"/>
      <c r="H36" s="12"/>
    </row>
    <row r="37" spans="1:8" ht="18">
      <c r="A37" s="8">
        <v>9</v>
      </c>
      <c r="B37" s="8" t="s">
        <v>159</v>
      </c>
      <c r="C37" s="8"/>
      <c r="D37" s="60"/>
      <c r="E37" s="27"/>
      <c r="F37" s="60"/>
      <c r="G37" s="27"/>
      <c r="H37" s="12"/>
    </row>
    <row r="38" spans="1:8" ht="18">
      <c r="A38" s="8"/>
      <c r="B38" s="8"/>
      <c r="C38" s="8" t="s">
        <v>158</v>
      </c>
      <c r="D38" s="61">
        <v>3732</v>
      </c>
      <c r="E38" s="27"/>
      <c r="F38" s="62">
        <v>3243</v>
      </c>
      <c r="G38" s="27"/>
      <c r="H38" s="12"/>
    </row>
    <row r="39" spans="1:8" ht="18">
      <c r="A39" s="8"/>
      <c r="B39" s="8"/>
      <c r="C39" s="8" t="s">
        <v>160</v>
      </c>
      <c r="D39" s="61">
        <v>5270</v>
      </c>
      <c r="E39" s="27"/>
      <c r="F39" s="61">
        <v>5727</v>
      </c>
      <c r="G39" s="27"/>
      <c r="H39" s="12"/>
    </row>
    <row r="40" spans="1:8" ht="18">
      <c r="A40" s="8"/>
      <c r="B40" s="8"/>
      <c r="C40" s="8" t="s">
        <v>161</v>
      </c>
      <c r="D40" s="61">
        <v>17634</v>
      </c>
      <c r="E40" s="27"/>
      <c r="F40" s="62">
        <v>19863</v>
      </c>
      <c r="G40" s="27"/>
      <c r="H40" s="12"/>
    </row>
    <row r="41" spans="1:8" ht="18">
      <c r="A41" s="8"/>
      <c r="B41" s="8"/>
      <c r="C41" s="8" t="s">
        <v>162</v>
      </c>
      <c r="D41" s="62">
        <v>943</v>
      </c>
      <c r="E41" s="28"/>
      <c r="F41" s="62">
        <v>1155</v>
      </c>
      <c r="G41" s="27"/>
      <c r="H41" s="12"/>
    </row>
    <row r="42" spans="1:8" ht="18">
      <c r="A42" s="8"/>
      <c r="B42" s="8"/>
      <c r="C42" s="8" t="s">
        <v>163</v>
      </c>
      <c r="D42" s="62">
        <v>0</v>
      </c>
      <c r="E42" s="28"/>
      <c r="F42" s="62">
        <v>0</v>
      </c>
      <c r="G42" s="27"/>
      <c r="H42" s="12"/>
    </row>
    <row r="43" spans="1:8" ht="18">
      <c r="A43" s="8"/>
      <c r="B43" s="8"/>
      <c r="C43" s="8"/>
      <c r="D43" s="61"/>
      <c r="E43" s="27"/>
      <c r="F43" s="61"/>
      <c r="G43" s="27"/>
      <c r="H43" s="12"/>
    </row>
    <row r="44" spans="1:8" ht="18">
      <c r="A44" s="8"/>
      <c r="B44" s="8"/>
      <c r="C44" s="8"/>
      <c r="D44" s="60">
        <f>SUM(D38:D42)</f>
        <v>27579</v>
      </c>
      <c r="E44" s="27"/>
      <c r="F44" s="60">
        <f>SUM(F38:F43)</f>
        <v>29988</v>
      </c>
      <c r="G44" s="27"/>
      <c r="H44" s="12"/>
    </row>
    <row r="45" spans="1:8" ht="18">
      <c r="A45" s="8">
        <v>10</v>
      </c>
      <c r="B45" s="8" t="s">
        <v>164</v>
      </c>
      <c r="C45" s="8"/>
      <c r="D45" s="63">
        <f>$D$36-$D$44</f>
        <v>31096</v>
      </c>
      <c r="E45" s="12"/>
      <c r="F45" s="63">
        <f>$F$36-$F$44</f>
        <v>28173</v>
      </c>
      <c r="G45" s="12"/>
      <c r="H45" s="12"/>
    </row>
    <row r="46" spans="1:8" ht="18">
      <c r="A46" s="8"/>
      <c r="B46" s="8"/>
      <c r="C46" s="8"/>
      <c r="D46" s="63">
        <f>SUM(D14:D28)+$D$45</f>
        <v>101860</v>
      </c>
      <c r="E46" s="12"/>
      <c r="F46" s="63">
        <f>SUM(F14:F28)+F45</f>
        <v>99930</v>
      </c>
      <c r="G46" s="12"/>
      <c r="H46" s="12"/>
    </row>
    <row r="47" spans="4:8" ht="12.75" customHeight="1">
      <c r="D47" s="64"/>
      <c r="F47" s="64"/>
      <c r="G47" s="12"/>
      <c r="H47" s="12"/>
    </row>
    <row r="48" spans="1:8" ht="18">
      <c r="A48" s="8">
        <v>11</v>
      </c>
      <c r="B48" s="8" t="s">
        <v>165</v>
      </c>
      <c r="C48" s="8"/>
      <c r="D48" s="54"/>
      <c r="E48" s="12"/>
      <c r="F48" s="54"/>
      <c r="G48" s="12"/>
      <c r="H48" s="12"/>
    </row>
    <row r="49" spans="1:8" ht="18">
      <c r="A49" s="8"/>
      <c r="B49" s="8" t="s">
        <v>166</v>
      </c>
      <c r="C49" s="8"/>
      <c r="D49" s="54">
        <v>49000</v>
      </c>
      <c r="E49" s="12"/>
      <c r="F49" s="54">
        <v>49000</v>
      </c>
      <c r="G49" s="12"/>
      <c r="H49" s="12"/>
    </row>
    <row r="50" spans="1:8" ht="18">
      <c r="A50" s="8"/>
      <c r="B50" s="8" t="s">
        <v>44</v>
      </c>
      <c r="C50" s="8"/>
      <c r="D50" s="54"/>
      <c r="E50" s="12"/>
      <c r="F50" s="54"/>
      <c r="G50" s="12"/>
      <c r="H50" s="12"/>
    </row>
    <row r="51" spans="1:8" ht="18">
      <c r="A51" s="8"/>
      <c r="B51" s="8"/>
      <c r="C51" s="8" t="s">
        <v>45</v>
      </c>
      <c r="D51" s="54">
        <v>32985</v>
      </c>
      <c r="E51" s="12"/>
      <c r="F51" s="66">
        <v>32985</v>
      </c>
      <c r="G51" s="12"/>
      <c r="H51" s="12"/>
    </row>
    <row r="52" spans="1:8" ht="18">
      <c r="A52" s="8"/>
      <c r="B52" s="8"/>
      <c r="C52" s="8" t="s">
        <v>167</v>
      </c>
      <c r="D52" s="59">
        <v>0</v>
      </c>
      <c r="E52" s="12"/>
      <c r="F52" s="66">
        <v>0</v>
      </c>
      <c r="G52" s="12"/>
      <c r="H52" s="12"/>
    </row>
    <row r="53" spans="1:8" ht="18">
      <c r="A53" s="8"/>
      <c r="B53" s="8"/>
      <c r="C53" s="8" t="s">
        <v>46</v>
      </c>
      <c r="D53" s="54">
        <v>5207</v>
      </c>
      <c r="E53" s="12"/>
      <c r="F53" s="66">
        <v>5207</v>
      </c>
      <c r="G53" s="12"/>
      <c r="H53" s="12"/>
    </row>
    <row r="54" spans="1:8" ht="18">
      <c r="A54" s="8"/>
      <c r="B54" s="8"/>
      <c r="C54" s="8" t="s">
        <v>168</v>
      </c>
      <c r="D54" s="59">
        <v>0</v>
      </c>
      <c r="E54" s="12"/>
      <c r="F54" s="66">
        <v>0</v>
      </c>
      <c r="G54" s="12"/>
      <c r="H54" s="12"/>
    </row>
    <row r="55" spans="1:8" ht="18">
      <c r="A55" s="8"/>
      <c r="B55" s="8"/>
      <c r="C55" s="8" t="s">
        <v>47</v>
      </c>
      <c r="D55" s="54">
        <v>11128</v>
      </c>
      <c r="E55" s="12"/>
      <c r="F55" s="66">
        <v>9413</v>
      </c>
      <c r="G55" s="12"/>
      <c r="H55" s="12"/>
    </row>
    <row r="56" spans="1:8" ht="18">
      <c r="A56" s="8"/>
      <c r="B56" s="8"/>
      <c r="C56" s="8"/>
      <c r="D56" s="63">
        <f>SUM(D49:D55)</f>
        <v>98320</v>
      </c>
      <c r="E56" s="12"/>
      <c r="F56" s="63">
        <f>SUM(F49:F55)</f>
        <v>96605</v>
      </c>
      <c r="G56" s="12"/>
      <c r="H56" s="12"/>
    </row>
    <row r="57" spans="1:8" ht="12.75" customHeight="1">
      <c r="A57" s="8"/>
      <c r="B57" s="8"/>
      <c r="C57" s="8"/>
      <c r="D57" s="54"/>
      <c r="E57" s="12"/>
      <c r="F57" s="54"/>
      <c r="G57" s="12"/>
      <c r="H57" s="12"/>
    </row>
    <row r="58" spans="1:8" ht="18">
      <c r="A58" s="8">
        <v>12</v>
      </c>
      <c r="B58" s="8" t="s">
        <v>132</v>
      </c>
      <c r="C58" s="8"/>
      <c r="D58" s="59">
        <v>0</v>
      </c>
      <c r="E58" s="26"/>
      <c r="F58" s="59">
        <v>0</v>
      </c>
      <c r="G58" s="12"/>
      <c r="H58" s="12"/>
    </row>
    <row r="59" spans="1:8" ht="10.5" customHeight="1">
      <c r="A59" s="8"/>
      <c r="B59" s="8"/>
      <c r="C59" s="8"/>
      <c r="D59" s="54"/>
      <c r="E59" s="12"/>
      <c r="F59" s="54"/>
      <c r="G59" s="12"/>
      <c r="H59" s="12"/>
    </row>
    <row r="60" spans="1:8" ht="18">
      <c r="A60" s="8">
        <v>13</v>
      </c>
      <c r="B60" s="8" t="s">
        <v>169</v>
      </c>
      <c r="C60" s="8"/>
      <c r="D60" s="59">
        <v>322</v>
      </c>
      <c r="E60" s="12"/>
      <c r="F60" s="66">
        <v>318</v>
      </c>
      <c r="G60" s="29"/>
      <c r="H60" s="12"/>
    </row>
    <row r="61" spans="1:8" ht="10.5" customHeight="1">
      <c r="A61" s="8"/>
      <c r="B61" s="8"/>
      <c r="C61" s="8"/>
      <c r="D61" s="54"/>
      <c r="E61" s="12"/>
      <c r="F61" s="54"/>
      <c r="G61" s="12"/>
      <c r="H61" s="12"/>
    </row>
    <row r="62" spans="1:8" ht="18">
      <c r="A62" s="8">
        <v>14</v>
      </c>
      <c r="B62" s="8" t="s">
        <v>170</v>
      </c>
      <c r="C62" s="8"/>
      <c r="D62" s="59">
        <v>0</v>
      </c>
      <c r="E62" s="12"/>
      <c r="F62" s="54">
        <v>0</v>
      </c>
      <c r="G62" s="12"/>
      <c r="H62" s="12"/>
    </row>
    <row r="63" spans="4:6" ht="15">
      <c r="D63" s="52"/>
      <c r="F63" s="52"/>
    </row>
    <row r="64" spans="1:8" ht="18">
      <c r="A64" s="8">
        <v>15</v>
      </c>
      <c r="B64" s="8" t="s">
        <v>171</v>
      </c>
      <c r="D64" s="54">
        <v>3218</v>
      </c>
      <c r="E64" s="12"/>
      <c r="F64" s="66">
        <v>3007</v>
      </c>
      <c r="G64" s="12"/>
      <c r="H64" s="12"/>
    </row>
    <row r="65" spans="1:8" ht="18.75" thickBot="1">
      <c r="A65" s="8"/>
      <c r="B65" s="8"/>
      <c r="C65" s="8"/>
      <c r="D65" s="63">
        <f>SUM(D56:D64)</f>
        <v>101860</v>
      </c>
      <c r="E65" s="12"/>
      <c r="F65" s="63">
        <f>SUM(F56:F64)</f>
        <v>99930</v>
      </c>
      <c r="G65" s="12"/>
      <c r="H65" s="12"/>
    </row>
    <row r="66" spans="1:8" ht="18.75" thickTop="1">
      <c r="A66" s="8"/>
      <c r="B66" s="8"/>
      <c r="C66" s="8"/>
      <c r="D66" s="65"/>
      <c r="E66" s="12"/>
      <c r="F66" s="15"/>
      <c r="G66" s="12"/>
      <c r="H66" s="12"/>
    </row>
    <row r="67" spans="1:8" ht="18.75" thickBot="1">
      <c r="A67" s="8">
        <v>16</v>
      </c>
      <c r="B67" s="8" t="s">
        <v>172</v>
      </c>
      <c r="C67" s="8"/>
      <c r="D67" s="92">
        <f>(D46-D24-D22-D60-D64)/49000</f>
        <v>2.0058775510204083</v>
      </c>
      <c r="E67" s="40"/>
      <c r="F67" s="92">
        <f>(F46-F24-F22-F60-F64)/49000</f>
        <v>1.9708571428571429</v>
      </c>
      <c r="G67" s="12"/>
      <c r="H67" s="12"/>
    </row>
    <row r="68" spans="1:8" ht="18.75" thickTop="1">
      <c r="A68" s="8"/>
      <c r="B68" s="8"/>
      <c r="C68" s="8"/>
      <c r="D68" s="12"/>
      <c r="E68" s="12"/>
      <c r="F68" s="12"/>
      <c r="G68" s="12"/>
      <c r="H68" s="12"/>
    </row>
    <row r="69" spans="1:8" ht="18">
      <c r="A69" s="8"/>
      <c r="B69" s="8"/>
      <c r="C69" s="8"/>
      <c r="D69" s="12"/>
      <c r="E69" s="12"/>
      <c r="F69" s="12"/>
      <c r="G69" s="12"/>
      <c r="H69" s="12"/>
    </row>
    <row r="70" spans="1:8" ht="18">
      <c r="A70" s="8"/>
      <c r="B70" s="8"/>
      <c r="C70" s="8"/>
      <c r="D70" s="12"/>
      <c r="E70" s="12"/>
      <c r="F70" s="12"/>
      <c r="G70" s="12"/>
      <c r="H70" s="12"/>
    </row>
    <row r="71" spans="1:8" ht="18">
      <c r="A71" s="8"/>
      <c r="B71" s="8"/>
      <c r="C71" s="8"/>
      <c r="D71" s="12"/>
      <c r="E71" s="12"/>
      <c r="F71" s="12"/>
      <c r="G71" s="12"/>
      <c r="H71" s="12"/>
    </row>
    <row r="72" spans="1:8" ht="18">
      <c r="A72" s="8"/>
      <c r="B72" s="8"/>
      <c r="C72" s="8"/>
      <c r="D72" s="12"/>
      <c r="E72" s="12"/>
      <c r="F72" s="12"/>
      <c r="G72" s="12"/>
      <c r="H72" s="12"/>
    </row>
    <row r="73" spans="1:8" ht="18">
      <c r="A73" s="8"/>
      <c r="B73" s="8"/>
      <c r="C73" s="8"/>
      <c r="D73" s="12"/>
      <c r="E73" s="12"/>
      <c r="F73" s="12"/>
      <c r="G73" s="12"/>
      <c r="H73" s="12"/>
    </row>
    <row r="74" spans="1:8" ht="18">
      <c r="A74" s="8"/>
      <c r="B74" s="8"/>
      <c r="C74" s="8"/>
      <c r="D74" s="12"/>
      <c r="E74" s="12"/>
      <c r="F74" s="12"/>
      <c r="G74" s="12"/>
      <c r="H74" s="12"/>
    </row>
  </sheetData>
  <printOptions/>
  <pageMargins left="0.59" right="0.5" top="0.8" bottom="0.38" header="0" footer="0"/>
  <pageSetup fitToHeight="1" fitToWidth="1" horizontalDpi="1200" verticalDpi="12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0"/>
  <sheetViews>
    <sheetView showOutlineSymbols="0" zoomScale="75" zoomScaleNormal="75" workbookViewId="0" topLeftCell="A167">
      <selection activeCell="I176" sqref="I176"/>
    </sheetView>
  </sheetViews>
  <sheetFormatPr defaultColWidth="8.88671875" defaultRowHeight="15"/>
  <cols>
    <col min="1" max="2" width="3.6640625" style="1" customWidth="1"/>
    <col min="3" max="3" width="25.6640625" style="1" customWidth="1"/>
    <col min="4" max="4" width="12.6640625" style="1" customWidth="1"/>
    <col min="5" max="5" width="3.88671875" style="1" customWidth="1"/>
    <col min="6" max="6" width="12.6640625" style="1" customWidth="1"/>
    <col min="7" max="7" width="1.2265625" style="1" customWidth="1"/>
    <col min="8" max="8" width="13.3359375" style="1" customWidth="1"/>
    <col min="9" max="9" width="12.88671875" style="1" customWidth="1"/>
    <col min="10" max="10" width="13.4453125" style="1" customWidth="1"/>
    <col min="11" max="11" width="11.3359375" style="1" customWidth="1"/>
    <col min="12" max="16384" width="10.6640625" style="1" customWidth="1"/>
  </cols>
  <sheetData>
    <row r="1" spans="1:10" ht="23.25">
      <c r="A1" s="30" t="s">
        <v>25</v>
      </c>
      <c r="B1" s="31"/>
      <c r="C1" s="31"/>
      <c r="D1" s="31"/>
      <c r="E1" s="31"/>
      <c r="F1" s="32"/>
      <c r="G1" s="31"/>
      <c r="H1" s="31"/>
      <c r="I1" s="31"/>
      <c r="J1" s="31"/>
    </row>
    <row r="2" spans="1:10" ht="15">
      <c r="A2" s="32" t="s">
        <v>26</v>
      </c>
      <c r="D2" s="32"/>
      <c r="F2" s="32"/>
      <c r="J2" s="31"/>
    </row>
    <row r="3" spans="1:10" ht="15">
      <c r="A3" s="22" t="s">
        <v>27</v>
      </c>
      <c r="J3" s="31"/>
    </row>
    <row r="4" spans="1:10" ht="15">
      <c r="A4" s="31"/>
      <c r="J4" s="31"/>
    </row>
    <row r="5" spans="1:10" s="72" customFormat="1" ht="18">
      <c r="A5" s="49" t="s">
        <v>173</v>
      </c>
      <c r="J5" s="73"/>
    </row>
    <row r="6" spans="1:10" ht="15.75">
      <c r="A6" s="5"/>
      <c r="J6" s="31"/>
    </row>
    <row r="7" spans="1:10" ht="15">
      <c r="A7" s="74"/>
      <c r="J7" s="31"/>
    </row>
    <row r="8" spans="1:10" ht="15.75">
      <c r="A8" s="75">
        <v>1</v>
      </c>
      <c r="B8" s="5" t="s">
        <v>59</v>
      </c>
      <c r="C8" s="5"/>
      <c r="J8" s="31"/>
    </row>
    <row r="9" spans="1:10" ht="15.75">
      <c r="A9" s="75"/>
      <c r="B9" s="5"/>
      <c r="C9" s="5"/>
      <c r="J9" s="31"/>
    </row>
    <row r="10" spans="1:10" s="43" customFormat="1" ht="15">
      <c r="A10" s="76"/>
      <c r="B10" s="43" t="s">
        <v>110</v>
      </c>
      <c r="J10" s="44"/>
    </row>
    <row r="11" spans="1:10" s="43" customFormat="1" ht="15">
      <c r="A11" s="76"/>
      <c r="B11" s="43" t="s">
        <v>210</v>
      </c>
      <c r="J11" s="44"/>
    </row>
    <row r="12" spans="1:10" s="43" customFormat="1" ht="15">
      <c r="A12" s="76"/>
      <c r="J12" s="44"/>
    </row>
    <row r="13" spans="1:10" ht="15.75">
      <c r="A13" s="75"/>
      <c r="B13" s="6" t="s">
        <v>214</v>
      </c>
      <c r="J13" s="31"/>
    </row>
    <row r="14" spans="1:10" ht="15.75">
      <c r="A14" s="75"/>
      <c r="B14" s="6" t="s">
        <v>212</v>
      </c>
      <c r="J14" s="31"/>
    </row>
    <row r="15" spans="1:10" ht="15.75">
      <c r="A15" s="75"/>
      <c r="J15" s="31"/>
    </row>
    <row r="16" spans="1:10" ht="15.75">
      <c r="A16" s="75">
        <v>2</v>
      </c>
      <c r="B16" s="5" t="s">
        <v>60</v>
      </c>
      <c r="C16" s="5"/>
      <c r="J16" s="31"/>
    </row>
    <row r="17" spans="1:10" ht="15.75">
      <c r="A17" s="75"/>
      <c r="B17" s="5"/>
      <c r="C17" s="5"/>
      <c r="J17" s="31"/>
    </row>
    <row r="18" spans="1:10" ht="15.75">
      <c r="A18" s="75"/>
      <c r="B18" s="6" t="s">
        <v>184</v>
      </c>
      <c r="J18" s="31"/>
    </row>
    <row r="19" spans="1:10" ht="15.75">
      <c r="A19" s="75"/>
      <c r="J19" s="31"/>
    </row>
    <row r="20" spans="1:10" ht="15.75">
      <c r="A20" s="75">
        <v>3</v>
      </c>
      <c r="B20" s="5" t="s">
        <v>61</v>
      </c>
      <c r="C20" s="5"/>
      <c r="J20" s="31"/>
    </row>
    <row r="21" spans="1:10" ht="15.75">
      <c r="A21" s="75"/>
      <c r="B21" s="5"/>
      <c r="C21" s="5"/>
      <c r="J21" s="31"/>
    </row>
    <row r="22" spans="1:10" ht="15.75">
      <c r="A22" s="75"/>
      <c r="B22" s="6" t="s">
        <v>185</v>
      </c>
      <c r="J22" s="31"/>
    </row>
    <row r="23" spans="1:10" ht="15.75">
      <c r="A23" s="75"/>
      <c r="J23" s="31"/>
    </row>
    <row r="24" spans="1:10" ht="15.75">
      <c r="A24" s="75">
        <v>4</v>
      </c>
      <c r="B24" s="5" t="s">
        <v>62</v>
      </c>
      <c r="C24" s="5"/>
      <c r="J24" s="31"/>
    </row>
    <row r="25" spans="1:10" ht="15.75">
      <c r="A25" s="75"/>
      <c r="E25" s="5"/>
      <c r="F25" s="2" t="s">
        <v>90</v>
      </c>
      <c r="J25" s="31"/>
    </row>
    <row r="26" spans="1:10" ht="15.75">
      <c r="A26" s="75"/>
      <c r="D26" s="2" t="s">
        <v>88</v>
      </c>
      <c r="E26" s="7"/>
      <c r="F26" s="2" t="s">
        <v>88</v>
      </c>
      <c r="J26" s="31"/>
    </row>
    <row r="27" spans="1:10" ht="15.75">
      <c r="A27" s="75"/>
      <c r="D27" s="2" t="s">
        <v>89</v>
      </c>
      <c r="E27" s="7"/>
      <c r="F27" s="2" t="s">
        <v>91</v>
      </c>
      <c r="J27" s="31"/>
    </row>
    <row r="28" spans="1:10" ht="15.75">
      <c r="A28" s="75"/>
      <c r="D28" s="2" t="s">
        <v>139</v>
      </c>
      <c r="E28" s="7"/>
      <c r="F28" s="2" t="s">
        <v>139</v>
      </c>
      <c r="J28" s="31"/>
    </row>
    <row r="29" spans="1:10" ht="15.75">
      <c r="A29" s="75"/>
      <c r="D29" s="2" t="s">
        <v>37</v>
      </c>
      <c r="E29" s="7"/>
      <c r="F29" s="2" t="s">
        <v>37</v>
      </c>
      <c r="J29" s="31"/>
    </row>
    <row r="30" spans="1:10" ht="15.75">
      <c r="A30" s="75"/>
      <c r="J30" s="31"/>
    </row>
    <row r="31" spans="1:10" ht="15.75">
      <c r="A31" s="75"/>
      <c r="B31" s="6" t="s">
        <v>63</v>
      </c>
      <c r="D31" s="80">
        <v>364</v>
      </c>
      <c r="E31" s="37"/>
      <c r="F31" s="80">
        <v>364</v>
      </c>
      <c r="J31" s="31"/>
    </row>
    <row r="32" spans="1:10" ht="15.75">
      <c r="A32" s="75"/>
      <c r="B32" s="6" t="s">
        <v>98</v>
      </c>
      <c r="D32" s="80">
        <v>0</v>
      </c>
      <c r="E32" s="37"/>
      <c r="F32" s="80">
        <v>0</v>
      </c>
      <c r="J32" s="31"/>
    </row>
    <row r="33" spans="1:10" ht="15.75">
      <c r="A33" s="75"/>
      <c r="B33" s="6" t="s">
        <v>176</v>
      </c>
      <c r="D33" s="81">
        <v>211</v>
      </c>
      <c r="E33" s="35"/>
      <c r="F33" s="81">
        <v>211</v>
      </c>
      <c r="J33" s="31"/>
    </row>
    <row r="34" spans="1:10" ht="18.75" customHeight="1">
      <c r="A34" s="75"/>
      <c r="D34" s="82">
        <f>SUM(D31:D33)</f>
        <v>575</v>
      </c>
      <c r="E34" s="35"/>
      <c r="F34" s="82">
        <f>SUM(F31:F33)</f>
        <v>575</v>
      </c>
      <c r="J34" s="31"/>
    </row>
    <row r="35" spans="1:10" ht="18.75" customHeight="1">
      <c r="A35" s="75"/>
      <c r="D35" s="38"/>
      <c r="E35" s="35"/>
      <c r="F35" s="38"/>
      <c r="J35" s="31"/>
    </row>
    <row r="36" spans="1:10" ht="18.75" customHeight="1">
      <c r="A36" s="75"/>
      <c r="B36" s="1" t="s">
        <v>177</v>
      </c>
      <c r="D36" s="46"/>
      <c r="E36" s="47"/>
      <c r="F36" s="46"/>
      <c r="J36" s="31"/>
    </row>
    <row r="37" spans="1:10" ht="18.75" customHeight="1">
      <c r="A37" s="75"/>
      <c r="B37" s="1" t="s">
        <v>118</v>
      </c>
      <c r="D37" s="46"/>
      <c r="E37" s="35"/>
      <c r="F37" s="46"/>
      <c r="J37" s="31"/>
    </row>
    <row r="38" spans="1:10" ht="18.75" customHeight="1">
      <c r="A38" s="75"/>
      <c r="D38" s="46"/>
      <c r="E38" s="35"/>
      <c r="F38" s="46"/>
      <c r="J38" s="31"/>
    </row>
    <row r="39" spans="1:10" ht="15.75">
      <c r="A39" s="75">
        <v>5</v>
      </c>
      <c r="B39" s="5" t="s">
        <v>64</v>
      </c>
      <c r="C39" s="5"/>
      <c r="J39" s="31"/>
    </row>
    <row r="40" spans="1:10" ht="15.75">
      <c r="A40" s="75"/>
      <c r="B40" s="5"/>
      <c r="C40" s="5"/>
      <c r="J40" s="31"/>
    </row>
    <row r="41" spans="1:10" ht="15.75">
      <c r="A41" s="75"/>
      <c r="B41" s="6" t="s">
        <v>186</v>
      </c>
      <c r="J41" s="31"/>
    </row>
    <row r="42" spans="1:10" ht="15.75">
      <c r="A42" s="75"/>
      <c r="J42" s="31"/>
    </row>
    <row r="43" spans="1:10" ht="15.75">
      <c r="A43" s="75">
        <v>6</v>
      </c>
      <c r="B43" s="5" t="s">
        <v>65</v>
      </c>
      <c r="C43" s="5"/>
      <c r="J43" s="31"/>
    </row>
    <row r="44" spans="1:10" ht="15.75">
      <c r="A44" s="75"/>
      <c r="B44" s="5"/>
      <c r="C44" s="5"/>
      <c r="J44" s="31"/>
    </row>
    <row r="45" spans="1:10" ht="15.75">
      <c r="A45" s="75"/>
      <c r="B45" s="6" t="s">
        <v>187</v>
      </c>
      <c r="J45" s="31"/>
    </row>
    <row r="46" spans="1:10" ht="15.75">
      <c r="A46" s="75"/>
      <c r="J46" s="31"/>
    </row>
    <row r="47" spans="1:10" ht="15.75">
      <c r="A47" s="75">
        <v>7</v>
      </c>
      <c r="B47" s="5" t="s">
        <v>66</v>
      </c>
      <c r="C47" s="5"/>
      <c r="J47" s="31"/>
    </row>
    <row r="48" spans="1:10" ht="15.75">
      <c r="A48" s="75"/>
      <c r="B48" s="5"/>
      <c r="C48" s="5"/>
      <c r="J48" s="31"/>
    </row>
    <row r="49" spans="1:10" ht="15.75">
      <c r="A49" s="75"/>
      <c r="B49" s="1" t="s">
        <v>188</v>
      </c>
      <c r="C49" s="6"/>
      <c r="J49" s="31"/>
    </row>
    <row r="50" spans="1:10" ht="15.75">
      <c r="A50" s="75"/>
      <c r="C50" s="6"/>
      <c r="J50" s="31"/>
    </row>
    <row r="51" spans="1:10" ht="15.75">
      <c r="A51" s="75">
        <v>8</v>
      </c>
      <c r="B51" s="48" t="s">
        <v>3</v>
      </c>
      <c r="C51" s="5" t="s">
        <v>67</v>
      </c>
      <c r="D51" s="5"/>
      <c r="J51" s="31"/>
    </row>
    <row r="52" spans="1:10" ht="15.75">
      <c r="A52" s="75"/>
      <c r="C52" s="6"/>
      <c r="J52" s="31"/>
    </row>
    <row r="53" spans="1:10" ht="15.75">
      <c r="A53" s="75"/>
      <c r="B53" s="43" t="s">
        <v>11</v>
      </c>
      <c r="C53" s="43" t="s">
        <v>99</v>
      </c>
      <c r="D53" s="43"/>
      <c r="E53" s="43"/>
      <c r="F53" s="43"/>
      <c r="G53" s="43"/>
      <c r="H53" s="43"/>
      <c r="I53" s="43"/>
      <c r="J53" s="44"/>
    </row>
    <row r="54" spans="1:10" ht="15.75">
      <c r="A54" s="75"/>
      <c r="B54" s="43"/>
      <c r="C54" s="43"/>
      <c r="D54" s="43"/>
      <c r="E54" s="43"/>
      <c r="F54" s="43"/>
      <c r="G54" s="43"/>
      <c r="H54" s="43"/>
      <c r="I54" s="43"/>
      <c r="J54" s="44"/>
    </row>
    <row r="55" spans="1:10" ht="15.75">
      <c r="A55" s="75"/>
      <c r="B55" s="43"/>
      <c r="C55" s="43" t="s">
        <v>100</v>
      </c>
      <c r="D55" s="43"/>
      <c r="E55" s="43"/>
      <c r="F55" s="43"/>
      <c r="G55" s="43"/>
      <c r="H55" s="43"/>
      <c r="I55" s="43"/>
      <c r="J55" s="44"/>
    </row>
    <row r="56" spans="1:10" ht="15.75">
      <c r="A56" s="75"/>
      <c r="B56" s="43"/>
      <c r="C56" s="43" t="s">
        <v>101</v>
      </c>
      <c r="D56" s="43"/>
      <c r="E56" s="43"/>
      <c r="F56" s="43"/>
      <c r="G56" s="43"/>
      <c r="H56" s="43"/>
      <c r="I56" s="43"/>
      <c r="J56" s="44"/>
    </row>
    <row r="57" spans="1:10" ht="15.75">
      <c r="A57" s="75"/>
      <c r="B57" s="43"/>
      <c r="C57" s="43" t="s">
        <v>102</v>
      </c>
      <c r="D57" s="43"/>
      <c r="E57" s="43"/>
      <c r="F57" s="43"/>
      <c r="G57" s="43"/>
      <c r="H57" s="43"/>
      <c r="I57" s="43"/>
      <c r="J57" s="44"/>
    </row>
    <row r="58" spans="1:10" ht="15.75">
      <c r="A58" s="75"/>
      <c r="C58" s="1" t="s">
        <v>103</v>
      </c>
      <c r="J58" s="31"/>
    </row>
    <row r="59" spans="1:11" ht="15.75">
      <c r="A59" s="75"/>
      <c r="B59" s="43"/>
      <c r="C59" s="43" t="s">
        <v>104</v>
      </c>
      <c r="D59" s="43"/>
      <c r="E59" s="43"/>
      <c r="F59" s="43"/>
      <c r="G59" s="43"/>
      <c r="H59" s="43"/>
      <c r="I59" s="43"/>
      <c r="J59" s="44"/>
      <c r="K59" s="43"/>
    </row>
    <row r="60" spans="1:11" ht="15.75">
      <c r="A60" s="75"/>
      <c r="B60" s="43"/>
      <c r="C60" s="43"/>
      <c r="D60" s="43"/>
      <c r="E60" s="43"/>
      <c r="F60" s="43"/>
      <c r="G60" s="43"/>
      <c r="H60" s="43"/>
      <c r="I60" s="43"/>
      <c r="J60" s="44"/>
      <c r="K60" s="43"/>
    </row>
    <row r="61" spans="1:11" ht="15.75">
      <c r="A61" s="75"/>
      <c r="B61" s="43"/>
      <c r="C61" s="43" t="s">
        <v>189</v>
      </c>
      <c r="D61" s="43"/>
      <c r="E61" s="43"/>
      <c r="F61" s="43"/>
      <c r="G61" s="43"/>
      <c r="H61" s="43"/>
      <c r="I61" s="43"/>
      <c r="J61" s="44"/>
      <c r="K61" s="43"/>
    </row>
    <row r="62" spans="1:11" ht="15.75">
      <c r="A62" s="75"/>
      <c r="B62" s="43"/>
      <c r="C62" s="43"/>
      <c r="D62" s="43"/>
      <c r="E62" s="43"/>
      <c r="F62" s="43"/>
      <c r="G62" s="43"/>
      <c r="H62" s="43"/>
      <c r="I62" s="43"/>
      <c r="J62" s="44"/>
      <c r="K62" s="43"/>
    </row>
    <row r="63" spans="1:11" ht="15.75">
      <c r="A63" s="75"/>
      <c r="B63" s="43" t="s">
        <v>20</v>
      </c>
      <c r="C63" s="43" t="s">
        <v>105</v>
      </c>
      <c r="D63" s="43"/>
      <c r="E63" s="43"/>
      <c r="F63" s="43"/>
      <c r="G63" s="43"/>
      <c r="H63" s="43"/>
      <c r="I63" s="43"/>
      <c r="J63" s="43"/>
      <c r="K63" s="43"/>
    </row>
    <row r="64" spans="1:11" ht="15.75">
      <c r="A64" s="75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0" ht="15.75">
      <c r="A65" s="75"/>
      <c r="C65" s="43" t="s">
        <v>106</v>
      </c>
      <c r="D65" s="43"/>
      <c r="E65" s="43"/>
      <c r="F65" s="43"/>
      <c r="G65" s="43"/>
      <c r="H65" s="43"/>
      <c r="I65" s="43"/>
      <c r="J65" s="31"/>
    </row>
    <row r="66" spans="1:10" ht="15.75">
      <c r="A66" s="75"/>
      <c r="B66" s="5"/>
      <c r="C66" s="43" t="s">
        <v>107</v>
      </c>
      <c r="D66" s="43"/>
      <c r="E66" s="43"/>
      <c r="F66" s="43"/>
      <c r="G66" s="43"/>
      <c r="H66" s="43"/>
      <c r="I66" s="43"/>
      <c r="J66" s="31"/>
    </row>
    <row r="67" spans="1:10" ht="15.75">
      <c r="A67" s="75"/>
      <c r="B67" s="5"/>
      <c r="C67" s="43"/>
      <c r="D67" s="43"/>
      <c r="E67" s="43"/>
      <c r="F67" s="43"/>
      <c r="G67" s="43"/>
      <c r="H67" s="43"/>
      <c r="I67" s="43"/>
      <c r="J67" s="31"/>
    </row>
    <row r="68" spans="1:10" ht="15.75">
      <c r="A68" s="75"/>
      <c r="B68" s="43"/>
      <c r="C68" s="43" t="s">
        <v>108</v>
      </c>
      <c r="D68" s="43"/>
      <c r="E68" s="43"/>
      <c r="F68" s="43"/>
      <c r="G68" s="43"/>
      <c r="H68" s="43"/>
      <c r="I68" s="43"/>
      <c r="J68" s="44"/>
    </row>
    <row r="69" spans="1:11" ht="15.75">
      <c r="A69" s="75"/>
      <c r="B69" s="43"/>
      <c r="C69" s="43" t="s">
        <v>215</v>
      </c>
      <c r="D69" s="43"/>
      <c r="E69" s="43"/>
      <c r="F69" s="43"/>
      <c r="G69" s="43"/>
      <c r="H69" s="43"/>
      <c r="I69" s="43"/>
      <c r="J69" s="43"/>
      <c r="K69" s="43"/>
    </row>
    <row r="70" spans="1:10" ht="15">
      <c r="A70" s="77"/>
      <c r="J70" s="31"/>
    </row>
    <row r="71" spans="1:11" ht="18">
      <c r="A71" s="77"/>
      <c r="B71" s="48" t="s">
        <v>4</v>
      </c>
      <c r="C71" s="5" t="s">
        <v>80</v>
      </c>
      <c r="E71" s="8"/>
      <c r="F71" s="8"/>
      <c r="G71" s="8"/>
      <c r="H71" s="8"/>
      <c r="I71" s="8"/>
      <c r="K71" s="31"/>
    </row>
    <row r="72" spans="1:11" ht="18">
      <c r="A72" s="77"/>
      <c r="E72" s="8"/>
      <c r="F72" s="8"/>
      <c r="G72" s="8"/>
      <c r="H72" s="8"/>
      <c r="I72" s="8"/>
      <c r="K72" s="31"/>
    </row>
    <row r="73" spans="1:11" ht="18">
      <c r="A73" s="77"/>
      <c r="C73" s="6" t="s">
        <v>115</v>
      </c>
      <c r="E73" s="8"/>
      <c r="F73" s="8"/>
      <c r="G73" s="8"/>
      <c r="H73" s="8"/>
      <c r="I73" s="8"/>
      <c r="K73" s="31"/>
    </row>
    <row r="74" spans="1:11" ht="18">
      <c r="A74" s="77"/>
      <c r="C74" s="6"/>
      <c r="E74" s="8"/>
      <c r="F74" s="8"/>
      <c r="H74" s="8"/>
      <c r="I74" s="8"/>
      <c r="K74" s="31"/>
    </row>
    <row r="75" spans="1:12" ht="18">
      <c r="A75" s="77"/>
      <c r="E75" s="8"/>
      <c r="G75" s="8"/>
      <c r="H75" s="48" t="s">
        <v>113</v>
      </c>
      <c r="I75" s="50"/>
      <c r="J75" s="48" t="s">
        <v>113</v>
      </c>
      <c r="L75" s="31"/>
    </row>
    <row r="76" spans="1:12" ht="18">
      <c r="A76" s="77"/>
      <c r="E76" s="8"/>
      <c r="G76" s="8"/>
      <c r="H76" s="50" t="s">
        <v>97</v>
      </c>
      <c r="I76" s="50" t="s">
        <v>119</v>
      </c>
      <c r="J76" s="50" t="s">
        <v>179</v>
      </c>
      <c r="L76" s="31"/>
    </row>
    <row r="77" spans="1:12" ht="18">
      <c r="A77" s="77"/>
      <c r="E77" s="8"/>
      <c r="G77" s="8"/>
      <c r="H77" s="50" t="s">
        <v>37</v>
      </c>
      <c r="I77" s="50" t="s">
        <v>37</v>
      </c>
      <c r="J77" s="50" t="s">
        <v>37</v>
      </c>
      <c r="L77" s="31"/>
    </row>
    <row r="78" spans="1:12" ht="18">
      <c r="A78" s="77"/>
      <c r="E78" s="8"/>
      <c r="G78" s="8"/>
      <c r="H78" s="50"/>
      <c r="I78" s="50"/>
      <c r="J78" s="50"/>
      <c r="L78" s="31"/>
    </row>
    <row r="79" spans="1:12" ht="18">
      <c r="A79" s="77"/>
      <c r="C79" s="6" t="s">
        <v>81</v>
      </c>
      <c r="E79" s="8"/>
      <c r="G79" s="8"/>
      <c r="I79" s="8"/>
      <c r="L79" s="31"/>
    </row>
    <row r="80" spans="1:12" ht="18">
      <c r="A80" s="77"/>
      <c r="C80" s="6" t="s">
        <v>82</v>
      </c>
      <c r="E80" s="8"/>
      <c r="G80" s="8"/>
      <c r="H80" s="52">
        <v>5048</v>
      </c>
      <c r="I80" s="51">
        <v>0</v>
      </c>
      <c r="J80" s="14">
        <f>+H80+I80</f>
        <v>5048</v>
      </c>
      <c r="L80" s="31"/>
    </row>
    <row r="81" spans="1:12" ht="18">
      <c r="A81" s="77"/>
      <c r="C81" s="6" t="s">
        <v>83</v>
      </c>
      <c r="E81" s="8"/>
      <c r="G81" s="8"/>
      <c r="H81" s="52">
        <v>6593</v>
      </c>
      <c r="I81" s="51">
        <f>J81-H81</f>
        <v>0</v>
      </c>
      <c r="J81" s="14">
        <v>6593</v>
      </c>
      <c r="L81" s="31"/>
    </row>
    <row r="82" spans="1:12" ht="18">
      <c r="A82" s="77"/>
      <c r="C82" s="6" t="s">
        <v>96</v>
      </c>
      <c r="E82" s="8"/>
      <c r="G82" s="8"/>
      <c r="H82" s="52">
        <v>6494</v>
      </c>
      <c r="I82" s="51">
        <f>J82-H82</f>
        <v>0</v>
      </c>
      <c r="J82" s="14">
        <v>6494</v>
      </c>
      <c r="L82" s="31"/>
    </row>
    <row r="83" spans="1:12" ht="18">
      <c r="A83" s="77"/>
      <c r="C83" s="6" t="s">
        <v>84</v>
      </c>
      <c r="E83" s="8"/>
      <c r="G83" s="8"/>
      <c r="H83" s="52">
        <v>1495</v>
      </c>
      <c r="I83" s="51">
        <f>J83-H83</f>
        <v>0</v>
      </c>
      <c r="J83" s="14">
        <v>1495</v>
      </c>
      <c r="L83" s="31"/>
    </row>
    <row r="84" spans="1:12" ht="15">
      <c r="A84" s="77"/>
      <c r="C84" s="6" t="s">
        <v>116</v>
      </c>
      <c r="H84" s="52">
        <v>1952</v>
      </c>
      <c r="I84" s="51">
        <v>0</v>
      </c>
      <c r="J84" s="14">
        <f>+H84+I84</f>
        <v>1952</v>
      </c>
      <c r="L84" s="31"/>
    </row>
    <row r="85" spans="1:12" ht="18">
      <c r="A85" s="77"/>
      <c r="C85" s="6" t="s">
        <v>85</v>
      </c>
      <c r="E85" s="8"/>
      <c r="G85" s="8"/>
      <c r="H85" s="52">
        <v>3034</v>
      </c>
      <c r="I85" s="51">
        <v>0</v>
      </c>
      <c r="J85" s="14">
        <f>J87-J80-J81-J82-J83-J84</f>
        <v>3034</v>
      </c>
      <c r="L85" s="31"/>
    </row>
    <row r="86" spans="1:12" ht="18">
      <c r="A86" s="77"/>
      <c r="E86" s="8"/>
      <c r="G86" s="8"/>
      <c r="H86" s="52"/>
      <c r="I86" s="51"/>
      <c r="L86" s="31"/>
    </row>
    <row r="87" spans="1:12" ht="15.75" thickBot="1">
      <c r="A87" s="77"/>
      <c r="H87" s="53">
        <f>SUM(H80:H86)</f>
        <v>24616</v>
      </c>
      <c r="I87" s="55" t="s">
        <v>38</v>
      </c>
      <c r="J87" s="34">
        <v>24616</v>
      </c>
      <c r="L87" s="31"/>
    </row>
    <row r="88" spans="1:11" ht="16.5" thickTop="1">
      <c r="A88" s="77"/>
      <c r="D88" s="5"/>
      <c r="K88" s="31"/>
    </row>
    <row r="89" spans="1:11" ht="15.75">
      <c r="A89" s="77"/>
      <c r="C89" s="6" t="s">
        <v>213</v>
      </c>
      <c r="D89" s="5"/>
      <c r="K89" s="31"/>
    </row>
    <row r="90" spans="1:11" ht="15.75">
      <c r="A90" s="77"/>
      <c r="C90" s="6" t="s">
        <v>200</v>
      </c>
      <c r="D90" s="5"/>
      <c r="K90" s="31"/>
    </row>
    <row r="91" spans="1:11" ht="15.75">
      <c r="A91" s="77"/>
      <c r="C91" s="6" t="s">
        <v>201</v>
      </c>
      <c r="D91" s="5"/>
      <c r="K91" s="31"/>
    </row>
    <row r="92" spans="1:10" ht="15">
      <c r="A92" s="77"/>
      <c r="J92" s="31"/>
    </row>
    <row r="93" spans="1:10" ht="15.75">
      <c r="A93" s="75">
        <v>9</v>
      </c>
      <c r="B93" s="5" t="s">
        <v>70</v>
      </c>
      <c r="J93" s="31"/>
    </row>
    <row r="94" spans="1:10" ht="15.75">
      <c r="A94" s="75"/>
      <c r="B94" s="5"/>
      <c r="J94" s="31"/>
    </row>
    <row r="95" spans="1:10" ht="15.75">
      <c r="A95" s="75"/>
      <c r="B95" s="6" t="s">
        <v>193</v>
      </c>
      <c r="J95" s="31"/>
    </row>
    <row r="96" spans="1:10" ht="15.75">
      <c r="A96" s="75"/>
      <c r="B96" s="6" t="s">
        <v>222</v>
      </c>
      <c r="C96" s="5"/>
      <c r="J96" s="31"/>
    </row>
    <row r="97" spans="3:10" ht="15.75">
      <c r="C97" s="5"/>
      <c r="J97" s="31"/>
    </row>
    <row r="98" spans="1:10" ht="15.75">
      <c r="A98" s="75">
        <v>10</v>
      </c>
      <c r="B98" s="5" t="s">
        <v>71</v>
      </c>
      <c r="J98" s="31"/>
    </row>
    <row r="99" spans="1:10" ht="15.75">
      <c r="A99" s="75"/>
      <c r="B99" s="5"/>
      <c r="J99" s="31"/>
    </row>
    <row r="100" spans="1:10" ht="15.75">
      <c r="A100" s="75"/>
      <c r="B100" s="6" t="s">
        <v>178</v>
      </c>
      <c r="G100" s="7"/>
      <c r="J100" s="31"/>
    </row>
    <row r="101" spans="1:10" ht="15.75">
      <c r="A101" s="75"/>
      <c r="J101" s="31"/>
    </row>
    <row r="102" spans="6:10" ht="15.75">
      <c r="F102" s="2" t="s">
        <v>37</v>
      </c>
      <c r="J102" s="31"/>
    </row>
    <row r="103" spans="1:10" ht="15.75">
      <c r="A103" s="75"/>
      <c r="B103" s="6" t="s">
        <v>111</v>
      </c>
      <c r="F103" s="14">
        <f>BSHEET!D60</f>
        <v>322</v>
      </c>
      <c r="J103" s="31"/>
    </row>
    <row r="104" spans="1:10" ht="15.75">
      <c r="A104" s="75"/>
      <c r="B104" s="6" t="s">
        <v>112</v>
      </c>
      <c r="F104" s="14">
        <f>BSHEET!D40</f>
        <v>17634</v>
      </c>
      <c r="J104" s="31"/>
    </row>
    <row r="105" spans="1:10" ht="15.75">
      <c r="A105" s="75"/>
      <c r="F105" s="14"/>
      <c r="J105" s="31"/>
    </row>
    <row r="106" spans="1:10" ht="16.5" thickBot="1">
      <c r="A106" s="75"/>
      <c r="C106" s="5"/>
      <c r="F106" s="34">
        <f>SUM(F103:F104)</f>
        <v>17956</v>
      </c>
      <c r="J106" s="31"/>
    </row>
    <row r="107" spans="1:10" ht="16.5" thickTop="1">
      <c r="A107" s="75"/>
      <c r="C107" s="5"/>
      <c r="J107" s="31"/>
    </row>
    <row r="108" spans="1:10" ht="15.75">
      <c r="A108" s="75">
        <v>11</v>
      </c>
      <c r="B108" s="5" t="s">
        <v>72</v>
      </c>
      <c r="J108" s="31"/>
    </row>
    <row r="109" spans="1:10" ht="15.75">
      <c r="A109" s="75"/>
      <c r="B109" s="5"/>
      <c r="J109" s="31"/>
    </row>
    <row r="110" spans="1:10" ht="15.75">
      <c r="A110" s="75"/>
      <c r="B110" s="6" t="s">
        <v>216</v>
      </c>
      <c r="C110" s="5"/>
      <c r="J110" s="31"/>
    </row>
    <row r="111" spans="1:10" ht="15.75">
      <c r="A111" s="75"/>
      <c r="J111" s="31"/>
    </row>
    <row r="112" spans="1:10" ht="15.75">
      <c r="A112" s="75">
        <v>12</v>
      </c>
      <c r="B112" s="5" t="s">
        <v>73</v>
      </c>
      <c r="J112" s="31"/>
    </row>
    <row r="113" spans="1:10" ht="15.75">
      <c r="A113" s="75"/>
      <c r="J113" s="31"/>
    </row>
    <row r="114" spans="1:10" ht="15.75">
      <c r="A114" s="75"/>
      <c r="B114" s="6" t="s">
        <v>217</v>
      </c>
      <c r="C114" s="5"/>
      <c r="J114" s="31"/>
    </row>
    <row r="115" spans="1:10" ht="15.75">
      <c r="A115" s="75"/>
      <c r="J115" s="31"/>
    </row>
    <row r="116" spans="1:10" ht="15.75">
      <c r="A116" s="75">
        <v>13</v>
      </c>
      <c r="B116" s="5" t="s">
        <v>74</v>
      </c>
      <c r="J116" s="31"/>
    </row>
    <row r="117" spans="1:10" ht="15.75">
      <c r="A117" s="75"/>
      <c r="J117" s="31"/>
    </row>
    <row r="118" spans="1:10" ht="15.75">
      <c r="A118" s="75"/>
      <c r="B118" s="6" t="s">
        <v>218</v>
      </c>
      <c r="C118" s="5"/>
      <c r="D118" s="33"/>
      <c r="E118" s="33"/>
      <c r="F118" s="33"/>
      <c r="G118" s="33"/>
      <c r="H118" s="33"/>
      <c r="I118" s="33"/>
      <c r="J118" s="31"/>
    </row>
    <row r="119" spans="1:10" ht="15.75">
      <c r="A119" s="75"/>
      <c r="B119" s="6"/>
      <c r="C119" s="5"/>
      <c r="D119" s="33"/>
      <c r="E119" s="33"/>
      <c r="F119" s="33"/>
      <c r="G119" s="33"/>
      <c r="H119" s="33"/>
      <c r="I119" s="33"/>
      <c r="J119" s="31"/>
    </row>
    <row r="120" spans="1:256" ht="15.75">
      <c r="A120" s="75">
        <v>14</v>
      </c>
      <c r="B120" s="5" t="s">
        <v>75</v>
      </c>
      <c r="J120" s="33"/>
      <c r="K120" s="33"/>
      <c r="L120" s="33"/>
      <c r="M120" s="33"/>
      <c r="N120" s="33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10" ht="15.75">
      <c r="A121" s="75"/>
      <c r="J121" s="31"/>
    </row>
    <row r="122" spans="1:10" ht="15.75">
      <c r="A122" s="75"/>
      <c r="D122" s="5"/>
      <c r="E122" s="5"/>
      <c r="F122" s="2" t="s">
        <v>92</v>
      </c>
      <c r="G122" s="2"/>
      <c r="H122" s="2" t="s">
        <v>94</v>
      </c>
      <c r="J122" s="31"/>
    </row>
    <row r="123" spans="1:10" ht="15.75">
      <c r="A123" s="75"/>
      <c r="D123" s="2" t="s">
        <v>15</v>
      </c>
      <c r="E123" s="2"/>
      <c r="F123" s="2" t="s">
        <v>93</v>
      </c>
      <c r="G123" s="2"/>
      <c r="H123" s="2" t="s">
        <v>95</v>
      </c>
      <c r="J123" s="31"/>
    </row>
    <row r="124" spans="4:10" ht="15.75">
      <c r="D124" s="2" t="s">
        <v>37</v>
      </c>
      <c r="E124" s="2"/>
      <c r="F124" s="2" t="s">
        <v>37</v>
      </c>
      <c r="G124" s="2"/>
      <c r="H124" s="2" t="s">
        <v>37</v>
      </c>
      <c r="J124" s="31"/>
    </row>
    <row r="125" spans="1:10" ht="15.75">
      <c r="A125" s="75"/>
      <c r="J125" s="31"/>
    </row>
    <row r="126" spans="1:10" ht="15.75">
      <c r="A126" s="75"/>
      <c r="B126" s="6" t="s">
        <v>76</v>
      </c>
      <c r="D126" s="37">
        <v>12060</v>
      </c>
      <c r="E126" s="37"/>
      <c r="F126" s="37">
        <v>2133</v>
      </c>
      <c r="G126" s="37"/>
      <c r="H126" s="37">
        <v>114693</v>
      </c>
      <c r="J126" s="31"/>
    </row>
    <row r="127" spans="1:10" ht="15.75">
      <c r="A127" s="75"/>
      <c r="B127" s="6" t="s">
        <v>77</v>
      </c>
      <c r="D127" s="37">
        <v>2693</v>
      </c>
      <c r="E127" s="37"/>
      <c r="F127" s="37">
        <v>135</v>
      </c>
      <c r="G127" s="37"/>
      <c r="H127" s="37">
        <v>6665</v>
      </c>
      <c r="J127" s="31"/>
    </row>
    <row r="128" spans="1:10" ht="15.75">
      <c r="A128" s="75"/>
      <c r="B128" s="6" t="s">
        <v>78</v>
      </c>
      <c r="D128" s="36">
        <v>44</v>
      </c>
      <c r="E128" s="37"/>
      <c r="F128" s="37">
        <v>22</v>
      </c>
      <c r="G128" s="37"/>
      <c r="H128" s="37">
        <v>8081</v>
      </c>
      <c r="J128" s="31"/>
    </row>
    <row r="129" spans="1:10" ht="15.75">
      <c r="A129" s="75"/>
      <c r="D129" s="37"/>
      <c r="E129" s="37"/>
      <c r="F129" s="37"/>
      <c r="G129" s="37"/>
      <c r="H129" s="37"/>
      <c r="J129" s="31"/>
    </row>
    <row r="130" spans="1:10" ht="16.5" thickBot="1">
      <c r="A130" s="75"/>
      <c r="C130" s="5"/>
      <c r="D130" s="45">
        <f>SUM(D126:D128)</f>
        <v>14797</v>
      </c>
      <c r="E130" s="45"/>
      <c r="F130" s="45">
        <f>SUM(F126:F129)</f>
        <v>2290</v>
      </c>
      <c r="G130" s="45"/>
      <c r="H130" s="45">
        <v>129439</v>
      </c>
      <c r="J130" s="31"/>
    </row>
    <row r="131" spans="1:10" ht="16.5" thickTop="1">
      <c r="A131" s="75"/>
      <c r="C131" s="5"/>
      <c r="J131" s="31"/>
    </row>
    <row r="132" spans="1:10" ht="15.75">
      <c r="A132" s="75">
        <v>15</v>
      </c>
      <c r="B132" s="5" t="s">
        <v>198</v>
      </c>
      <c r="J132" s="31"/>
    </row>
    <row r="133" spans="1:10" ht="15.75">
      <c r="A133" s="75"/>
      <c r="B133" s="5" t="s">
        <v>199</v>
      </c>
      <c r="J133" s="31"/>
    </row>
    <row r="134" spans="1:10" ht="15.75">
      <c r="A134" s="75"/>
      <c r="J134" s="31"/>
    </row>
    <row r="135" spans="1:10" ht="15.75">
      <c r="A135" s="75"/>
      <c r="B135" s="6" t="s">
        <v>211</v>
      </c>
      <c r="J135" s="31"/>
    </row>
    <row r="136" spans="1:10" ht="15.75">
      <c r="A136" s="75"/>
      <c r="B136" s="6" t="s">
        <v>208</v>
      </c>
      <c r="J136" s="31"/>
    </row>
    <row r="137" spans="1:10" ht="15.75">
      <c r="A137" s="75"/>
      <c r="B137" s="6" t="s">
        <v>203</v>
      </c>
      <c r="J137" s="31"/>
    </row>
    <row r="138" spans="2:10" ht="15">
      <c r="B138" s="6"/>
      <c r="J138" s="31"/>
    </row>
    <row r="139" spans="1:10" ht="15.75">
      <c r="A139" s="75">
        <v>16</v>
      </c>
      <c r="B139" s="5" t="s">
        <v>79</v>
      </c>
      <c r="J139" s="31"/>
    </row>
    <row r="140" spans="1:10" ht="15.75">
      <c r="A140" s="75"/>
      <c r="B140" s="5"/>
      <c r="J140" s="31"/>
    </row>
    <row r="141" spans="1:10" s="43" customFormat="1" ht="15.75">
      <c r="A141" s="75"/>
      <c r="B141" s="43" t="s">
        <v>209</v>
      </c>
      <c r="J141" s="44"/>
    </row>
    <row r="142" spans="1:10" s="43" customFormat="1" ht="15">
      <c r="A142" s="76"/>
      <c r="B142" s="43" t="s">
        <v>204</v>
      </c>
      <c r="J142" s="44"/>
    </row>
    <row r="143" spans="1:10" s="43" customFormat="1" ht="15">
      <c r="A143" s="76"/>
      <c r="B143" s="43" t="s">
        <v>205</v>
      </c>
      <c r="J143" s="44"/>
    </row>
    <row r="144" spans="2:10" s="43" customFormat="1" ht="15">
      <c r="B144" s="43" t="s">
        <v>207</v>
      </c>
      <c r="J144" s="44"/>
    </row>
    <row r="145" spans="2:10" s="43" customFormat="1" ht="15">
      <c r="B145" s="43" t="s">
        <v>206</v>
      </c>
      <c r="J145" s="44"/>
    </row>
    <row r="146" spans="1:10" s="43" customFormat="1" ht="15">
      <c r="A146" s="76"/>
      <c r="J146" s="44"/>
    </row>
    <row r="147" spans="1:10" s="43" customFormat="1" ht="15.75">
      <c r="A147" s="75">
        <v>17</v>
      </c>
      <c r="B147" s="48" t="s">
        <v>194</v>
      </c>
      <c r="C147" s="48"/>
      <c r="J147" s="44"/>
    </row>
    <row r="148" s="43" customFormat="1" ht="15">
      <c r="J148" s="44"/>
    </row>
    <row r="149" spans="2:10" s="43" customFormat="1" ht="15">
      <c r="B149" s="43" t="s">
        <v>219</v>
      </c>
      <c r="J149" s="44"/>
    </row>
    <row r="150" spans="2:10" s="43" customFormat="1" ht="15">
      <c r="B150" s="43" t="s">
        <v>197</v>
      </c>
      <c r="J150" s="44"/>
    </row>
    <row r="151" spans="1:10" s="43" customFormat="1" ht="15">
      <c r="A151" s="76"/>
      <c r="J151" s="44"/>
    </row>
    <row r="152" spans="1:10" s="43" customFormat="1" ht="15.75">
      <c r="A152" s="75">
        <v>18</v>
      </c>
      <c r="B152" s="5" t="s">
        <v>68</v>
      </c>
      <c r="C152" s="1"/>
      <c r="D152" s="1"/>
      <c r="E152" s="1"/>
      <c r="F152" s="1"/>
      <c r="G152" s="1"/>
      <c r="H152" s="1"/>
      <c r="I152" s="1"/>
      <c r="J152" s="44"/>
    </row>
    <row r="153" spans="1:10" s="43" customFormat="1" ht="15.75">
      <c r="A153" s="76"/>
      <c r="B153" s="5"/>
      <c r="C153" s="1"/>
      <c r="D153" s="1"/>
      <c r="E153" s="1"/>
      <c r="F153" s="1"/>
      <c r="G153" s="1"/>
      <c r="H153" s="1"/>
      <c r="I153" s="1"/>
      <c r="J153" s="44"/>
    </row>
    <row r="154" spans="1:10" s="43" customFormat="1" ht="15.75">
      <c r="A154" s="76"/>
      <c r="B154" s="6" t="s">
        <v>69</v>
      </c>
      <c r="C154" s="5"/>
      <c r="D154" s="1"/>
      <c r="E154" s="1"/>
      <c r="F154" s="1"/>
      <c r="G154" s="1"/>
      <c r="H154" s="1"/>
      <c r="I154" s="1"/>
      <c r="J154" s="44"/>
    </row>
    <row r="155" spans="1:10" s="43" customFormat="1" ht="15.75">
      <c r="A155" s="76"/>
      <c r="B155" s="1"/>
      <c r="C155" s="5"/>
      <c r="D155" s="1"/>
      <c r="E155" s="1"/>
      <c r="F155" s="1"/>
      <c r="G155" s="1"/>
      <c r="H155" s="1"/>
      <c r="I155" s="1"/>
      <c r="J155" s="44"/>
    </row>
    <row r="156" spans="1:10" ht="15.75">
      <c r="A156" s="75">
        <v>19</v>
      </c>
      <c r="B156" s="5" t="s">
        <v>86</v>
      </c>
      <c r="J156" s="31"/>
    </row>
    <row r="157" spans="1:10" ht="15.75">
      <c r="A157" s="75"/>
      <c r="J157" s="31"/>
    </row>
    <row r="158" spans="1:10" ht="15.75">
      <c r="A158" s="75"/>
      <c r="B158" s="1" t="s">
        <v>191</v>
      </c>
      <c r="J158" s="31"/>
    </row>
    <row r="159" spans="1:10" ht="15.75">
      <c r="A159" s="75"/>
      <c r="B159" s="6" t="s">
        <v>192</v>
      </c>
      <c r="C159" s="5"/>
      <c r="D159" s="31"/>
      <c r="E159" s="31"/>
      <c r="F159" s="31"/>
      <c r="G159" s="31"/>
      <c r="H159" s="31"/>
      <c r="I159" s="31"/>
      <c r="J159" s="31"/>
    </row>
    <row r="160" spans="1:10" ht="15.75">
      <c r="A160" s="75"/>
      <c r="B160" s="6" t="s">
        <v>120</v>
      </c>
      <c r="C160" s="5"/>
      <c r="D160" s="31"/>
      <c r="E160" s="31"/>
      <c r="F160" s="31"/>
      <c r="G160" s="31"/>
      <c r="H160" s="31"/>
      <c r="I160" s="31"/>
      <c r="J160" s="31"/>
    </row>
    <row r="161" spans="1:10" ht="13.5" customHeight="1">
      <c r="A161" s="75"/>
      <c r="B161" s="6"/>
      <c r="C161" s="5"/>
      <c r="D161" s="31"/>
      <c r="E161" s="31"/>
      <c r="F161" s="31"/>
      <c r="G161" s="31"/>
      <c r="H161" s="31"/>
      <c r="I161" s="31"/>
      <c r="J161" s="31"/>
    </row>
    <row r="162" spans="1:10" ht="15.75">
      <c r="A162" s="75">
        <v>20</v>
      </c>
      <c r="B162" s="5" t="s">
        <v>87</v>
      </c>
      <c r="J162" s="31"/>
    </row>
    <row r="163" spans="1:10" ht="15.75">
      <c r="A163" s="75"/>
      <c r="B163" s="5"/>
      <c r="J163" s="31"/>
    </row>
    <row r="164" spans="1:10" ht="15.75">
      <c r="A164" s="75"/>
      <c r="B164" s="1" t="s">
        <v>182</v>
      </c>
      <c r="J164" s="31"/>
    </row>
    <row r="165" ht="15.75">
      <c r="A165" s="75"/>
    </row>
    <row r="166" spans="1:10" ht="15.75">
      <c r="A166" s="75"/>
      <c r="B166" s="1" t="s">
        <v>223</v>
      </c>
      <c r="D166" s="31"/>
      <c r="J166" s="31"/>
    </row>
    <row r="167" spans="1:10" ht="15.75">
      <c r="A167" s="75"/>
      <c r="B167" s="1" t="s">
        <v>221</v>
      </c>
      <c r="J167" s="31"/>
    </row>
    <row r="168" spans="1:10" ht="15.75">
      <c r="A168" s="75"/>
      <c r="B168" s="1" t="s">
        <v>220</v>
      </c>
      <c r="J168" s="31"/>
    </row>
    <row r="169" spans="1:10" ht="15.75">
      <c r="A169" s="75"/>
      <c r="B169" s="1" t="s">
        <v>202</v>
      </c>
      <c r="J169" s="31"/>
    </row>
    <row r="170" spans="1:10" ht="15.75">
      <c r="A170" s="75"/>
      <c r="J170" s="31"/>
    </row>
    <row r="171" spans="1:10" ht="15.75">
      <c r="A171" s="75">
        <v>21</v>
      </c>
      <c r="B171" s="48" t="s">
        <v>195</v>
      </c>
      <c r="C171" s="48"/>
      <c r="D171" s="48"/>
      <c r="E171" s="48"/>
      <c r="F171" s="48"/>
      <c r="G171" s="48"/>
      <c r="H171" s="48"/>
      <c r="J171" s="31"/>
    </row>
    <row r="172" spans="1:10" ht="15.75">
      <c r="A172" s="75"/>
      <c r="J172" s="31"/>
    </row>
    <row r="173" spans="1:10" ht="15.75">
      <c r="A173" s="75"/>
      <c r="B173" s="1" t="s">
        <v>196</v>
      </c>
      <c r="J173" s="31"/>
    </row>
    <row r="174" spans="1:10" ht="15.75">
      <c r="A174" s="75"/>
      <c r="J174" s="31"/>
    </row>
    <row r="175" spans="1:10" ht="15.75">
      <c r="A175" s="91">
        <v>22</v>
      </c>
      <c r="B175" s="48" t="s">
        <v>114</v>
      </c>
      <c r="C175" s="48"/>
      <c r="D175" s="48"/>
      <c r="J175" s="31"/>
    </row>
    <row r="176" spans="1:10" ht="15.75">
      <c r="A176" s="75"/>
      <c r="J176" s="31"/>
    </row>
    <row r="177" spans="1:10" ht="15.75">
      <c r="A177" s="75"/>
      <c r="B177" s="1" t="s">
        <v>117</v>
      </c>
      <c r="J177" s="31"/>
    </row>
    <row r="178" spans="1:10" ht="15.75">
      <c r="A178" s="75"/>
      <c r="B178" s="1" t="s">
        <v>180</v>
      </c>
      <c r="J178" s="31"/>
    </row>
    <row r="179" spans="1:10" ht="15" customHeight="1">
      <c r="A179" s="5"/>
      <c r="J179" s="31"/>
    </row>
    <row r="180" spans="1:10" ht="15.75">
      <c r="A180" s="5"/>
      <c r="J180" s="31"/>
    </row>
    <row r="181" spans="1:10" ht="15">
      <c r="A181" s="6" t="s">
        <v>54</v>
      </c>
      <c r="J181" s="31"/>
    </row>
    <row r="182" spans="1:10" ht="15.75">
      <c r="A182" s="5"/>
      <c r="J182" s="31"/>
    </row>
    <row r="183" spans="1:10" ht="15.75">
      <c r="A183" s="5" t="s">
        <v>55</v>
      </c>
      <c r="J183" s="31"/>
    </row>
    <row r="184" spans="1:10" ht="15.75">
      <c r="A184" s="5" t="s">
        <v>56</v>
      </c>
      <c r="J184" s="31"/>
    </row>
    <row r="185" spans="1:10" ht="15">
      <c r="A185" s="6" t="s">
        <v>57</v>
      </c>
      <c r="J185" s="31"/>
    </row>
    <row r="186" spans="1:10" ht="15.75">
      <c r="A186" s="5"/>
      <c r="J186" s="31"/>
    </row>
    <row r="187" spans="1:10" ht="15">
      <c r="A187" s="6" t="s">
        <v>58</v>
      </c>
      <c r="J187" s="31"/>
    </row>
    <row r="188" spans="1:10" ht="15">
      <c r="A188" s="39" t="s">
        <v>181</v>
      </c>
      <c r="C188" s="31"/>
      <c r="D188" s="31"/>
      <c r="E188" s="31"/>
      <c r="F188" s="31"/>
      <c r="G188" s="31"/>
      <c r="H188" s="31"/>
      <c r="I188" s="31"/>
      <c r="J188" s="31"/>
    </row>
    <row r="189" spans="1:10" ht="15.75">
      <c r="A189" s="5"/>
      <c r="J189" s="31"/>
    </row>
    <row r="190" spans="1:2" ht="15.75">
      <c r="A190" s="5"/>
      <c r="B190" s="31"/>
    </row>
  </sheetData>
  <printOptions/>
  <pageMargins left="0.5" right="0.5" top="0.8" bottom="0.5" header="0" footer="0"/>
  <pageSetup horizontalDpi="1200" verticalDpi="1200" orientation="portrait" paperSize="9" scale="68" r:id="rId1"/>
  <rowBreaks count="3" manualBreakCount="3">
    <brk id="62" max="255" man="1"/>
    <brk id="118" max="255" man="1"/>
    <brk id="119" max="1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