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835" windowWidth="8505" windowHeight="4530" tabRatio="602" firstSheet="3" activeTab="3"/>
  </bookViews>
  <sheets>
    <sheet name="income statement" sheetId="1" r:id="rId1"/>
    <sheet name="balance sheet" sheetId="2" r:id="rId2"/>
    <sheet name="statement of changes in equ" sheetId="3" r:id="rId3"/>
    <sheet name="cash flows statements" sheetId="4" r:id="rId4"/>
    <sheet name="explanatory notes" sheetId="5" r:id="rId5"/>
  </sheets>
  <externalReferences>
    <externalReference r:id="rId8"/>
    <externalReference r:id="rId9"/>
    <externalReference r:id="rId10"/>
    <externalReference r:id="rId11"/>
    <externalReference r:id="rId12"/>
  </externalReferences>
  <definedNames>
    <definedName name="Chargeable">'[5]FF-1'!#REF!</definedName>
    <definedName name="Coy_cell">#REF!</definedName>
    <definedName name="Coy_name">#REF!</definedName>
    <definedName name="INPUTGRID">#REF!</definedName>
    <definedName name="LASTCOLUMNCELL">#REF!</definedName>
    <definedName name="NUM_DOCS">#REF!</definedName>
    <definedName name="PARTNERS_INITIALS">#REF!</definedName>
    <definedName name="Title">'[3]5 Analysis'!#REF!</definedName>
    <definedName name="TotalCA">'[4]FF-2'!#REF!</definedName>
    <definedName name="TOTALS">#REF!</definedName>
    <definedName name="VALID01234">#REF!,#REF!</definedName>
    <definedName name="you">'[5]FF-1'!#REF!</definedName>
  </definedNames>
  <calcPr fullCalcOnLoad="1"/>
</workbook>
</file>

<file path=xl/sharedStrings.xml><?xml version="1.0" encoding="utf-8"?>
<sst xmlns="http://schemas.openxmlformats.org/spreadsheetml/2006/main" count="267" uniqueCount="214">
  <si>
    <t>TA WIN HOLDINGS BERHAD (Company No. 291592-U)</t>
  </si>
  <si>
    <t>CONDENSED CONSOLIDATED INCOME STATEMENT</t>
  </si>
  <si>
    <t>Note</t>
  </si>
  <si>
    <t>RM'000</t>
  </si>
  <si>
    <t>Revenue</t>
  </si>
  <si>
    <t>Operating expenses</t>
  </si>
  <si>
    <t>Other operating income</t>
  </si>
  <si>
    <t>Profit from operations</t>
  </si>
  <si>
    <t>Finance expenses</t>
  </si>
  <si>
    <t>Profit before taxation</t>
  </si>
  <si>
    <t>Taxation</t>
  </si>
  <si>
    <t>Net profit for the period / year</t>
  </si>
  <si>
    <t>CONDENSED CONSOLIDATED BALANCE SHEET</t>
  </si>
  <si>
    <t>AS AT</t>
  </si>
  <si>
    <t xml:space="preserve">AS AT END </t>
  </si>
  <si>
    <t>PRECEDING</t>
  </si>
  <si>
    <t>OF CURRENT</t>
  </si>
  <si>
    <t xml:space="preserve">FINANCIAL </t>
  </si>
  <si>
    <t>QUARTER</t>
  </si>
  <si>
    <t>YEAR END</t>
  </si>
  <si>
    <t>PROPERTY, PLANT AND EQUIPMENT</t>
  </si>
  <si>
    <t>9</t>
  </si>
  <si>
    <t>OTHER INVESTMENTS</t>
  </si>
  <si>
    <t>CURRENT ASSETS</t>
  </si>
  <si>
    <t>INVENTORIES</t>
  </si>
  <si>
    <t>TRADE RECEIVABLES</t>
  </si>
  <si>
    <t>OTHER DEBTORS, PREPAYMENT AND</t>
  </si>
  <si>
    <t xml:space="preserve">   DEPOSITS</t>
  </si>
  <si>
    <t>CASH AND CASH EQUIVALENTS</t>
  </si>
  <si>
    <t>CURRENT LIABILITIES</t>
  </si>
  <si>
    <t>SHORT TERM BORROWINGS</t>
  </si>
  <si>
    <t>TRADE PAYABLES</t>
  </si>
  <si>
    <t>OTHER PAYABLES</t>
  </si>
  <si>
    <t>PROVISION FOR TAXATION</t>
  </si>
  <si>
    <t>NET CURRENT ASSETS</t>
  </si>
  <si>
    <t>SHAREHOLDERS' FUNDS</t>
  </si>
  <si>
    <t>SHARE CAPITAL</t>
  </si>
  <si>
    <t>RESERVES:</t>
  </si>
  <si>
    <t>SHARE PREMIUM</t>
  </si>
  <si>
    <t>RETAINED PROFITS</t>
  </si>
  <si>
    <t>DEFERRED TAXATION</t>
  </si>
  <si>
    <t>LONG TERM BORROWINGS</t>
  </si>
  <si>
    <t>NTA per share</t>
  </si>
  <si>
    <t xml:space="preserve">CONDENSED CONSOLIDATED STATEMENTS OF  CHANGES IN EQUITY </t>
  </si>
  <si>
    <t>Share</t>
  </si>
  <si>
    <t xml:space="preserve">Share </t>
  </si>
  <si>
    <t xml:space="preserve">Distributable </t>
  </si>
  <si>
    <t>capital</t>
  </si>
  <si>
    <t>premium</t>
  </si>
  <si>
    <t>retained profits</t>
  </si>
  <si>
    <t>Total</t>
  </si>
  <si>
    <t>At 1 January 2003</t>
  </si>
  <si>
    <t>financial statements.</t>
  </si>
  <si>
    <t>Net cash used in investing activities</t>
  </si>
  <si>
    <t>Cash and cash equivalents comprise:</t>
  </si>
  <si>
    <t>Cash and bank balances</t>
  </si>
  <si>
    <t>to the interim financial statements.</t>
  </si>
  <si>
    <t>TA WIN HOLDINGS BERHAD (Company No.291592-U)</t>
  </si>
  <si>
    <t>1.</t>
  </si>
  <si>
    <t>Basis of Preparation</t>
  </si>
  <si>
    <t>(a)</t>
  </si>
  <si>
    <t>2.</t>
  </si>
  <si>
    <t>Auditors' Report on Preceding Annual Financial Statements</t>
  </si>
  <si>
    <t>3.</t>
  </si>
  <si>
    <t>Comments About Seasonal or Cyclical Factors</t>
  </si>
  <si>
    <t>4.</t>
  </si>
  <si>
    <t>Unusual Items Due to their Nature, Size or Incidence</t>
  </si>
  <si>
    <t>5.</t>
  </si>
  <si>
    <t>Changes in Estimates</t>
  </si>
  <si>
    <t>6.</t>
  </si>
  <si>
    <t>Debt and Equity Securities</t>
  </si>
  <si>
    <t>7.</t>
  </si>
  <si>
    <t>Dividend Paid</t>
  </si>
  <si>
    <t>8.</t>
  </si>
  <si>
    <t>Segmental Reporting</t>
  </si>
  <si>
    <t>Major geographical segment:</t>
  </si>
  <si>
    <t>Year to date</t>
  </si>
  <si>
    <t>Malaysia</t>
  </si>
  <si>
    <t>Hong Kong (S.A.R)</t>
  </si>
  <si>
    <t>9.</t>
  </si>
  <si>
    <t>Carrying Amount of Revalued Assets</t>
  </si>
  <si>
    <t>10.</t>
  </si>
  <si>
    <t>Subsequent Event</t>
  </si>
  <si>
    <t>11.</t>
  </si>
  <si>
    <t>Changes in Composition of the Group</t>
  </si>
  <si>
    <t>12.</t>
  </si>
  <si>
    <t>Performance Review</t>
  </si>
  <si>
    <t xml:space="preserve">  Current Quarter</t>
  </si>
  <si>
    <t>Year -To-Date</t>
  </si>
  <si>
    <t xml:space="preserve">    (RM'000)</t>
  </si>
  <si>
    <t xml:space="preserve">      (RM'000)</t>
  </si>
  <si>
    <t xml:space="preserve">   Revenue</t>
  </si>
  <si>
    <t>Comment on Material Change in Profit Before Taxation</t>
  </si>
  <si>
    <t>Changes</t>
  </si>
  <si>
    <t>(%)</t>
  </si>
  <si>
    <t>Commentary on Prospects</t>
  </si>
  <si>
    <t>Profit Forecast or Profit Guarantee</t>
  </si>
  <si>
    <t>Tax expense for the period:</t>
  </si>
  <si>
    <t>Malaysian income tax</t>
  </si>
  <si>
    <t>Deferred tax</t>
  </si>
  <si>
    <t>Sale of Unquoted Investments and Properties</t>
  </si>
  <si>
    <t>Quoted Securities</t>
  </si>
  <si>
    <t>Corporate Proposals</t>
  </si>
  <si>
    <t>Status of Corporate Proposals</t>
  </si>
  <si>
    <t>Borrowings and Debt Securities</t>
  </si>
  <si>
    <t xml:space="preserve">a. Short term borrowings </t>
  </si>
  <si>
    <t>Secured</t>
  </si>
  <si>
    <t>Unsecured</t>
  </si>
  <si>
    <t xml:space="preserve">ECR </t>
  </si>
  <si>
    <t>Bankers' acceptance</t>
  </si>
  <si>
    <t>Term loan</t>
  </si>
  <si>
    <t xml:space="preserve">b. Long term borrowings </t>
  </si>
  <si>
    <t>Off Balance Sheet Financial Instruments</t>
  </si>
  <si>
    <t>Changes in Material Litigation</t>
  </si>
  <si>
    <t>Dividend</t>
  </si>
  <si>
    <t>Earnings Per Share</t>
  </si>
  <si>
    <t>Authorisation for Issue</t>
  </si>
  <si>
    <t>Net profit for the period</t>
  </si>
  <si>
    <t xml:space="preserve">   Net profit for the period</t>
  </si>
  <si>
    <t xml:space="preserve">   Profit before taxation</t>
  </si>
  <si>
    <t xml:space="preserve">The condensed consolidated income statement should be read in conjunction with the audited financial statements for </t>
  </si>
  <si>
    <t>The condensed consolidated balance sheet should be read in conjunction with the audited financial statements for the year</t>
  </si>
  <si>
    <t>The condensed consolidated statements of changes in equity  should be read in conjunction with the audited financial</t>
  </si>
  <si>
    <t xml:space="preserve">The condensed consolidated cash flow statement should be read in conjunction with the audited financial </t>
  </si>
  <si>
    <t>13.</t>
  </si>
  <si>
    <t>Capital Commitments</t>
  </si>
  <si>
    <t>14.</t>
  </si>
  <si>
    <t>15.</t>
  </si>
  <si>
    <t>16.</t>
  </si>
  <si>
    <t>17.</t>
  </si>
  <si>
    <t>18.</t>
  </si>
  <si>
    <t>19.</t>
  </si>
  <si>
    <t>20.</t>
  </si>
  <si>
    <t>21.</t>
  </si>
  <si>
    <t>22.</t>
  </si>
  <si>
    <t>23.</t>
  </si>
  <si>
    <t>24.</t>
  </si>
  <si>
    <t>25.</t>
  </si>
  <si>
    <t>26.</t>
  </si>
  <si>
    <t>27.</t>
  </si>
  <si>
    <t>22</t>
  </si>
  <si>
    <t>Purchase consideration</t>
  </si>
  <si>
    <t>Less: Provision for diminution in value</t>
  </si>
  <si>
    <t>Investment in quoted securities:</t>
  </si>
  <si>
    <t>At cost</t>
  </si>
  <si>
    <t>RM'000</t>
  </si>
  <si>
    <t>3 months ended</t>
  </si>
  <si>
    <t>At book value</t>
  </si>
  <si>
    <t>At market value</t>
  </si>
  <si>
    <t xml:space="preserve">Non-Distributable </t>
  </si>
  <si>
    <t>Part A - Explanatory Notes Pursuant to MASB 26</t>
  </si>
  <si>
    <t xml:space="preserve">CONDENSED CONSOLIDATED CASH FLOW STATEMENT FOR THE </t>
  </si>
  <si>
    <t>3 months ended</t>
  </si>
  <si>
    <t>3 months ended</t>
  </si>
  <si>
    <t>Net profit for the period (RM'000)</t>
  </si>
  <si>
    <t>Basic earnings per share (sen)</t>
  </si>
  <si>
    <t>20</t>
  </si>
  <si>
    <t>ended 31 December 2003 and the accompanying explanatory notes attached to the interim financial statements.</t>
  </si>
  <si>
    <t>At 1 January 2004</t>
  </si>
  <si>
    <t>statements for the year ended 31 December 2003 and the accompanying explanatory notes attached to the interim</t>
  </si>
  <si>
    <t>At beginning of financial period</t>
  </si>
  <si>
    <t>At end of financial period</t>
  </si>
  <si>
    <t>statements for the year ended 31 December 2003 and the accompanying explanatory notes attached</t>
  </si>
  <si>
    <t>People's Republic of China</t>
  </si>
  <si>
    <t>30.6.2004</t>
  </si>
  <si>
    <t>Profit/(loss) before taxation</t>
  </si>
  <si>
    <t xml:space="preserve">Hire Purchase </t>
  </si>
  <si>
    <t>Hire Purchase</t>
  </si>
  <si>
    <t>Republic of Mauritius</t>
  </si>
  <si>
    <t>Changes in Contingent Liabilities and Contingent Assets</t>
  </si>
  <si>
    <t>Net increase/(decrease) in cash and cash equivalents</t>
  </si>
  <si>
    <t xml:space="preserve">Bank overdrafts </t>
  </si>
  <si>
    <t xml:space="preserve">Exchange </t>
  </si>
  <si>
    <t xml:space="preserve">translation </t>
  </si>
  <si>
    <t>reserves</t>
  </si>
  <si>
    <t>EXCHANGE TRANSLATION RESERVES</t>
  </si>
  <si>
    <t>The calculation of earnings per share for Year 2003 has been adjusted to reflect the bonus issue of 16,000,000 new ordinary shares during</t>
  </si>
  <si>
    <t>the year ended 31 December 2003 and the accompanying explanatory notes attached to the interim financial statements.</t>
  </si>
  <si>
    <t xml:space="preserve">   Profit from operations</t>
  </si>
  <si>
    <t>Basic earnings per share</t>
  </si>
  <si>
    <t>Weighted average number of ordinary shares in issue ('000)</t>
  </si>
  <si>
    <t>Breakdown of group borrowings is as follow:</t>
  </si>
  <si>
    <t>All the Group's borrowings are denominated in Ringgit Malaysia (RM).</t>
  </si>
  <si>
    <t xml:space="preserve"> </t>
  </si>
  <si>
    <t>FOR THE NINE MONTHS ENDED 30 SEPTEMBER 2004 (UNAUDITED)</t>
  </si>
  <si>
    <t>9 months ended</t>
  </si>
  <si>
    <t>AS AT 30 SEPTEMBER 2004 (UNAUDITED)</t>
  </si>
  <si>
    <t>At 30 September 2003</t>
  </si>
  <si>
    <t>At 30 September 2004</t>
  </si>
  <si>
    <t>NINE MONTHS ENDED 30 SEPTEMBER 2004 (UNAUDITED)</t>
  </si>
  <si>
    <t>NOTES TO INTERIM FINANCIAL REPORT ENDED 30 SEPTEMBER 2004</t>
  </si>
  <si>
    <t>30.9.2004</t>
  </si>
  <si>
    <t xml:space="preserve"> the last quarter of the financial year.</t>
  </si>
  <si>
    <t>Diluted earnings per share</t>
  </si>
  <si>
    <t>Diluted earnings per share (sen)</t>
  </si>
  <si>
    <t xml:space="preserve"> 30.9.2004</t>
  </si>
  <si>
    <t>Revaluation</t>
  </si>
  <si>
    <t xml:space="preserve">Issued of shares, pursuant to </t>
  </si>
  <si>
    <t xml:space="preserve">Currency translation differences </t>
  </si>
  <si>
    <t>Net cash from financing activities</t>
  </si>
  <si>
    <t>Earnings per share (sen)</t>
  </si>
  <si>
    <t xml:space="preserve">         - Diluted</t>
  </si>
  <si>
    <t xml:space="preserve">         - Basic</t>
  </si>
  <si>
    <t xml:space="preserve">Arising from revaluation of land </t>
  </si>
  <si>
    <t xml:space="preserve">     arising in the period</t>
  </si>
  <si>
    <t xml:space="preserve">     and buildings</t>
  </si>
  <si>
    <t xml:space="preserve">     Employees' Share Option Scheme</t>
  </si>
  <si>
    <t xml:space="preserve">     bonus issue</t>
  </si>
  <si>
    <t>Weighted average number of ordinary shares for</t>
  </si>
  <si>
    <t>REVALUATION RESERVES</t>
  </si>
  <si>
    <t>Net cash (used in)/from operating activities</t>
  </si>
  <si>
    <t>Adjustment for share options ('000)</t>
  </si>
  <si>
    <t xml:space="preserve">   diluted earnings per share ('000)</t>
  </si>
  <si>
    <t>Part B - Explanatory Notes Pursuant to Appendix 9B of the Listing Requirements of Bursa Malaysia Securities Berhad</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</si>
</sst>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US$&quot;#,##0_);\(&quot;US$&quot;#,##0\)"/>
    <numFmt numFmtId="173" formatCode="&quot;US$&quot;#,##0_);[Red]\(&quot;US$&quot;#,##0\)"/>
    <numFmt numFmtId="174" formatCode="&quot;US$&quot;#,##0.00_);\(&quot;US$&quot;#,##0.00\)"/>
    <numFmt numFmtId="175"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_(* #,##0.000_);_(* \(#,##0.000\);_(* &quot;-&quot;??_);_(@_)"/>
    <numFmt numFmtId="183" formatCode="_(* #,##0.0_);_(* \(#,##0.0\);_(* &quot;-&quot;??_);_(@_)"/>
    <numFmt numFmtId="184" formatCode="_(* #,##0_);_(* \(#,##0\);_(* &quot;-&quot;??_);_(@_)"/>
    <numFmt numFmtId="185" formatCode="_(* #,##0.0000_);_(* \(#,##0.0000\);_(* &quot;-&quot;??_);_(@_)"/>
    <numFmt numFmtId="186" formatCode="_(* #,##0.00_);_(* \(#,##0.00\);_(* &quot;-&quot;_);_(@_)"/>
    <numFmt numFmtId="187" formatCode="0.0%"/>
    <numFmt numFmtId="188" formatCode="0.0000"/>
    <numFmt numFmtId="189" formatCode="_(* #,##0.0000_);_(* \(#,##0.0000\);_(* &quot;-&quot;_);_(@_)"/>
    <numFmt numFmtId="190" formatCode="_(* #,##0.0000000_);_(* \(#,##0.0000000\);_(* &quot;-&quot;??_);_(@_)"/>
    <numFmt numFmtId="191" formatCode="_-* #,##0_-;\-* #,##0_-;_-* &quot;-&quot;??_-;_-@_-"/>
    <numFmt numFmtId="192" formatCode="0_);\(0\)"/>
    <numFmt numFmtId="193" formatCode="0.0"/>
    <numFmt numFmtId="194" formatCode="0_);[Red]\(0\)"/>
    <numFmt numFmtId="195" formatCode="0.00_)"/>
    <numFmt numFmtId="196" formatCode="#,##0.000"/>
    <numFmt numFmtId="197" formatCode="0.000%"/>
    <numFmt numFmtId="198" formatCode="_(* #,##0.0_);_(* \(#,##0.0\);_(* &quot;-&quot;?_);_(@_)"/>
    <numFmt numFmtId="199" formatCode="#,##0.00000_);\(#,##0.00000\)"/>
    <numFmt numFmtId="200" formatCode="mmm\-yyyy"/>
    <numFmt numFmtId="201" formatCode="&quot;NT$&quot;#,##0;\-&quot;NT$&quot;#,##0"/>
    <numFmt numFmtId="202" formatCode="0.00%;\(0.00\)%"/>
    <numFmt numFmtId="203" formatCode="#,##0.000_);[Red]\(#,##0.000\)"/>
    <numFmt numFmtId="204" formatCode="&quot;RM&quot;#,##0_);[Red]\(&quot;RM&quot;#,##0\)"/>
    <numFmt numFmtId="205" formatCode="d/m/yyyy"/>
    <numFmt numFmtId="206" formatCode="&quot;$&quot;#,##0.00"/>
    <numFmt numFmtId="207" formatCode="General_)"/>
    <numFmt numFmtId="208" formatCode="0\ \ "/>
    <numFmt numFmtId="209" formatCode="mm&quot;月&quot;dd&quot;日&quot;"/>
    <numFmt numFmtId="210" formatCode="_(* #,##0.0_);_(* \(#,##0.0\);_(* &quot;-&quot;_);_(@_)"/>
    <numFmt numFmtId="211" formatCode="_(* #,##0.000_);_(* \(#,##0.000\);_(* &quot;-&quot;_);_(@_)"/>
    <numFmt numFmtId="212" formatCode="_-* #,##0.0_-;\-* #,##0.0_-;_-* &quot;-&quot;??_-;_-@_-"/>
    <numFmt numFmtId="213" formatCode="0.0000000"/>
    <numFmt numFmtId="214" formatCode="0.000000"/>
    <numFmt numFmtId="215" formatCode="0.00000"/>
    <numFmt numFmtId="216" formatCode="0.000"/>
  </numFmts>
  <fonts count="18">
    <font>
      <sz val="12"/>
      <name val="新細明體"/>
      <family val="1"/>
    </font>
    <font>
      <sz val="10"/>
      <name val="Book Antiqua"/>
      <family val="1"/>
    </font>
    <font>
      <b/>
      <sz val="10"/>
      <name val="Book Antiqua"/>
      <family val="1"/>
    </font>
    <font>
      <sz val="10"/>
      <name val="Arial"/>
      <family val="2"/>
    </font>
    <font>
      <sz val="11"/>
      <name val="Book Antiqua"/>
      <family val="1"/>
    </font>
    <font>
      <b/>
      <i/>
      <sz val="16"/>
      <name val="Helv"/>
      <family val="2"/>
    </font>
    <font>
      <sz val="14"/>
      <name val="Helv"/>
      <family val="2"/>
    </font>
    <font>
      <u val="single"/>
      <sz val="10"/>
      <color indexed="12"/>
      <name val="Arial"/>
      <family val="2"/>
    </font>
    <font>
      <u val="single"/>
      <sz val="10"/>
      <color indexed="36"/>
      <name val="Arial"/>
      <family val="2"/>
    </font>
    <font>
      <b/>
      <sz val="11"/>
      <name val="Times New Roman"/>
      <family val="1"/>
    </font>
    <font>
      <sz val="11"/>
      <name val="Times New Roman"/>
      <family val="1"/>
    </font>
    <font>
      <sz val="10"/>
      <name val="Times New Roman"/>
      <family val="1"/>
    </font>
    <font>
      <b/>
      <sz val="10"/>
      <name val="Times New Roman"/>
      <family val="1"/>
    </font>
    <font>
      <sz val="11"/>
      <name val="新細明體"/>
      <family val="1"/>
    </font>
    <font>
      <b/>
      <u val="single"/>
      <sz val="11"/>
      <name val="Times New Roman"/>
      <family val="1"/>
    </font>
    <font>
      <b/>
      <u val="single"/>
      <sz val="10"/>
      <name val="Times New Roman"/>
      <family val="1"/>
    </font>
    <font>
      <b/>
      <sz val="11"/>
      <name val="新細明體"/>
      <family val="1"/>
    </font>
    <font>
      <u val="single"/>
      <sz val="10"/>
      <name val="Times New Roman"/>
      <family val="1"/>
    </font>
  </fonts>
  <fills count="4">
    <fill>
      <patternFill/>
    </fill>
    <fill>
      <patternFill patternType="gray125"/>
    </fill>
    <fill>
      <patternFill patternType="solid">
        <fgColor indexed="65"/>
        <bgColor indexed="64"/>
      </patternFill>
    </fill>
    <fill>
      <patternFill patternType="gray0625">
        <fgColor indexed="10"/>
      </patternFill>
    </fill>
  </fills>
  <borders count="10">
    <border>
      <left/>
      <right/>
      <top/>
      <bottom/>
      <diagonal/>
    </border>
    <border>
      <left style="thin"/>
      <right style="thin"/>
      <top style="thin"/>
      <bottom style="thin"/>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color indexed="63"/>
      </right>
      <top style="thin"/>
      <bottom style="medium"/>
    </border>
  </borders>
  <cellStyleXfs count="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1">
      <alignment horizontal="center"/>
      <protection/>
    </xf>
    <xf numFmtId="0" fontId="2" fillId="0" borderId="0">
      <alignment/>
      <protection/>
    </xf>
    <xf numFmtId="0" fontId="2" fillId="0" borderId="2" applyFill="0">
      <alignment horizontal="center"/>
      <protection locked="0"/>
    </xf>
    <xf numFmtId="0" fontId="1" fillId="0" borderId="0" applyFill="0">
      <alignment horizontal="center"/>
      <protection locked="0"/>
    </xf>
    <xf numFmtId="0" fontId="1" fillId="2" borderId="0">
      <alignment/>
      <protection/>
    </xf>
    <xf numFmtId="0" fontId="1" fillId="0" borderId="0">
      <alignment/>
      <protection locked="0"/>
    </xf>
    <xf numFmtId="0" fontId="1" fillId="0" borderId="0">
      <alignment/>
      <protection/>
    </xf>
    <xf numFmtId="205" fontId="3" fillId="0" borderId="0">
      <alignment/>
      <protection/>
    </xf>
    <xf numFmtId="206" fontId="3" fillId="0" borderId="0">
      <alignment/>
      <protection/>
    </xf>
    <xf numFmtId="0" fontId="2" fillId="3" borderId="0">
      <alignment horizontal="right"/>
      <protection/>
    </xf>
    <xf numFmtId="0" fontId="1" fillId="0" borderId="0">
      <alignment/>
      <protection/>
    </xf>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202" fontId="4" fillId="0" borderId="0">
      <alignment/>
      <protection locked="0"/>
    </xf>
    <xf numFmtId="203" fontId="3" fillId="0" borderId="0">
      <alignment/>
      <protection locked="0"/>
    </xf>
    <xf numFmtId="0" fontId="8" fillId="0" borderId="0" applyNumberFormat="0" applyFill="0" applyBorder="0" applyAlignment="0" applyProtection="0"/>
    <xf numFmtId="197" fontId="3" fillId="0" borderId="0">
      <alignment/>
      <protection locked="0"/>
    </xf>
    <xf numFmtId="197" fontId="3" fillId="0" borderId="0">
      <alignment/>
      <protection locked="0"/>
    </xf>
    <xf numFmtId="0" fontId="7" fillId="0" borderId="0" applyNumberFormat="0" applyFill="0" applyBorder="0" applyAlignment="0" applyProtection="0"/>
    <xf numFmtId="201" fontId="3" fillId="0" borderId="0">
      <alignment horizontal="center"/>
      <protection/>
    </xf>
    <xf numFmtId="204" fontId="3" fillId="0" borderId="0" applyFont="0" applyFill="0" applyBorder="0" applyAlignment="0" applyProtection="0"/>
    <xf numFmtId="195" fontId="5" fillId="0" borderId="0">
      <alignment/>
      <protection/>
    </xf>
    <xf numFmtId="0" fontId="0" fillId="0" borderId="0">
      <alignment/>
      <protection/>
    </xf>
    <xf numFmtId="9" fontId="0" fillId="0" borderId="0" applyFont="0" applyFill="0" applyBorder="0" applyAlignment="0" applyProtection="0"/>
    <xf numFmtId="207" fontId="6" fillId="0" borderId="0">
      <alignment/>
      <protection/>
    </xf>
    <xf numFmtId="197" fontId="3" fillId="0" borderId="3">
      <alignment/>
      <protection locked="0"/>
    </xf>
    <xf numFmtId="0" fontId="3" fillId="0" borderId="0">
      <alignment/>
      <protection/>
    </xf>
    <xf numFmtId="41"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cellStyleXfs>
  <cellXfs count="97">
    <xf numFmtId="0" fontId="0" fillId="0" borderId="0" xfId="0" applyAlignment="1">
      <alignment/>
    </xf>
    <xf numFmtId="184" fontId="9" fillId="0" borderId="0" xfId="45" applyNumberFormat="1" applyFont="1" applyAlignment="1">
      <alignment horizontal="left"/>
    </xf>
    <xf numFmtId="184" fontId="10" fillId="0" borderId="0" xfId="45" applyNumberFormat="1" applyFont="1" applyAlignment="1">
      <alignment/>
    </xf>
    <xf numFmtId="184" fontId="10" fillId="0" borderId="0" xfId="45" applyNumberFormat="1" applyFont="1" applyAlignment="1">
      <alignment horizontal="center"/>
    </xf>
    <xf numFmtId="184" fontId="9" fillId="0" borderId="0" xfId="45" applyNumberFormat="1" applyFont="1" applyAlignment="1">
      <alignment/>
    </xf>
    <xf numFmtId="184" fontId="9" fillId="0" borderId="0" xfId="45" applyNumberFormat="1" applyFont="1" applyAlignment="1">
      <alignment horizontal="center"/>
    </xf>
    <xf numFmtId="15" fontId="9" fillId="0" borderId="0" xfId="45" applyNumberFormat="1" applyFont="1" applyAlignment="1">
      <alignment horizontal="center"/>
    </xf>
    <xf numFmtId="15" fontId="10" fillId="0" borderId="0" xfId="45" applyNumberFormat="1" applyFont="1" applyAlignment="1">
      <alignment horizontal="center"/>
    </xf>
    <xf numFmtId="0" fontId="11" fillId="0" borderId="0" xfId="39" applyFont="1">
      <alignment/>
      <protection/>
    </xf>
    <xf numFmtId="0" fontId="11" fillId="0" borderId="0" xfId="39" applyFont="1" applyAlignment="1">
      <alignment horizontal="center"/>
      <protection/>
    </xf>
    <xf numFmtId="184" fontId="11" fillId="0" borderId="0" xfId="45" applyNumberFormat="1" applyFont="1" applyAlignment="1">
      <alignment/>
    </xf>
    <xf numFmtId="184" fontId="11" fillId="0" borderId="0" xfId="45" applyNumberFormat="1" applyFont="1" applyBorder="1" applyAlignment="1">
      <alignment/>
    </xf>
    <xf numFmtId="184" fontId="11" fillId="0" borderId="4" xfId="45" applyNumberFormat="1" applyFont="1" applyBorder="1" applyAlignment="1">
      <alignment/>
    </xf>
    <xf numFmtId="184" fontId="11" fillId="0" borderId="0" xfId="39" applyNumberFormat="1" applyFont="1">
      <alignment/>
      <protection/>
    </xf>
    <xf numFmtId="184" fontId="11" fillId="0" borderId="5" xfId="45" applyNumberFormat="1" applyFont="1" applyBorder="1" applyAlignment="1">
      <alignment/>
    </xf>
    <xf numFmtId="184" fontId="11" fillId="0" borderId="0" xfId="39" applyNumberFormat="1" applyFont="1" applyAlignment="1">
      <alignment horizontal="center"/>
      <protection/>
    </xf>
    <xf numFmtId="184" fontId="11" fillId="0" borderId="0" xfId="45" applyNumberFormat="1" applyFont="1" applyAlignment="1">
      <alignment horizontal="center"/>
    </xf>
    <xf numFmtId="184" fontId="11" fillId="0" borderId="0" xfId="45" applyNumberFormat="1" applyFont="1" applyBorder="1" applyAlignment="1">
      <alignment horizontal="center"/>
    </xf>
    <xf numFmtId="41" fontId="9" fillId="0" borderId="0" xfId="45" applyNumberFormat="1" applyFont="1" applyAlignment="1">
      <alignment horizontal="left"/>
    </xf>
    <xf numFmtId="41" fontId="10" fillId="0" borderId="0" xfId="45" applyNumberFormat="1" applyFont="1" applyAlignment="1">
      <alignment horizontal="left"/>
    </xf>
    <xf numFmtId="41" fontId="10" fillId="0" borderId="0" xfId="45" applyNumberFormat="1" applyFont="1" applyAlignment="1">
      <alignment/>
    </xf>
    <xf numFmtId="41" fontId="10" fillId="0" borderId="0" xfId="45" applyNumberFormat="1" applyFont="1" applyAlignment="1">
      <alignment horizontal="center"/>
    </xf>
    <xf numFmtId="41" fontId="9" fillId="0" borderId="0" xfId="45" applyNumberFormat="1" applyFont="1" applyAlignment="1">
      <alignment horizontal="center"/>
    </xf>
    <xf numFmtId="184" fontId="9" fillId="0" borderId="0" xfId="45" applyNumberFormat="1" applyFont="1" applyAlignment="1">
      <alignment horizontal="right"/>
    </xf>
    <xf numFmtId="41" fontId="9" fillId="0" borderId="0" xfId="45" applyNumberFormat="1" applyFont="1" applyAlignment="1">
      <alignment horizontal="right"/>
    </xf>
    <xf numFmtId="41" fontId="10" fillId="0" borderId="0" xfId="45" applyNumberFormat="1" applyFont="1" applyAlignment="1" quotePrefix="1">
      <alignment horizontal="center"/>
    </xf>
    <xf numFmtId="184" fontId="10" fillId="0" borderId="6" xfId="45" applyNumberFormat="1" applyFont="1" applyBorder="1" applyAlignment="1">
      <alignment/>
    </xf>
    <xf numFmtId="184" fontId="10" fillId="0" borderId="7" xfId="45" applyNumberFormat="1" applyFont="1" applyBorder="1" applyAlignment="1">
      <alignment/>
    </xf>
    <xf numFmtId="184" fontId="10" fillId="0" borderId="1" xfId="45" applyNumberFormat="1" applyFont="1" applyBorder="1" applyAlignment="1">
      <alignment/>
    </xf>
    <xf numFmtId="184" fontId="10" fillId="0" borderId="4" xfId="45" applyNumberFormat="1" applyFont="1" applyBorder="1" applyAlignment="1">
      <alignment/>
    </xf>
    <xf numFmtId="184" fontId="10" fillId="0" borderId="2" xfId="45" applyNumberFormat="1" applyFont="1" applyBorder="1" applyAlignment="1">
      <alignment/>
    </xf>
    <xf numFmtId="41" fontId="10" fillId="0" borderId="0" xfId="45" applyNumberFormat="1" applyFont="1" applyBorder="1" applyAlignment="1">
      <alignment/>
    </xf>
    <xf numFmtId="189" fontId="10" fillId="0" borderId="0" xfId="45" applyNumberFormat="1" applyFont="1" applyAlignment="1">
      <alignment horizontal="right"/>
    </xf>
    <xf numFmtId="41" fontId="10" fillId="0" borderId="0" xfId="45" applyNumberFormat="1" applyFont="1" applyAlignment="1">
      <alignment horizontal="right"/>
    </xf>
    <xf numFmtId="0" fontId="11" fillId="0" borderId="0" xfId="39" applyFont="1" applyBorder="1">
      <alignment/>
      <protection/>
    </xf>
    <xf numFmtId="0" fontId="0" fillId="0" borderId="0" xfId="39">
      <alignment/>
      <protection/>
    </xf>
    <xf numFmtId="0" fontId="0" fillId="0" borderId="0" xfId="39" applyAlignment="1">
      <alignment horizontal="center"/>
      <protection/>
    </xf>
    <xf numFmtId="15" fontId="9" fillId="0" borderId="0" xfId="39" applyNumberFormat="1" applyFont="1">
      <alignment/>
      <protection/>
    </xf>
    <xf numFmtId="0" fontId="12" fillId="0" borderId="0" xfId="39" applyFont="1" applyAlignment="1">
      <alignment horizontal="right"/>
      <protection/>
    </xf>
    <xf numFmtId="0" fontId="12" fillId="0" borderId="0" xfId="39" applyFont="1" applyAlignment="1">
      <alignment horizontal="center"/>
      <protection/>
    </xf>
    <xf numFmtId="0" fontId="12" fillId="0" borderId="0" xfId="39" applyFont="1" applyAlignment="1">
      <alignment horizontal="left"/>
      <protection/>
    </xf>
    <xf numFmtId="0" fontId="12" fillId="0" borderId="0" xfId="39" applyFont="1">
      <alignment/>
      <protection/>
    </xf>
    <xf numFmtId="184" fontId="11" fillId="0" borderId="3" xfId="45" applyNumberFormat="1" applyFont="1" applyBorder="1" applyAlignment="1">
      <alignment/>
    </xf>
    <xf numFmtId="184" fontId="11" fillId="0" borderId="0" xfId="45" applyNumberFormat="1" applyFont="1" applyAlignment="1">
      <alignment horizontal="right"/>
    </xf>
    <xf numFmtId="0" fontId="13" fillId="0" borderId="0" xfId="39" applyFont="1">
      <alignment/>
      <protection/>
    </xf>
    <xf numFmtId="184" fontId="10" fillId="0" borderId="8" xfId="45" applyNumberFormat="1" applyFont="1" applyBorder="1" applyAlignment="1">
      <alignment/>
    </xf>
    <xf numFmtId="184" fontId="13" fillId="0" borderId="0" xfId="39" applyNumberFormat="1" applyFont="1">
      <alignment/>
      <protection/>
    </xf>
    <xf numFmtId="0" fontId="10" fillId="0" borderId="0" xfId="39" applyFont="1">
      <alignment/>
      <protection/>
    </xf>
    <xf numFmtId="0" fontId="14" fillId="0" borderId="0" xfId="39" applyFont="1" applyAlignment="1">
      <alignment horizontal="left"/>
      <protection/>
    </xf>
    <xf numFmtId="0" fontId="12" fillId="0" borderId="0" xfId="39" applyFont="1" quotePrefix="1">
      <alignment/>
      <protection/>
    </xf>
    <xf numFmtId="184" fontId="11" fillId="0" borderId="9" xfId="45" applyNumberFormat="1" applyFont="1" applyBorder="1" applyAlignment="1">
      <alignment/>
    </xf>
    <xf numFmtId="0" fontId="12" fillId="0" borderId="0" xfId="39" applyFont="1" applyAlignment="1" quotePrefix="1">
      <alignment horizontal="left"/>
      <protection/>
    </xf>
    <xf numFmtId="0" fontId="11" fillId="0" borderId="0" xfId="39" applyFont="1" applyAlignment="1">
      <alignment horizontal="left"/>
      <protection/>
    </xf>
    <xf numFmtId="0" fontId="9" fillId="0" borderId="0" xfId="39" applyFont="1" applyAlignment="1" quotePrefix="1">
      <alignment horizontal="left"/>
      <protection/>
    </xf>
    <xf numFmtId="184" fontId="11" fillId="0" borderId="0" xfId="39" applyNumberFormat="1" applyFont="1" applyBorder="1">
      <alignment/>
      <protection/>
    </xf>
    <xf numFmtId="184" fontId="11" fillId="0" borderId="0" xfId="39" applyNumberFormat="1" applyFont="1" applyAlignment="1">
      <alignment horizontal="right"/>
      <protection/>
    </xf>
    <xf numFmtId="0" fontId="15" fillId="0" borderId="0" xfId="39" applyFont="1" applyAlignment="1">
      <alignment horizontal="right"/>
      <protection/>
    </xf>
    <xf numFmtId="43" fontId="11" fillId="0" borderId="0" xfId="45" applyFont="1" applyBorder="1" applyAlignment="1">
      <alignment/>
    </xf>
    <xf numFmtId="41" fontId="11" fillId="0" borderId="0" xfId="39" applyNumberFormat="1" applyFont="1">
      <alignment/>
      <protection/>
    </xf>
    <xf numFmtId="184" fontId="11" fillId="0" borderId="4" xfId="39" applyNumberFormat="1" applyFont="1" applyBorder="1">
      <alignment/>
      <protection/>
    </xf>
    <xf numFmtId="184" fontId="11" fillId="0" borderId="8" xfId="45" applyNumberFormat="1" applyFont="1" applyBorder="1" applyAlignment="1">
      <alignment/>
    </xf>
    <xf numFmtId="184" fontId="11" fillId="0" borderId="8" xfId="39" applyNumberFormat="1" applyFont="1" applyBorder="1">
      <alignment/>
      <protection/>
    </xf>
    <xf numFmtId="184" fontId="11" fillId="0" borderId="5" xfId="39" applyNumberFormat="1" applyFont="1" applyBorder="1">
      <alignment/>
      <protection/>
    </xf>
    <xf numFmtId="184" fontId="11" fillId="0" borderId="0" xfId="45" applyNumberFormat="1" applyFont="1" applyAlignment="1" quotePrefix="1">
      <alignment/>
    </xf>
    <xf numFmtId="0" fontId="12" fillId="0" borderId="0" xfId="39" applyFont="1" applyBorder="1">
      <alignment/>
      <protection/>
    </xf>
    <xf numFmtId="0" fontId="15" fillId="0" borderId="0" xfId="39" applyFont="1" applyBorder="1" applyAlignment="1">
      <alignment horizontal="right"/>
      <protection/>
    </xf>
    <xf numFmtId="0" fontId="12" fillId="0" borderId="0" xfId="39" applyFont="1" applyBorder="1" applyAlignment="1">
      <alignment horizontal="right"/>
      <protection/>
    </xf>
    <xf numFmtId="41" fontId="11" fillId="0" borderId="0" xfId="39" applyNumberFormat="1" applyFont="1" applyBorder="1">
      <alignment/>
      <protection/>
    </xf>
    <xf numFmtId="184" fontId="11" fillId="0" borderId="0" xfId="45" applyNumberFormat="1" applyFont="1" applyBorder="1" applyAlignment="1">
      <alignment horizontal="right"/>
    </xf>
    <xf numFmtId="43" fontId="11" fillId="0" borderId="0" xfId="39" applyNumberFormat="1" applyFont="1" applyBorder="1">
      <alignment/>
      <protection/>
    </xf>
    <xf numFmtId="15" fontId="9" fillId="0" borderId="0" xfId="45" applyNumberFormat="1" applyFont="1" applyAlignment="1">
      <alignment horizontal="right"/>
    </xf>
    <xf numFmtId="191" fontId="11" fillId="0" borderId="0" xfId="26" applyNumberFormat="1" applyFont="1" applyAlignment="1">
      <alignment/>
    </xf>
    <xf numFmtId="9" fontId="11" fillId="0" borderId="0" xfId="40" applyFont="1" applyAlignment="1">
      <alignment/>
    </xf>
    <xf numFmtId="184" fontId="10" fillId="0" borderId="0" xfId="45" applyNumberFormat="1" applyFont="1" applyBorder="1" applyAlignment="1">
      <alignment/>
    </xf>
    <xf numFmtId="0" fontId="13" fillId="0" borderId="0" xfId="39" applyFont="1" applyBorder="1">
      <alignment/>
      <protection/>
    </xf>
    <xf numFmtId="184" fontId="11" fillId="0" borderId="0" xfId="45" applyNumberFormat="1" applyFont="1" applyAlignment="1">
      <alignment horizontal="left"/>
    </xf>
    <xf numFmtId="41" fontId="10" fillId="0" borderId="0" xfId="45" applyNumberFormat="1" applyFont="1" applyBorder="1" applyAlignment="1">
      <alignment horizontal="right"/>
    </xf>
    <xf numFmtId="41" fontId="10" fillId="0" borderId="6" xfId="45" applyNumberFormat="1" applyFont="1" applyBorder="1" applyAlignment="1">
      <alignment horizontal="right"/>
    </xf>
    <xf numFmtId="41" fontId="10" fillId="0" borderId="7" xfId="45" applyNumberFormat="1" applyFont="1" applyBorder="1" applyAlignment="1">
      <alignment horizontal="right"/>
    </xf>
    <xf numFmtId="41" fontId="10" fillId="0" borderId="7" xfId="45" applyNumberFormat="1" applyFont="1" applyBorder="1" applyAlignment="1">
      <alignment/>
    </xf>
    <xf numFmtId="41" fontId="10" fillId="0" borderId="4" xfId="45" applyNumberFormat="1" applyFont="1" applyBorder="1" applyAlignment="1">
      <alignment horizontal="right"/>
    </xf>
    <xf numFmtId="0" fontId="9" fillId="0" borderId="0" xfId="39" applyFont="1" applyAlignment="1">
      <alignment horizontal="center"/>
      <protection/>
    </xf>
    <xf numFmtId="15" fontId="16" fillId="0" borderId="0" xfId="39" applyNumberFormat="1" applyFont="1" applyAlignment="1">
      <alignment horizontal="center"/>
      <protection/>
    </xf>
    <xf numFmtId="0" fontId="10" fillId="0" borderId="0" xfId="39" applyFont="1" applyAlignment="1">
      <alignment horizontal="center"/>
      <protection/>
    </xf>
    <xf numFmtId="43" fontId="11" fillId="0" borderId="0" xfId="45" applyNumberFormat="1" applyFont="1" applyBorder="1" applyAlignment="1">
      <alignment/>
    </xf>
    <xf numFmtId="15" fontId="12" fillId="0" borderId="0" xfId="45" applyNumberFormat="1" applyFont="1" applyAlignment="1">
      <alignment horizontal="center"/>
    </xf>
    <xf numFmtId="191" fontId="11" fillId="0" borderId="0" xfId="26" applyNumberFormat="1" applyFont="1" applyAlignment="1">
      <alignment horizontal="left" indent="1"/>
    </xf>
    <xf numFmtId="43" fontId="11" fillId="0" borderId="5" xfId="45" applyNumberFormat="1" applyFont="1" applyBorder="1" applyAlignment="1">
      <alignment/>
    </xf>
    <xf numFmtId="0" fontId="11" fillId="0" borderId="0" xfId="39" applyFont="1" applyAlignment="1">
      <alignment horizontal="right"/>
      <protection/>
    </xf>
    <xf numFmtId="0" fontId="13" fillId="0" borderId="0" xfId="39" applyFont="1" applyAlignment="1">
      <alignment horizontal="center"/>
      <protection/>
    </xf>
    <xf numFmtId="191" fontId="11" fillId="0" borderId="0" xfId="26" applyNumberFormat="1" applyFont="1" applyBorder="1" applyAlignment="1">
      <alignment/>
    </xf>
    <xf numFmtId="191" fontId="11" fillId="0" borderId="4" xfId="26" applyNumberFormat="1" applyFont="1" applyBorder="1" applyAlignment="1">
      <alignment/>
    </xf>
    <xf numFmtId="0" fontId="14" fillId="0" borderId="0" xfId="39" applyFont="1" applyAlignment="1">
      <alignment/>
      <protection/>
    </xf>
    <xf numFmtId="3" fontId="0" fillId="0" borderId="0" xfId="0" applyNumberFormat="1" applyBorder="1" applyAlignment="1">
      <alignment/>
    </xf>
    <xf numFmtId="184" fontId="9" fillId="0" borderId="0" xfId="45" applyNumberFormat="1" applyFont="1" applyAlignment="1">
      <alignment horizontal="center"/>
    </xf>
    <xf numFmtId="0" fontId="12" fillId="0" borderId="0" xfId="39" applyFont="1" applyAlignment="1">
      <alignment horizontal="center"/>
      <protection/>
    </xf>
    <xf numFmtId="184" fontId="12" fillId="0" borderId="0" xfId="45" applyNumberFormat="1" applyFont="1" applyAlignment="1">
      <alignment horizontal="center"/>
    </xf>
  </cellXfs>
  <cellStyles count="34">
    <cellStyle name="Normal" xfId="0"/>
    <cellStyle name="AA FRAME" xfId="15"/>
    <cellStyle name="AA HEADING" xfId="16"/>
    <cellStyle name="AA INITIALS" xfId="17"/>
    <cellStyle name="AA INPUT" xfId="18"/>
    <cellStyle name="AA LOCK" xfId="19"/>
    <cellStyle name="AA MGR NAME" xfId="20"/>
    <cellStyle name="AA NORMAL" xfId="21"/>
    <cellStyle name="AA NUMBER" xfId="22"/>
    <cellStyle name="AA NUMBER2" xfId="23"/>
    <cellStyle name="AA QUESTION" xfId="24"/>
    <cellStyle name="AA SHADE" xfId="25"/>
    <cellStyle name="Comma" xfId="26"/>
    <cellStyle name="Comma [0]" xfId="27"/>
    <cellStyle name="Currency" xfId="28"/>
    <cellStyle name="Currency [0]" xfId="29"/>
    <cellStyle name="Date" xfId="30"/>
    <cellStyle name="Fixed" xfId="31"/>
    <cellStyle name="Followed Hyperlink" xfId="32"/>
    <cellStyle name="Heading1" xfId="33"/>
    <cellStyle name="Heading2" xfId="34"/>
    <cellStyle name="Hyperlink" xfId="35"/>
    <cellStyle name="International" xfId="36"/>
    <cellStyle name="International1" xfId="37"/>
    <cellStyle name="Normal - Style1" xfId="38"/>
    <cellStyle name="Normal_interim report 31.12.03" xfId="39"/>
    <cellStyle name="Percent" xfId="40"/>
    <cellStyle name="Standard_1.1" xfId="41"/>
    <cellStyle name="Total" xfId="42"/>
    <cellStyle name="一般_Consol2003-working" xfId="43"/>
    <cellStyle name="千分位[0]_Consol2003-working" xfId="44"/>
    <cellStyle name="千分位_Consol2003-working" xfId="45"/>
    <cellStyle name="貨幣 [0]_Consol2003-working" xfId="46"/>
    <cellStyle name="貨幣_Consol2003-working" xfId="4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8</xdr:col>
      <xdr:colOff>0</xdr:colOff>
      <xdr:row>18</xdr:row>
      <xdr:rowOff>0</xdr:rowOff>
    </xdr:to>
    <xdr:sp>
      <xdr:nvSpPr>
        <xdr:cNvPr id="1" name="TextBox 1"/>
        <xdr:cNvSpPr txBox="1">
          <a:spLocks noChangeArrowheads="1"/>
        </xdr:cNvSpPr>
      </xdr:nvSpPr>
      <xdr:spPr>
        <a:xfrm>
          <a:off x="219075" y="1409700"/>
          <a:ext cx="7277100" cy="1619250"/>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are unaudited and have been prepared in accordance with the requirements of MASB 26: Interim Financial Reporting and paragraph 9.22 of the Listing Requirements of the Bursa Malaysia Securities Berhad.
The interim financial statements should be read in conjunction with the audited financial statements for the year ended 31 December 2003. These explanatory notes attached to the interim financial statements provide an explanation of events and transactions that are significant to an understanding of the changes in the financial position and performance of the Group since the financial year ended 31 December 2003.
The same accounting policies and methods of computation are followed in the interim financial  statements as compared with  the financial  statements for  the year ended 31 December 2003.</a:t>
          </a:r>
        </a:p>
      </xdr:txBody>
    </xdr:sp>
    <xdr:clientData/>
  </xdr:twoCellAnchor>
  <xdr:twoCellAnchor>
    <xdr:from>
      <xdr:col>1</xdr:col>
      <xdr:colOff>0</xdr:colOff>
      <xdr:row>22</xdr:row>
      <xdr:rowOff>0</xdr:rowOff>
    </xdr:from>
    <xdr:to>
      <xdr:col>8</xdr:col>
      <xdr:colOff>0</xdr:colOff>
      <xdr:row>24</xdr:row>
      <xdr:rowOff>0</xdr:rowOff>
    </xdr:to>
    <xdr:sp>
      <xdr:nvSpPr>
        <xdr:cNvPr id="2" name="TextBox 2"/>
        <xdr:cNvSpPr txBox="1">
          <a:spLocks noChangeArrowheads="1"/>
        </xdr:cNvSpPr>
      </xdr:nvSpPr>
      <xdr:spPr>
        <a:xfrm>
          <a:off x="219075" y="3676650"/>
          <a:ext cx="7277100" cy="323850"/>
        </a:xfrm>
        <a:prstGeom prst="rect">
          <a:avLst/>
        </a:prstGeom>
        <a:solidFill>
          <a:srgbClr val="FFFFFF"/>
        </a:solidFill>
        <a:ln w="9525" cmpd="sng">
          <a:noFill/>
        </a:ln>
      </xdr:spPr>
      <xdr:txBody>
        <a:bodyPr vertOverflow="clip" wrap="square"/>
        <a:p>
          <a:pPr algn="just">
            <a:defRPr/>
          </a:pPr>
          <a:r>
            <a:rPr lang="en-US" cap="none" sz="1000" b="0" i="0" u="none" baseline="0"/>
            <a:t>The auditors' report on the financial statements for the financial year ended 31 December 2003 was not qualified.</a:t>
          </a:r>
        </a:p>
      </xdr:txBody>
    </xdr:sp>
    <xdr:clientData/>
  </xdr:twoCellAnchor>
  <xdr:twoCellAnchor>
    <xdr:from>
      <xdr:col>0</xdr:col>
      <xdr:colOff>190500</xdr:colOff>
      <xdr:row>26</xdr:row>
      <xdr:rowOff>142875</xdr:rowOff>
    </xdr:from>
    <xdr:to>
      <xdr:col>8</xdr:col>
      <xdr:colOff>9525</xdr:colOff>
      <xdr:row>29</xdr:row>
      <xdr:rowOff>123825</xdr:rowOff>
    </xdr:to>
    <xdr:sp>
      <xdr:nvSpPr>
        <xdr:cNvPr id="3" name="TextBox 3"/>
        <xdr:cNvSpPr txBox="1">
          <a:spLocks noChangeArrowheads="1"/>
        </xdr:cNvSpPr>
      </xdr:nvSpPr>
      <xdr:spPr>
        <a:xfrm>
          <a:off x="190500" y="4467225"/>
          <a:ext cx="7315200" cy="504825"/>
        </a:xfrm>
        <a:prstGeom prst="rect">
          <a:avLst/>
        </a:prstGeom>
        <a:solidFill>
          <a:srgbClr val="FFFFFF"/>
        </a:solidFill>
        <a:ln w="9525" cmpd="sng">
          <a:noFill/>
        </a:ln>
      </xdr:spPr>
      <xdr:txBody>
        <a:bodyPr vertOverflow="clip" wrap="square"/>
        <a:p>
          <a:pPr algn="just">
            <a:defRPr/>
          </a:pPr>
          <a:r>
            <a:rPr lang="en-US" cap="none" sz="1000" b="0" i="0" u="none" baseline="0"/>
            <a:t>The sales of enamelled copper wire and copper rods are not subject to cyclical or seasonal factors. 
</a:t>
          </a:r>
        </a:p>
      </xdr:txBody>
    </xdr:sp>
    <xdr:clientData/>
  </xdr:twoCellAnchor>
  <xdr:twoCellAnchor>
    <xdr:from>
      <xdr:col>1</xdr:col>
      <xdr:colOff>0</xdr:colOff>
      <xdr:row>33</xdr:row>
      <xdr:rowOff>0</xdr:rowOff>
    </xdr:from>
    <xdr:to>
      <xdr:col>8</xdr:col>
      <xdr:colOff>0</xdr:colOff>
      <xdr:row>36</xdr:row>
      <xdr:rowOff>0</xdr:rowOff>
    </xdr:to>
    <xdr:sp>
      <xdr:nvSpPr>
        <xdr:cNvPr id="4" name="TextBox 4"/>
        <xdr:cNvSpPr txBox="1">
          <a:spLocks noChangeArrowheads="1"/>
        </xdr:cNvSpPr>
      </xdr:nvSpPr>
      <xdr:spPr>
        <a:xfrm>
          <a:off x="219075" y="5600700"/>
          <a:ext cx="7277100" cy="581025"/>
        </a:xfrm>
        <a:prstGeom prst="rect">
          <a:avLst/>
        </a:prstGeom>
        <a:solidFill>
          <a:srgbClr val="FFFFFF"/>
        </a:solidFill>
        <a:ln w="9525" cmpd="sng">
          <a:noFill/>
        </a:ln>
      </xdr:spPr>
      <xdr:txBody>
        <a:bodyPr vertOverflow="clip" wrap="square"/>
        <a:p>
          <a:pPr algn="just">
            <a:defRPr/>
          </a:pPr>
          <a:r>
            <a:rPr lang="en-US" cap="none" sz="1000" b="0" i="0" u="none" baseline="0"/>
            <a:t>There were no items affecting the assets, liabilities, equity, net income, or cash flows of the Group that are unusual because of their nature, size or incidence.</a:t>
          </a:r>
        </a:p>
      </xdr:txBody>
    </xdr:sp>
    <xdr:clientData/>
  </xdr:twoCellAnchor>
  <xdr:twoCellAnchor>
    <xdr:from>
      <xdr:col>1</xdr:col>
      <xdr:colOff>0</xdr:colOff>
      <xdr:row>39</xdr:row>
      <xdr:rowOff>0</xdr:rowOff>
    </xdr:from>
    <xdr:to>
      <xdr:col>8</xdr:col>
      <xdr:colOff>0</xdr:colOff>
      <xdr:row>40</xdr:row>
      <xdr:rowOff>133350</xdr:rowOff>
    </xdr:to>
    <xdr:sp>
      <xdr:nvSpPr>
        <xdr:cNvPr id="5" name="TextBox 5"/>
        <xdr:cNvSpPr txBox="1">
          <a:spLocks noChangeArrowheads="1"/>
        </xdr:cNvSpPr>
      </xdr:nvSpPr>
      <xdr:spPr>
        <a:xfrm>
          <a:off x="219075" y="6715125"/>
          <a:ext cx="7277100" cy="266700"/>
        </a:xfrm>
        <a:prstGeom prst="rect">
          <a:avLst/>
        </a:prstGeom>
        <a:solidFill>
          <a:srgbClr val="FFFFFF"/>
        </a:solidFill>
        <a:ln w="9525" cmpd="sng">
          <a:noFill/>
        </a:ln>
      </xdr:spPr>
      <xdr:txBody>
        <a:bodyPr vertOverflow="clip" wrap="square"/>
        <a:p>
          <a:pPr algn="just">
            <a:defRPr/>
          </a:pPr>
          <a:r>
            <a:rPr lang="en-US" cap="none" sz="1000" b="0" i="0" u="none" baseline="0"/>
            <a:t>There were no changes in estimates that have had a material effect in the current quarter.</a:t>
          </a:r>
        </a:p>
      </xdr:txBody>
    </xdr:sp>
    <xdr:clientData/>
  </xdr:twoCellAnchor>
  <xdr:twoCellAnchor>
    <xdr:from>
      <xdr:col>0</xdr:col>
      <xdr:colOff>171450</xdr:colOff>
      <xdr:row>44</xdr:row>
      <xdr:rowOff>0</xdr:rowOff>
    </xdr:from>
    <xdr:to>
      <xdr:col>7</xdr:col>
      <xdr:colOff>962025</xdr:colOff>
      <xdr:row>52</xdr:row>
      <xdr:rowOff>123825</xdr:rowOff>
    </xdr:to>
    <xdr:sp>
      <xdr:nvSpPr>
        <xdr:cNvPr id="6" name="TextBox 6"/>
        <xdr:cNvSpPr txBox="1">
          <a:spLocks noChangeArrowheads="1"/>
        </xdr:cNvSpPr>
      </xdr:nvSpPr>
      <xdr:spPr>
        <a:xfrm>
          <a:off x="171450" y="7572375"/>
          <a:ext cx="7248525" cy="1419225"/>
        </a:xfrm>
        <a:prstGeom prst="rect">
          <a:avLst/>
        </a:prstGeom>
        <a:solidFill>
          <a:srgbClr val="FFFFFF"/>
        </a:solidFill>
        <a:ln w="9525" cmpd="sng">
          <a:noFill/>
        </a:ln>
      </xdr:spPr>
      <xdr:txBody>
        <a:bodyPr vertOverflow="clip" wrap="square"/>
        <a:p>
          <a:pPr algn="just">
            <a:defRPr/>
          </a:pPr>
          <a:r>
            <a:rPr lang="en-US" cap="none" sz="1000" b="0" i="0" u="none" baseline="0"/>
            <a:t>During the financial quarter ended 30 September 2004, the movement in the issued and paid up share capital were as follows:
58,300 new ordinary shares of RM1.00 each were issued by virtue of the exercise of 58,300 options pursuant to the Employees' Share Option Scheme at the exercise price of RM1.03 per ordinary shares. 
There were no other issuance and repayment of debts and equity securities or share cancellation in the current interim period under review. The company has not implemented any share buyback scheme and it does not hold any shares as treasury shares during the current financial period.</a:t>
          </a:r>
        </a:p>
      </xdr:txBody>
    </xdr:sp>
    <xdr:clientData/>
  </xdr:twoCellAnchor>
  <xdr:twoCellAnchor>
    <xdr:from>
      <xdr:col>1</xdr:col>
      <xdr:colOff>0</xdr:colOff>
      <xdr:row>92</xdr:row>
      <xdr:rowOff>0</xdr:rowOff>
    </xdr:from>
    <xdr:to>
      <xdr:col>8</xdr:col>
      <xdr:colOff>0</xdr:colOff>
      <xdr:row>93</xdr:row>
      <xdr:rowOff>200025</xdr:rowOff>
    </xdr:to>
    <xdr:sp>
      <xdr:nvSpPr>
        <xdr:cNvPr id="7" name="TextBox 7"/>
        <xdr:cNvSpPr txBox="1">
          <a:spLocks noChangeArrowheads="1"/>
        </xdr:cNvSpPr>
      </xdr:nvSpPr>
      <xdr:spPr>
        <a:xfrm>
          <a:off x="219075" y="15763875"/>
          <a:ext cx="7277100" cy="314325"/>
        </a:xfrm>
        <a:prstGeom prst="rect">
          <a:avLst/>
        </a:prstGeom>
        <a:solidFill>
          <a:srgbClr val="FFFFFF"/>
        </a:solidFill>
        <a:ln w="9525" cmpd="sng">
          <a:noFill/>
        </a:ln>
      </xdr:spPr>
      <xdr:txBody>
        <a:bodyPr vertOverflow="clip" wrap="square"/>
        <a:p>
          <a:pPr algn="just">
            <a:defRPr/>
          </a:pPr>
          <a:r>
            <a:rPr lang="en-US" cap="none" sz="1000" b="0" i="0" u="none" baseline="0"/>
            <a:t>There were no material changes in contingent liabilities or assets since the last annual balance sheet as at 31 December 2003.</a:t>
          </a:r>
        </a:p>
      </xdr:txBody>
    </xdr:sp>
    <xdr:clientData/>
  </xdr:twoCellAnchor>
  <xdr:twoCellAnchor>
    <xdr:from>
      <xdr:col>1</xdr:col>
      <xdr:colOff>0</xdr:colOff>
      <xdr:row>111</xdr:row>
      <xdr:rowOff>85725</xdr:rowOff>
    </xdr:from>
    <xdr:to>
      <xdr:col>8</xdr:col>
      <xdr:colOff>0</xdr:colOff>
      <xdr:row>116</xdr:row>
      <xdr:rowOff>76200</xdr:rowOff>
    </xdr:to>
    <xdr:sp>
      <xdr:nvSpPr>
        <xdr:cNvPr id="8" name="TextBox 8"/>
        <xdr:cNvSpPr txBox="1">
          <a:spLocks noChangeArrowheads="1"/>
        </xdr:cNvSpPr>
      </xdr:nvSpPr>
      <xdr:spPr>
        <a:xfrm>
          <a:off x="219075" y="19002375"/>
          <a:ext cx="7277100" cy="800100"/>
        </a:xfrm>
        <a:prstGeom prst="rect">
          <a:avLst/>
        </a:prstGeom>
        <a:solidFill>
          <a:srgbClr val="FFFFFF"/>
        </a:solidFill>
        <a:ln w="9525" cmpd="sng">
          <a:noFill/>
        </a:ln>
      </xdr:spPr>
      <xdr:txBody>
        <a:bodyPr vertOverflow="clip" wrap="square"/>
        <a:p>
          <a:pPr algn="just">
            <a:defRPr/>
          </a:pPr>
          <a:r>
            <a:rPr lang="en-US" cap="none" sz="1000" b="0" i="0" u="none" baseline="0"/>
            <a:t>For the current quarter under review, the Group achieved a higher revenue of RM59.987 million compared with RM36.160 million in the same period ended  30 September 2003. Although there was an increase in sales of copper rod/wire for the third quarter this year compared to preceding year, the Group profit before tax has decreased from RM1.593 million (30.9.03) to RM0.425million (30.9.04). This was mainly due to intense competition in both domestic and export market and also rising material costs which has resulted in declining profit margin.</a:t>
          </a:r>
        </a:p>
      </xdr:txBody>
    </xdr:sp>
    <xdr:clientData/>
  </xdr:twoCellAnchor>
  <xdr:twoCellAnchor>
    <xdr:from>
      <xdr:col>1</xdr:col>
      <xdr:colOff>0</xdr:colOff>
      <xdr:row>127</xdr:row>
      <xdr:rowOff>0</xdr:rowOff>
    </xdr:from>
    <xdr:to>
      <xdr:col>8</xdr:col>
      <xdr:colOff>0</xdr:colOff>
      <xdr:row>130</xdr:row>
      <xdr:rowOff>123825</xdr:rowOff>
    </xdr:to>
    <xdr:sp>
      <xdr:nvSpPr>
        <xdr:cNvPr id="9" name="TextBox 9"/>
        <xdr:cNvSpPr txBox="1">
          <a:spLocks noChangeArrowheads="1"/>
        </xdr:cNvSpPr>
      </xdr:nvSpPr>
      <xdr:spPr>
        <a:xfrm>
          <a:off x="219075" y="21612225"/>
          <a:ext cx="7277100" cy="676275"/>
        </a:xfrm>
        <a:prstGeom prst="rect">
          <a:avLst/>
        </a:prstGeom>
        <a:solidFill>
          <a:srgbClr val="FFFFFF"/>
        </a:solidFill>
        <a:ln w="9525" cmpd="sng">
          <a:noFill/>
        </a:ln>
      </xdr:spPr>
      <xdr:txBody>
        <a:bodyPr vertOverflow="clip" wrap="square"/>
        <a:p>
          <a:pPr algn="just">
            <a:defRPr/>
          </a:pPr>
          <a:r>
            <a:rPr lang="en-US" cap="none" sz="1000" b="0" i="0" u="none" baseline="0"/>
            <a:t>The Group has registered lower revenue and profit for the current quarter compared with that of the preceeding quarter. Despite a recovery of copper price at the LME  for this quarter compared to last quarter (30.6.2004: USD2,686.70 per MT versus 30.9.2004: USD2,894.86 per MT), the Group's profitability for the financial period to date declined due to intense competition and increase in material costs.</a:t>
          </a:r>
        </a:p>
      </xdr:txBody>
    </xdr:sp>
    <xdr:clientData/>
  </xdr:twoCellAnchor>
  <xdr:twoCellAnchor>
    <xdr:from>
      <xdr:col>1</xdr:col>
      <xdr:colOff>0</xdr:colOff>
      <xdr:row>134</xdr:row>
      <xdr:rowOff>0</xdr:rowOff>
    </xdr:from>
    <xdr:to>
      <xdr:col>8</xdr:col>
      <xdr:colOff>0</xdr:colOff>
      <xdr:row>140</xdr:row>
      <xdr:rowOff>161925</xdr:rowOff>
    </xdr:to>
    <xdr:sp>
      <xdr:nvSpPr>
        <xdr:cNvPr id="10" name="TextBox 10"/>
        <xdr:cNvSpPr txBox="1">
          <a:spLocks noChangeArrowheads="1"/>
        </xdr:cNvSpPr>
      </xdr:nvSpPr>
      <xdr:spPr>
        <a:xfrm>
          <a:off x="219075" y="22888575"/>
          <a:ext cx="7277100" cy="1238250"/>
        </a:xfrm>
        <a:prstGeom prst="rect">
          <a:avLst/>
        </a:prstGeom>
        <a:solidFill>
          <a:srgbClr val="FFFFFF"/>
        </a:solidFill>
        <a:ln w="9525" cmpd="sng">
          <a:noFill/>
        </a:ln>
      </xdr:spPr>
      <xdr:txBody>
        <a:bodyPr vertOverflow="clip" wrap="square"/>
        <a:p>
          <a:pPr algn="just">
            <a:defRPr/>
          </a:pPr>
          <a:r>
            <a:rPr lang="en-US" cap="none" sz="1000" b="0" i="0" u="none" baseline="0"/>
            <a:t>The industry is expected to remain challenging due to intense competition and the impact of increase in the cost of raw material. To compensate for ongoing pricing pressure, the Group is focusing its effort on improving the overall productivity and further reducing cost and improving product quality.
The Board of Directors are of  the opinion that the Group performance will be satisfactory for the full  financial year ending 31 December 2004.
</a:t>
          </a:r>
        </a:p>
      </xdr:txBody>
    </xdr:sp>
    <xdr:clientData/>
  </xdr:twoCellAnchor>
  <xdr:twoCellAnchor>
    <xdr:from>
      <xdr:col>1</xdr:col>
      <xdr:colOff>0</xdr:colOff>
      <xdr:row>143</xdr:row>
      <xdr:rowOff>0</xdr:rowOff>
    </xdr:from>
    <xdr:to>
      <xdr:col>8</xdr:col>
      <xdr:colOff>0</xdr:colOff>
      <xdr:row>145</xdr:row>
      <xdr:rowOff>57150</xdr:rowOff>
    </xdr:to>
    <xdr:sp>
      <xdr:nvSpPr>
        <xdr:cNvPr id="11" name="TextBox 12"/>
        <xdr:cNvSpPr txBox="1">
          <a:spLocks noChangeArrowheads="1"/>
        </xdr:cNvSpPr>
      </xdr:nvSpPr>
      <xdr:spPr>
        <a:xfrm>
          <a:off x="219075" y="24536400"/>
          <a:ext cx="7277100" cy="419100"/>
        </a:xfrm>
        <a:prstGeom prst="rect">
          <a:avLst/>
        </a:prstGeom>
        <a:solidFill>
          <a:srgbClr val="FFFFFF"/>
        </a:solidFill>
        <a:ln w="9525" cmpd="sng">
          <a:noFill/>
        </a:ln>
      </xdr:spPr>
      <xdr:txBody>
        <a:bodyPr vertOverflow="clip" wrap="square"/>
        <a:p>
          <a:pPr algn="just">
            <a:defRPr/>
          </a:pPr>
          <a:r>
            <a:rPr lang="en-US" cap="none" sz="1000" b="0" i="0" u="none" baseline="0"/>
            <a:t>There was neither a profit forecast nor a profit guarantee issued by the Company for the current financial period ended 30 September 2004.
</a:t>
          </a:r>
        </a:p>
      </xdr:txBody>
    </xdr:sp>
    <xdr:clientData/>
  </xdr:twoCellAnchor>
  <xdr:twoCellAnchor>
    <xdr:from>
      <xdr:col>1</xdr:col>
      <xdr:colOff>0</xdr:colOff>
      <xdr:row>156</xdr:row>
      <xdr:rowOff>0</xdr:rowOff>
    </xdr:from>
    <xdr:to>
      <xdr:col>8</xdr:col>
      <xdr:colOff>0</xdr:colOff>
      <xdr:row>159</xdr:row>
      <xdr:rowOff>0</xdr:rowOff>
    </xdr:to>
    <xdr:sp>
      <xdr:nvSpPr>
        <xdr:cNvPr id="12" name="TextBox 13"/>
        <xdr:cNvSpPr txBox="1">
          <a:spLocks noChangeArrowheads="1"/>
        </xdr:cNvSpPr>
      </xdr:nvSpPr>
      <xdr:spPr>
        <a:xfrm>
          <a:off x="219075" y="26746200"/>
          <a:ext cx="7277100" cy="485775"/>
        </a:xfrm>
        <a:prstGeom prst="rect">
          <a:avLst/>
        </a:prstGeom>
        <a:solidFill>
          <a:srgbClr val="FFFFFF"/>
        </a:solidFill>
        <a:ln w="9525" cmpd="sng">
          <a:noFill/>
        </a:ln>
      </xdr:spPr>
      <xdr:txBody>
        <a:bodyPr vertOverflow="clip" wrap="square"/>
        <a:p>
          <a:pPr algn="just">
            <a:defRPr/>
          </a:pPr>
          <a:r>
            <a:rPr lang="en-US" cap="none" sz="1000" b="0" i="0" u="none" baseline="0"/>
            <a:t>The effective tax rate for the period presented above is lower than the statutory tax rate principally due to utilisation of reinvestment allowances, resulting in a tax savings of approximately RM134,000.</a:t>
          </a:r>
        </a:p>
      </xdr:txBody>
    </xdr:sp>
    <xdr:clientData/>
  </xdr:twoCellAnchor>
  <xdr:twoCellAnchor>
    <xdr:from>
      <xdr:col>3</xdr:col>
      <xdr:colOff>0</xdr:colOff>
      <xdr:row>20</xdr:row>
      <xdr:rowOff>0</xdr:rowOff>
    </xdr:from>
    <xdr:to>
      <xdr:col>8</xdr:col>
      <xdr:colOff>0</xdr:colOff>
      <xdr:row>20</xdr:row>
      <xdr:rowOff>0</xdr:rowOff>
    </xdr:to>
    <xdr:sp>
      <xdr:nvSpPr>
        <xdr:cNvPr id="13" name="TextBox 14"/>
        <xdr:cNvSpPr txBox="1">
          <a:spLocks noChangeArrowheads="1"/>
        </xdr:cNvSpPr>
      </xdr:nvSpPr>
      <xdr:spPr>
        <a:xfrm>
          <a:off x="714375" y="3352800"/>
          <a:ext cx="6781800"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2</xdr:col>
      <xdr:colOff>0</xdr:colOff>
      <xdr:row>20</xdr:row>
      <xdr:rowOff>0</xdr:rowOff>
    </xdr:from>
    <xdr:to>
      <xdr:col>8</xdr:col>
      <xdr:colOff>0</xdr:colOff>
      <xdr:row>20</xdr:row>
      <xdr:rowOff>0</xdr:rowOff>
    </xdr:to>
    <xdr:sp>
      <xdr:nvSpPr>
        <xdr:cNvPr id="14" name="TextBox 15"/>
        <xdr:cNvSpPr txBox="1">
          <a:spLocks noChangeArrowheads="1"/>
        </xdr:cNvSpPr>
      </xdr:nvSpPr>
      <xdr:spPr>
        <a:xfrm>
          <a:off x="485775" y="3352800"/>
          <a:ext cx="7010400" cy="0"/>
        </a:xfrm>
        <a:prstGeom prst="rect">
          <a:avLst/>
        </a:prstGeom>
        <a:solidFill>
          <a:srgbClr val="FFFFFF"/>
        </a:solidFill>
        <a:ln w="9525" cmpd="sng">
          <a:noFill/>
        </a:ln>
      </xdr:spPr>
      <xdr:txBody>
        <a:bodyPr vertOverflow="clip" wrap="square"/>
        <a:p>
          <a:pPr algn="just">
            <a:defRPr/>
          </a:pPr>
          <a:r>
            <a:rPr lang="en-US" cap="none" sz="1000" b="0" i="0" u="none" baseline="0"/>
            <a:t>Tanges in accounting policies have been applied retrospectively and comparatives have been restated. The effect of changes in accounting policies are as follows:</a:t>
          </a:r>
        </a:p>
      </xdr:txBody>
    </xdr:sp>
    <xdr:clientData/>
  </xdr:twoCellAnchor>
  <xdr:twoCellAnchor>
    <xdr:from>
      <xdr:col>1</xdr:col>
      <xdr:colOff>0</xdr:colOff>
      <xdr:row>56</xdr:row>
      <xdr:rowOff>57150</xdr:rowOff>
    </xdr:from>
    <xdr:to>
      <xdr:col>8</xdr:col>
      <xdr:colOff>0</xdr:colOff>
      <xdr:row>57</xdr:row>
      <xdr:rowOff>95250</xdr:rowOff>
    </xdr:to>
    <xdr:sp>
      <xdr:nvSpPr>
        <xdr:cNvPr id="15" name="TextBox 16"/>
        <xdr:cNvSpPr txBox="1">
          <a:spLocks noChangeArrowheads="1"/>
        </xdr:cNvSpPr>
      </xdr:nvSpPr>
      <xdr:spPr>
        <a:xfrm>
          <a:off x="219075" y="9610725"/>
          <a:ext cx="7277100" cy="190500"/>
        </a:xfrm>
        <a:prstGeom prst="rect">
          <a:avLst/>
        </a:prstGeom>
        <a:solidFill>
          <a:srgbClr val="FFFFFF"/>
        </a:solidFill>
        <a:ln w="9525" cmpd="sng">
          <a:noFill/>
        </a:ln>
      </xdr:spPr>
      <xdr:txBody>
        <a:bodyPr vertOverflow="clip" wrap="square"/>
        <a:p>
          <a:pPr algn="just">
            <a:defRPr/>
          </a:pPr>
          <a:r>
            <a:rPr lang="en-US" cap="none" sz="1000" b="0" i="0" u="none" baseline="0"/>
            <a:t>No dividend was paid in the current financial period under review.</a:t>
          </a:r>
        </a:p>
      </xdr:txBody>
    </xdr:sp>
    <xdr:clientData/>
  </xdr:twoCellAnchor>
  <xdr:twoCellAnchor>
    <xdr:from>
      <xdr:col>0</xdr:col>
      <xdr:colOff>152400</xdr:colOff>
      <xdr:row>78</xdr:row>
      <xdr:rowOff>0</xdr:rowOff>
    </xdr:from>
    <xdr:to>
      <xdr:col>7</xdr:col>
      <xdr:colOff>942975</xdr:colOff>
      <xdr:row>78</xdr:row>
      <xdr:rowOff>0</xdr:rowOff>
    </xdr:to>
    <xdr:sp>
      <xdr:nvSpPr>
        <xdr:cNvPr id="16" name="TextBox 17"/>
        <xdr:cNvSpPr txBox="1">
          <a:spLocks noChangeArrowheads="1"/>
        </xdr:cNvSpPr>
      </xdr:nvSpPr>
      <xdr:spPr>
        <a:xfrm>
          <a:off x="152400" y="13354050"/>
          <a:ext cx="7248525" cy="0"/>
        </a:xfrm>
        <a:prstGeom prst="rect">
          <a:avLst/>
        </a:prstGeom>
        <a:solidFill>
          <a:srgbClr val="FFFFFF"/>
        </a:solidFill>
        <a:ln w="9525" cmpd="sng">
          <a:noFill/>
        </a:ln>
      </xdr:spPr>
      <xdr:txBody>
        <a:bodyPr vertOverflow="clip" wrap="square"/>
        <a:p>
          <a:pPr algn="just">
            <a:defRPr/>
          </a:pPr>
          <a:r>
            <a:rPr lang="en-US" cap="none" sz="1000" b="0" i="0" u="none" baseline="0"/>
            <a:t>The Group's land and buildings  were revalued during the financial year ended 31st December, 2004. The properties were revalued based on valuations
conducted by Colliers, Jordan Lee and Jaafar in September 2004 using the comparison method of valuation.
</a:t>
          </a:r>
        </a:p>
      </xdr:txBody>
    </xdr:sp>
    <xdr:clientData/>
  </xdr:twoCellAnchor>
  <xdr:twoCellAnchor>
    <xdr:from>
      <xdr:col>1</xdr:col>
      <xdr:colOff>0</xdr:colOff>
      <xdr:row>80</xdr:row>
      <xdr:rowOff>47625</xdr:rowOff>
    </xdr:from>
    <xdr:to>
      <xdr:col>8</xdr:col>
      <xdr:colOff>0</xdr:colOff>
      <xdr:row>82</xdr:row>
      <xdr:rowOff>0</xdr:rowOff>
    </xdr:to>
    <xdr:sp>
      <xdr:nvSpPr>
        <xdr:cNvPr id="17" name="TextBox 18"/>
        <xdr:cNvSpPr txBox="1">
          <a:spLocks noChangeArrowheads="1"/>
        </xdr:cNvSpPr>
      </xdr:nvSpPr>
      <xdr:spPr>
        <a:xfrm>
          <a:off x="219075" y="13725525"/>
          <a:ext cx="7277100" cy="276225"/>
        </a:xfrm>
        <a:prstGeom prst="rect">
          <a:avLst/>
        </a:prstGeom>
        <a:solidFill>
          <a:srgbClr val="FFFFFF"/>
        </a:solidFill>
        <a:ln w="9525" cmpd="sng">
          <a:noFill/>
        </a:ln>
      </xdr:spPr>
      <xdr:txBody>
        <a:bodyPr vertOverflow="clip" wrap="square"/>
        <a:p>
          <a:pPr algn="just">
            <a:defRPr/>
          </a:pPr>
          <a:r>
            <a:rPr lang="en-US" cap="none" sz="1000" b="0" i="0" u="none" baseline="0"/>
            <a:t>There were no material events subsequent to the end of the current quarter.</a:t>
          </a:r>
        </a:p>
      </xdr:txBody>
    </xdr:sp>
    <xdr:clientData/>
  </xdr:twoCellAnchor>
  <xdr:twoCellAnchor>
    <xdr:from>
      <xdr:col>1</xdr:col>
      <xdr:colOff>0</xdr:colOff>
      <xdr:row>85</xdr:row>
      <xdr:rowOff>47625</xdr:rowOff>
    </xdr:from>
    <xdr:to>
      <xdr:col>8</xdr:col>
      <xdr:colOff>0</xdr:colOff>
      <xdr:row>88</xdr:row>
      <xdr:rowOff>114300</xdr:rowOff>
    </xdr:to>
    <xdr:sp>
      <xdr:nvSpPr>
        <xdr:cNvPr id="18" name="TextBox 19"/>
        <xdr:cNvSpPr txBox="1">
          <a:spLocks noChangeArrowheads="1"/>
        </xdr:cNvSpPr>
      </xdr:nvSpPr>
      <xdr:spPr>
        <a:xfrm>
          <a:off x="219075" y="14535150"/>
          <a:ext cx="7277100" cy="552450"/>
        </a:xfrm>
        <a:prstGeom prst="rect">
          <a:avLst/>
        </a:prstGeom>
        <a:solidFill>
          <a:srgbClr val="FFFFFF"/>
        </a:solidFill>
        <a:ln w="9525" cmpd="sng">
          <a:noFill/>
        </a:ln>
      </xdr:spPr>
      <xdr:txBody>
        <a:bodyPr vertOverflow="clip" wrap="square"/>
        <a:p>
          <a:pPr algn="just">
            <a:defRPr/>
          </a:pPr>
          <a:r>
            <a:rPr lang="en-US" cap="none" sz="1000" b="0" i="0" u="none" baseline="0"/>
            <a:t>There were no changes in the composition of the Group during the current quarter, including business combinations, acquisition or disposal of subsidiaries and long term investment, restructuring, and continuing operation.
</a:t>
          </a:r>
        </a:p>
      </xdr:txBody>
    </xdr:sp>
    <xdr:clientData/>
  </xdr:twoCellAnchor>
  <xdr:twoCellAnchor>
    <xdr:from>
      <xdr:col>1</xdr:col>
      <xdr:colOff>0</xdr:colOff>
      <xdr:row>162</xdr:row>
      <xdr:rowOff>0</xdr:rowOff>
    </xdr:from>
    <xdr:to>
      <xdr:col>8</xdr:col>
      <xdr:colOff>0</xdr:colOff>
      <xdr:row>164</xdr:row>
      <xdr:rowOff>0</xdr:rowOff>
    </xdr:to>
    <xdr:sp>
      <xdr:nvSpPr>
        <xdr:cNvPr id="19" name="TextBox 20"/>
        <xdr:cNvSpPr txBox="1">
          <a:spLocks noChangeArrowheads="1"/>
        </xdr:cNvSpPr>
      </xdr:nvSpPr>
      <xdr:spPr>
        <a:xfrm>
          <a:off x="219075" y="27670125"/>
          <a:ext cx="7277100" cy="371475"/>
        </a:xfrm>
        <a:prstGeom prst="rect">
          <a:avLst/>
        </a:prstGeom>
        <a:solidFill>
          <a:srgbClr val="FFFFFF"/>
        </a:solidFill>
        <a:ln w="9525" cmpd="sng">
          <a:noFill/>
        </a:ln>
      </xdr:spPr>
      <xdr:txBody>
        <a:bodyPr vertOverflow="clip" wrap="square"/>
        <a:p>
          <a:pPr algn="l">
            <a:defRPr/>
          </a:pPr>
          <a:r>
            <a:rPr lang="en-US" cap="none" sz="1000" b="0" i="0" u="none" baseline="0"/>
            <a:t>There were no sales of unquoted investments and properties for the financial period ended 30 September  2004.
</a:t>
          </a:r>
        </a:p>
      </xdr:txBody>
    </xdr:sp>
    <xdr:clientData/>
  </xdr:twoCellAnchor>
  <xdr:twoCellAnchor>
    <xdr:from>
      <xdr:col>2</xdr:col>
      <xdr:colOff>19050</xdr:colOff>
      <xdr:row>185</xdr:row>
      <xdr:rowOff>57150</xdr:rowOff>
    </xdr:from>
    <xdr:to>
      <xdr:col>8</xdr:col>
      <xdr:colOff>19050</xdr:colOff>
      <xdr:row>187</xdr:row>
      <xdr:rowOff>133350</xdr:rowOff>
    </xdr:to>
    <xdr:sp>
      <xdr:nvSpPr>
        <xdr:cNvPr id="20" name="TextBox 22"/>
        <xdr:cNvSpPr txBox="1">
          <a:spLocks noChangeArrowheads="1"/>
        </xdr:cNvSpPr>
      </xdr:nvSpPr>
      <xdr:spPr>
        <a:xfrm>
          <a:off x="504825" y="31689675"/>
          <a:ext cx="7010400" cy="400050"/>
        </a:xfrm>
        <a:prstGeom prst="rect">
          <a:avLst/>
        </a:prstGeom>
        <a:solidFill>
          <a:srgbClr val="FFFFFF"/>
        </a:solidFill>
        <a:ln w="9525" cmpd="sng">
          <a:noFill/>
        </a:ln>
      </xdr:spPr>
      <xdr:txBody>
        <a:bodyPr vertOverflow="clip" wrap="square"/>
        <a:p>
          <a:pPr algn="just">
            <a:defRPr/>
          </a:pPr>
          <a:r>
            <a:rPr lang="en-US" cap="none" sz="1000" b="0" i="0" u="none" baseline="0"/>
            <a:t>There was no corporate proposal which was announced and not completed as at the date of this announcement.</a:t>
          </a:r>
        </a:p>
      </xdr:txBody>
    </xdr:sp>
    <xdr:clientData/>
  </xdr:twoCellAnchor>
  <xdr:twoCellAnchor>
    <xdr:from>
      <xdr:col>2</xdr:col>
      <xdr:colOff>0</xdr:colOff>
      <xdr:row>189</xdr:row>
      <xdr:rowOff>0</xdr:rowOff>
    </xdr:from>
    <xdr:to>
      <xdr:col>8</xdr:col>
      <xdr:colOff>0</xdr:colOff>
      <xdr:row>189</xdr:row>
      <xdr:rowOff>0</xdr:rowOff>
    </xdr:to>
    <xdr:sp>
      <xdr:nvSpPr>
        <xdr:cNvPr id="21" name="TextBox 23"/>
        <xdr:cNvSpPr txBox="1">
          <a:spLocks noChangeArrowheads="1"/>
        </xdr:cNvSpPr>
      </xdr:nvSpPr>
      <xdr:spPr>
        <a:xfrm>
          <a:off x="485775" y="32280225"/>
          <a:ext cx="7010400" cy="0"/>
        </a:xfrm>
        <a:prstGeom prst="rect">
          <a:avLst/>
        </a:prstGeom>
        <a:solidFill>
          <a:srgbClr val="FFFFFF"/>
        </a:solidFill>
        <a:ln w="9525" cmpd="sng">
          <a:noFill/>
        </a:ln>
      </xdr:spPr>
      <xdr:txBody>
        <a:bodyPr vertOverflow="clip" wrap="square"/>
        <a:p>
          <a:pPr algn="just">
            <a:defRPr/>
          </a:pPr>
          <a:r>
            <a:rPr lang="en-US" cap="none" sz="1000" b="0" i="0" u="none" baseline="0"/>
            <a:t> The status of utilisation of proceeds remains unchanged to-date since the announcement of previous quarterly report for the financial period ended 30 June 2004.</a:t>
          </a:r>
        </a:p>
      </xdr:txBody>
    </xdr:sp>
    <xdr:clientData/>
  </xdr:twoCellAnchor>
  <xdr:twoCellAnchor>
    <xdr:from>
      <xdr:col>1</xdr:col>
      <xdr:colOff>0</xdr:colOff>
      <xdr:row>216</xdr:row>
      <xdr:rowOff>0</xdr:rowOff>
    </xdr:from>
    <xdr:to>
      <xdr:col>8</xdr:col>
      <xdr:colOff>0</xdr:colOff>
      <xdr:row>220</xdr:row>
      <xdr:rowOff>0</xdr:rowOff>
    </xdr:to>
    <xdr:sp>
      <xdr:nvSpPr>
        <xdr:cNvPr id="22" name="TextBox 24"/>
        <xdr:cNvSpPr txBox="1">
          <a:spLocks noChangeArrowheads="1"/>
        </xdr:cNvSpPr>
      </xdr:nvSpPr>
      <xdr:spPr>
        <a:xfrm>
          <a:off x="219075" y="36718875"/>
          <a:ext cx="7277100" cy="790575"/>
        </a:xfrm>
        <a:prstGeom prst="rect">
          <a:avLst/>
        </a:prstGeom>
        <a:solidFill>
          <a:srgbClr val="FFFFFF"/>
        </a:solidFill>
        <a:ln w="9525" cmpd="sng">
          <a:noFill/>
        </a:ln>
      </xdr:spPr>
      <xdr:txBody>
        <a:bodyPr vertOverflow="clip" wrap="square"/>
        <a:p>
          <a:pPr algn="just">
            <a:defRPr/>
          </a:pPr>
          <a:r>
            <a:rPr lang="en-US" cap="none" sz="1000" b="0" i="0" u="none" baseline="0"/>
            <a:t>There were no outstanding foreign currency contracts as at the date of this announcement.</a:t>
          </a:r>
        </a:p>
      </xdr:txBody>
    </xdr:sp>
    <xdr:clientData/>
  </xdr:twoCellAnchor>
  <xdr:twoCellAnchor>
    <xdr:from>
      <xdr:col>1</xdr:col>
      <xdr:colOff>0</xdr:colOff>
      <xdr:row>222</xdr:row>
      <xdr:rowOff>0</xdr:rowOff>
    </xdr:from>
    <xdr:to>
      <xdr:col>8</xdr:col>
      <xdr:colOff>0</xdr:colOff>
      <xdr:row>226</xdr:row>
      <xdr:rowOff>0</xdr:rowOff>
    </xdr:to>
    <xdr:sp>
      <xdr:nvSpPr>
        <xdr:cNvPr id="23" name="TextBox 25"/>
        <xdr:cNvSpPr txBox="1">
          <a:spLocks noChangeArrowheads="1"/>
        </xdr:cNvSpPr>
      </xdr:nvSpPr>
      <xdr:spPr>
        <a:xfrm>
          <a:off x="219075" y="37833300"/>
          <a:ext cx="7277100" cy="647700"/>
        </a:xfrm>
        <a:prstGeom prst="rect">
          <a:avLst/>
        </a:prstGeom>
        <a:solidFill>
          <a:srgbClr val="FFFFFF"/>
        </a:solidFill>
        <a:ln w="9525" cmpd="sng">
          <a:noFill/>
        </a:ln>
      </xdr:spPr>
      <xdr:txBody>
        <a:bodyPr vertOverflow="clip" wrap="square"/>
        <a:p>
          <a:pPr algn="just">
            <a:defRPr/>
          </a:pPr>
          <a:r>
            <a:rPr lang="en-US" cap="none" sz="1000" b="0" i="0" u="none" baseline="0"/>
            <a:t>There was no material litigation as at the date of this annoucement.</a:t>
          </a:r>
        </a:p>
      </xdr:txBody>
    </xdr:sp>
    <xdr:clientData/>
  </xdr:twoCellAnchor>
  <xdr:twoCellAnchor>
    <xdr:from>
      <xdr:col>1</xdr:col>
      <xdr:colOff>0</xdr:colOff>
      <xdr:row>228</xdr:row>
      <xdr:rowOff>0</xdr:rowOff>
    </xdr:from>
    <xdr:to>
      <xdr:col>8</xdr:col>
      <xdr:colOff>0</xdr:colOff>
      <xdr:row>230</xdr:row>
      <xdr:rowOff>38100</xdr:rowOff>
    </xdr:to>
    <xdr:sp>
      <xdr:nvSpPr>
        <xdr:cNvPr id="24" name="TextBox 26"/>
        <xdr:cNvSpPr txBox="1">
          <a:spLocks noChangeArrowheads="1"/>
        </xdr:cNvSpPr>
      </xdr:nvSpPr>
      <xdr:spPr>
        <a:xfrm>
          <a:off x="219075" y="38823900"/>
          <a:ext cx="7277100" cy="381000"/>
        </a:xfrm>
        <a:prstGeom prst="rect">
          <a:avLst/>
        </a:prstGeom>
        <a:solidFill>
          <a:srgbClr val="FFFFFF"/>
        </a:solidFill>
        <a:ln w="9525" cmpd="sng">
          <a:noFill/>
        </a:ln>
      </xdr:spPr>
      <xdr:txBody>
        <a:bodyPr vertOverflow="clip" wrap="square"/>
        <a:p>
          <a:pPr algn="just">
            <a:defRPr/>
          </a:pPr>
          <a:r>
            <a:rPr lang="en-US" cap="none" sz="1000" b="0" i="0" u="none" baseline="0"/>
            <a:t>No dividend was recommended for the current financial period under review.</a:t>
          </a:r>
        </a:p>
      </xdr:txBody>
    </xdr:sp>
    <xdr:clientData/>
  </xdr:twoCellAnchor>
  <xdr:twoCellAnchor>
    <xdr:from>
      <xdr:col>1</xdr:col>
      <xdr:colOff>0</xdr:colOff>
      <xdr:row>247</xdr:row>
      <xdr:rowOff>0</xdr:rowOff>
    </xdr:from>
    <xdr:to>
      <xdr:col>8</xdr:col>
      <xdr:colOff>0</xdr:colOff>
      <xdr:row>247</xdr:row>
      <xdr:rowOff>0</xdr:rowOff>
    </xdr:to>
    <xdr:sp>
      <xdr:nvSpPr>
        <xdr:cNvPr id="25" name="TextBox 27"/>
        <xdr:cNvSpPr txBox="1">
          <a:spLocks noChangeArrowheads="1"/>
        </xdr:cNvSpPr>
      </xdr:nvSpPr>
      <xdr:spPr>
        <a:xfrm>
          <a:off x="219075" y="42081450"/>
          <a:ext cx="7277100"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275</xdr:row>
      <xdr:rowOff>0</xdr:rowOff>
    </xdr:from>
    <xdr:to>
      <xdr:col>8</xdr:col>
      <xdr:colOff>0</xdr:colOff>
      <xdr:row>278</xdr:row>
      <xdr:rowOff>0</xdr:rowOff>
    </xdr:to>
    <xdr:sp>
      <xdr:nvSpPr>
        <xdr:cNvPr id="26" name="TextBox 28"/>
        <xdr:cNvSpPr txBox="1">
          <a:spLocks noChangeArrowheads="1"/>
        </xdr:cNvSpPr>
      </xdr:nvSpPr>
      <xdr:spPr>
        <a:xfrm>
          <a:off x="219075" y="46920150"/>
          <a:ext cx="7277100" cy="552450"/>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were authorised for issue by the Board of Directors in accordance with a resolution of the directors on 24 November 2004.</a:t>
          </a:r>
        </a:p>
      </xdr:txBody>
    </xdr:sp>
    <xdr:clientData/>
  </xdr:twoCellAnchor>
  <xdr:twoCellAnchor>
    <xdr:from>
      <xdr:col>1</xdr:col>
      <xdr:colOff>0</xdr:colOff>
      <xdr:row>96</xdr:row>
      <xdr:rowOff>104775</xdr:rowOff>
    </xdr:from>
    <xdr:to>
      <xdr:col>8</xdr:col>
      <xdr:colOff>0</xdr:colOff>
      <xdr:row>99</xdr:row>
      <xdr:rowOff>133350</xdr:rowOff>
    </xdr:to>
    <xdr:sp>
      <xdr:nvSpPr>
        <xdr:cNvPr id="27" name="TextBox 29"/>
        <xdr:cNvSpPr txBox="1">
          <a:spLocks noChangeArrowheads="1"/>
        </xdr:cNvSpPr>
      </xdr:nvSpPr>
      <xdr:spPr>
        <a:xfrm>
          <a:off x="219075" y="16440150"/>
          <a:ext cx="7277100" cy="542925"/>
        </a:xfrm>
        <a:prstGeom prst="rect">
          <a:avLst/>
        </a:prstGeom>
        <a:solidFill>
          <a:srgbClr val="FFFFFF"/>
        </a:solidFill>
        <a:ln w="9525" cmpd="sng">
          <a:noFill/>
        </a:ln>
      </xdr:spPr>
      <xdr:txBody>
        <a:bodyPr vertOverflow="clip" wrap="square"/>
        <a:p>
          <a:pPr algn="just">
            <a:defRPr/>
          </a:pPr>
          <a:r>
            <a:rPr lang="en-US" cap="none" sz="1000" b="0" i="0" u="none" baseline="0">
              <a:latin typeface="Times New Roman"/>
              <a:ea typeface="Times New Roman"/>
              <a:cs typeface="Times New Roman"/>
            </a:rPr>
            <a:t>The amount of commitments  not provided for in the financial statements  as at 30 September 2004 is as follows:
                                     Approved and contracted for                                                        </a:t>
          </a:r>
          <a:r>
            <a:rPr lang="en-US" cap="none" sz="1000" b="0" i="0" u="sng" baseline="0">
              <a:latin typeface="Times New Roman"/>
              <a:ea typeface="Times New Roman"/>
              <a:cs typeface="Times New Roman"/>
            </a:rPr>
            <a:t> RM7,342,366</a:t>
          </a:r>
        </a:p>
      </xdr:txBody>
    </xdr:sp>
    <xdr:clientData/>
  </xdr:twoCellAnchor>
  <xdr:twoCellAnchor>
    <xdr:from>
      <xdr:col>1</xdr:col>
      <xdr:colOff>0</xdr:colOff>
      <xdr:row>256</xdr:row>
      <xdr:rowOff>0</xdr:rowOff>
    </xdr:from>
    <xdr:to>
      <xdr:col>8</xdr:col>
      <xdr:colOff>0</xdr:colOff>
      <xdr:row>256</xdr:row>
      <xdr:rowOff>0</xdr:rowOff>
    </xdr:to>
    <xdr:sp>
      <xdr:nvSpPr>
        <xdr:cNvPr id="28" name="TextBox 31"/>
        <xdr:cNvSpPr txBox="1">
          <a:spLocks noChangeArrowheads="1"/>
        </xdr:cNvSpPr>
      </xdr:nvSpPr>
      <xdr:spPr>
        <a:xfrm>
          <a:off x="219075" y="43662600"/>
          <a:ext cx="7277100"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73</xdr:row>
      <xdr:rowOff>0</xdr:rowOff>
    </xdr:from>
    <xdr:to>
      <xdr:col>8</xdr:col>
      <xdr:colOff>0</xdr:colOff>
      <xdr:row>75</xdr:row>
      <xdr:rowOff>142875</xdr:rowOff>
    </xdr:to>
    <xdr:sp>
      <xdr:nvSpPr>
        <xdr:cNvPr id="29" name="TextBox 32"/>
        <xdr:cNvSpPr txBox="1">
          <a:spLocks noChangeArrowheads="1"/>
        </xdr:cNvSpPr>
      </xdr:nvSpPr>
      <xdr:spPr>
        <a:xfrm>
          <a:off x="219075" y="12449175"/>
          <a:ext cx="7277100" cy="514350"/>
        </a:xfrm>
        <a:prstGeom prst="rect">
          <a:avLst/>
        </a:prstGeom>
        <a:solidFill>
          <a:srgbClr val="FFFFFF"/>
        </a:solidFill>
        <a:ln w="9525" cmpd="sng">
          <a:noFill/>
        </a:ln>
      </xdr:spPr>
      <xdr:txBody>
        <a:bodyPr vertOverflow="clip" wrap="square"/>
        <a:p>
          <a:pPr algn="l">
            <a:defRPr/>
          </a:pPr>
          <a:r>
            <a:rPr lang="en-US" cap="none" sz="1000" b="0" i="0" u="none" baseline="0"/>
            <a:t>The Group's land and buildings  were revalued during the financial year ended 31st December, 2004. The properties were revalued based on valuations conducted by Colliers, Jordan Lee and Jaafar in September 2004 using the comparison method of valuation.
</a:t>
          </a:r>
        </a:p>
      </xdr:txBody>
    </xdr:sp>
    <xdr:clientData/>
  </xdr:twoCellAnchor>
  <xdr:twoCellAnchor>
    <xdr:from>
      <xdr:col>1</xdr:col>
      <xdr:colOff>0</xdr:colOff>
      <xdr:row>247</xdr:row>
      <xdr:rowOff>0</xdr:rowOff>
    </xdr:from>
    <xdr:to>
      <xdr:col>8</xdr:col>
      <xdr:colOff>0</xdr:colOff>
      <xdr:row>247</xdr:row>
      <xdr:rowOff>0</xdr:rowOff>
    </xdr:to>
    <xdr:sp>
      <xdr:nvSpPr>
        <xdr:cNvPr id="30" name="TextBox 34"/>
        <xdr:cNvSpPr txBox="1">
          <a:spLocks noChangeArrowheads="1"/>
        </xdr:cNvSpPr>
      </xdr:nvSpPr>
      <xdr:spPr>
        <a:xfrm>
          <a:off x="219075" y="42033825"/>
          <a:ext cx="7277100"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256</xdr:row>
      <xdr:rowOff>0</xdr:rowOff>
    </xdr:from>
    <xdr:to>
      <xdr:col>8</xdr:col>
      <xdr:colOff>0</xdr:colOff>
      <xdr:row>256</xdr:row>
      <xdr:rowOff>0</xdr:rowOff>
    </xdr:to>
    <xdr:sp>
      <xdr:nvSpPr>
        <xdr:cNvPr id="31" name="TextBox 35"/>
        <xdr:cNvSpPr txBox="1">
          <a:spLocks noChangeArrowheads="1"/>
        </xdr:cNvSpPr>
      </xdr:nvSpPr>
      <xdr:spPr>
        <a:xfrm>
          <a:off x="219075" y="43614975"/>
          <a:ext cx="7277100"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Documents%20and%20Settings\sang.thiam.law\Desktop\Data\WHM\AWP\Winsample_whm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AUDIT\2001\Per275\Petamtrading\AWP\WINDOWS\TEMP\BP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AUDIT\2001\Per275\Petamtrading\AWP\WINDOWS\TEMP\ABACUS-SCH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AUDIT\2001\Per275\Petamtrading\AWP\Pertam%20Trading%20AWP20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AUDIT\2001\Per275\Pertamcons\AWP\PERTAMConsAwp2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CD308"/>
      <sheetName val="RCD309"/>
      <sheetName val="RCD 308-3"/>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1 F-2"/>
      <sheetName val="F-3"/>
      <sheetName val="BPR"/>
      <sheetName val="RATI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   Contents"/>
      <sheetName val="1 LeadSchedule"/>
      <sheetName val="2 Sec108"/>
      <sheetName val="3 P&amp;L - 4 Op.Exp"/>
      <sheetName val="3A Turnover 3B COS"/>
      <sheetName val="5 Analysis"/>
      <sheetName val="   Directors"/>
      <sheetName val="Shareholders"/>
      <sheetName val="Dividend"/>
      <sheetName val="ITA-RA"/>
      <sheetName val="Int-rest"/>
      <sheetName val="OTHER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os"/>
      <sheetName val="BPR"/>
      <sheetName val="F-1"/>
      <sheetName val="F-2"/>
      <sheetName val="F-3"/>
      <sheetName val="F-4"/>
      <sheetName val="F-5"/>
      <sheetName val="F-7"/>
      <sheetName val="A"/>
      <sheetName val="B"/>
      <sheetName val="L"/>
      <sheetName val="U"/>
      <sheetName val="U-2"/>
      <sheetName val="BB"/>
      <sheetName val="CC"/>
      <sheetName val="FF"/>
      <sheetName val="FF-1"/>
      <sheetName val="FF-2"/>
      <sheetName val="FF-3"/>
      <sheetName val="10"/>
      <sheetName val="20"/>
      <sheetName val="30"/>
      <sheetName val="7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OS_1"/>
      <sheetName val="OS_2"/>
      <sheetName val="CFS"/>
      <sheetName val="BPR"/>
      <sheetName val="F-1"/>
      <sheetName val="F-2"/>
      <sheetName val="F-3"/>
      <sheetName val="F-4"/>
      <sheetName val="F-5"/>
      <sheetName val="F-6"/>
      <sheetName val="F-9"/>
      <sheetName val="A"/>
      <sheetName val="B"/>
      <sheetName val="b-1"/>
      <sheetName val="K"/>
      <sheetName val="L"/>
      <sheetName val="N"/>
      <sheetName val="N-1"/>
      <sheetName val="N-2"/>
      <sheetName val="U"/>
      <sheetName val="N-3"/>
      <sheetName val="U-4"/>
      <sheetName val="U-5"/>
      <sheetName val="U(disc)"/>
      <sheetName val="BB"/>
      <sheetName val="BB-10"/>
      <sheetName val="bb-1"/>
      <sheetName val="CC"/>
      <sheetName val="CC-1"/>
      <sheetName val="EE"/>
      <sheetName val="EE-1"/>
      <sheetName val="EE-2"/>
      <sheetName val="MM"/>
      <sheetName val="NN"/>
      <sheetName val="FF"/>
      <sheetName val="FF-1"/>
      <sheetName val="FF-2"/>
      <sheetName val="FF-3"/>
      <sheetName val="FF-4"/>
      <sheetName val="10"/>
      <sheetName val="20"/>
      <sheetName val="30"/>
      <sheetName val="7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55"/>
  <sheetViews>
    <sheetView workbookViewId="0" topLeftCell="A14">
      <selection activeCell="B35" sqref="B35"/>
    </sheetView>
  </sheetViews>
  <sheetFormatPr defaultColWidth="9.00390625" defaultRowHeight="16.5"/>
  <cols>
    <col min="1" max="2" width="15.25390625" style="8" customWidth="1"/>
    <col min="3" max="3" width="6.25390625" style="9" customWidth="1"/>
    <col min="4" max="5" width="10.375" style="8" customWidth="1"/>
    <col min="6" max="6" width="1.625" style="8" customWidth="1"/>
    <col min="7" max="7" width="9.25390625" style="8" customWidth="1"/>
    <col min="8" max="8" width="11.50390625" style="8" customWidth="1"/>
    <col min="9" max="16384" width="9.00390625" style="8" customWidth="1"/>
  </cols>
  <sheetData>
    <row r="1" spans="1:3" s="2" customFormat="1" ht="15">
      <c r="A1" s="1" t="s">
        <v>0</v>
      </c>
      <c r="C1" s="3"/>
    </row>
    <row r="2" spans="1:3" s="2" customFormat="1" ht="15">
      <c r="A2" s="1" t="s">
        <v>1</v>
      </c>
      <c r="C2" s="3"/>
    </row>
    <row r="3" spans="1:3" s="2" customFormat="1" ht="15">
      <c r="A3" s="1" t="s">
        <v>184</v>
      </c>
      <c r="C3" s="3"/>
    </row>
    <row r="4" spans="1:3" s="2" customFormat="1" ht="15">
      <c r="A4" s="1"/>
      <c r="C4" s="3"/>
    </row>
    <row r="5" spans="1:7" s="2" customFormat="1" ht="15">
      <c r="A5" s="4"/>
      <c r="C5" s="3"/>
      <c r="G5" s="4"/>
    </row>
    <row r="6" spans="3:8" s="2" customFormat="1" ht="15">
      <c r="C6" s="3"/>
      <c r="D6" s="94" t="s">
        <v>152</v>
      </c>
      <c r="E6" s="94"/>
      <c r="G6" s="94" t="s">
        <v>185</v>
      </c>
      <c r="H6" s="94"/>
    </row>
    <row r="7" spans="3:8" s="3" customFormat="1" ht="15">
      <c r="C7" s="5" t="s">
        <v>2</v>
      </c>
      <c r="D7" s="6">
        <v>38260</v>
      </c>
      <c r="E7" s="6">
        <v>37894</v>
      </c>
      <c r="F7" s="7"/>
      <c r="G7" s="6">
        <f>D7</f>
        <v>38260</v>
      </c>
      <c r="H7" s="6">
        <f>E7</f>
        <v>37894</v>
      </c>
    </row>
    <row r="8" spans="4:8" s="3" customFormat="1" ht="15">
      <c r="D8" s="5" t="s">
        <v>3</v>
      </c>
      <c r="E8" s="5" t="s">
        <v>3</v>
      </c>
      <c r="G8" s="5" t="s">
        <v>3</v>
      </c>
      <c r="H8" s="5" t="s">
        <v>3</v>
      </c>
    </row>
    <row r="10" spans="1:8" ht="12.75">
      <c r="A10" s="8" t="s">
        <v>4</v>
      </c>
      <c r="D10" s="10">
        <v>59987</v>
      </c>
      <c r="E10" s="10">
        <v>36160</v>
      </c>
      <c r="F10" s="10"/>
      <c r="G10" s="10">
        <v>176976</v>
      </c>
      <c r="H10" s="10">
        <v>94465</v>
      </c>
    </row>
    <row r="11" spans="4:8" ht="12.75">
      <c r="D11" s="10"/>
      <c r="E11" s="10"/>
      <c r="F11" s="10"/>
      <c r="G11" s="11"/>
      <c r="H11" s="11"/>
    </row>
    <row r="12" spans="1:10" ht="12.75">
      <c r="A12" s="8" t="s">
        <v>5</v>
      </c>
      <c r="D12" s="11">
        <f>-55907-21-1443-1354-71</f>
        <v>-58796</v>
      </c>
      <c r="E12" s="11">
        <v>-34139</v>
      </c>
      <c r="F12" s="10"/>
      <c r="G12" s="11">
        <f>-158469-56-4214-4021-230</f>
        <v>-166990</v>
      </c>
      <c r="H12" s="11">
        <v>-90073</v>
      </c>
      <c r="I12" s="72"/>
      <c r="J12" s="72"/>
    </row>
    <row r="13" spans="4:8" ht="12.75">
      <c r="D13" s="10"/>
      <c r="E13" s="10"/>
      <c r="F13" s="10"/>
      <c r="G13" s="10"/>
      <c r="H13" s="10"/>
    </row>
    <row r="14" spans="1:10" ht="12.75">
      <c r="A14" s="8" t="s">
        <v>6</v>
      </c>
      <c r="D14" s="12">
        <v>80</v>
      </c>
      <c r="E14" s="12">
        <v>127</v>
      </c>
      <c r="F14" s="10"/>
      <c r="G14" s="12">
        <v>205</v>
      </c>
      <c r="H14" s="12">
        <v>262</v>
      </c>
      <c r="I14" s="72"/>
      <c r="J14" s="72"/>
    </row>
    <row r="15" spans="4:8" ht="12.75">
      <c r="D15" s="10"/>
      <c r="E15" s="10"/>
      <c r="F15" s="10"/>
      <c r="G15" s="10"/>
      <c r="H15" s="10"/>
    </row>
    <row r="16" spans="1:8" ht="12.75">
      <c r="A16" s="8" t="s">
        <v>7</v>
      </c>
      <c r="D16" s="10">
        <f>D12+D10+D14</f>
        <v>1271</v>
      </c>
      <c r="E16" s="10">
        <f>E12+E10+E14</f>
        <v>2148</v>
      </c>
      <c r="F16" s="10"/>
      <c r="G16" s="10">
        <f>G12+G10+G14</f>
        <v>10191</v>
      </c>
      <c r="H16" s="10">
        <f>H12+H10+H14</f>
        <v>4654</v>
      </c>
    </row>
    <row r="17" spans="4:8" ht="12.75">
      <c r="D17" s="10"/>
      <c r="E17" s="10"/>
      <c r="F17" s="10"/>
      <c r="G17" s="10"/>
      <c r="H17" s="10"/>
    </row>
    <row r="18" spans="1:10" ht="12.75">
      <c r="A18" s="8" t="s">
        <v>8</v>
      </c>
      <c r="D18" s="11">
        <v>-846</v>
      </c>
      <c r="E18" s="11">
        <v>-555</v>
      </c>
      <c r="F18" s="10"/>
      <c r="G18" s="11">
        <v>-2180</v>
      </c>
      <c r="H18" s="11">
        <v>-1478</v>
      </c>
      <c r="I18" s="72"/>
      <c r="J18" s="72"/>
    </row>
    <row r="19" spans="4:10" ht="12.75">
      <c r="D19" s="12"/>
      <c r="E19" s="12"/>
      <c r="F19" s="10"/>
      <c r="G19" s="12"/>
      <c r="H19" s="12"/>
      <c r="J19" s="13"/>
    </row>
    <row r="20" spans="1:8" ht="12.75">
      <c r="A20" s="8" t="s">
        <v>9</v>
      </c>
      <c r="C20" s="9">
        <v>8</v>
      </c>
      <c r="D20" s="10">
        <f>+D16+D18</f>
        <v>425</v>
      </c>
      <c r="E20" s="10">
        <f>+E16+E18</f>
        <v>1593</v>
      </c>
      <c r="F20" s="10"/>
      <c r="G20" s="10">
        <f>+G16+G18</f>
        <v>8011</v>
      </c>
      <c r="H20" s="10">
        <f>+H16+H18</f>
        <v>3176</v>
      </c>
    </row>
    <row r="21" spans="4:10" ht="12.75">
      <c r="D21" s="10"/>
      <c r="E21" s="10"/>
      <c r="F21" s="10"/>
      <c r="G21" s="10"/>
      <c r="H21" s="10"/>
      <c r="J21" s="13"/>
    </row>
    <row r="22" spans="1:8" ht="12.75">
      <c r="A22" s="8" t="s">
        <v>10</v>
      </c>
      <c r="C22" s="9">
        <v>18</v>
      </c>
      <c r="D22" s="12">
        <v>-35</v>
      </c>
      <c r="E22" s="12">
        <v>-239</v>
      </c>
      <c r="F22" s="10"/>
      <c r="G22" s="12">
        <v>-701</v>
      </c>
      <c r="H22" s="12">
        <v>-501</v>
      </c>
    </row>
    <row r="23" spans="4:8" ht="12.75">
      <c r="D23" s="10"/>
      <c r="E23" s="10"/>
      <c r="F23" s="10"/>
      <c r="G23" s="10"/>
      <c r="H23" s="10"/>
    </row>
    <row r="24" spans="1:8" ht="12.75">
      <c r="A24" s="8" t="s">
        <v>11</v>
      </c>
      <c r="D24" s="10">
        <f>D20+D22</f>
        <v>390</v>
      </c>
      <c r="E24" s="10">
        <f>E20+E22</f>
        <v>1354</v>
      </c>
      <c r="F24" s="10"/>
      <c r="G24" s="10">
        <f>G20+G22</f>
        <v>7310</v>
      </c>
      <c r="H24" s="10">
        <f>H20+H22</f>
        <v>2675</v>
      </c>
    </row>
    <row r="25" spans="4:8" ht="13.5" thickBot="1">
      <c r="D25" s="14"/>
      <c r="E25" s="14"/>
      <c r="F25" s="10"/>
      <c r="G25" s="14"/>
      <c r="H25" s="14"/>
    </row>
    <row r="26" spans="4:8" ht="13.5" thickTop="1">
      <c r="D26" s="11"/>
      <c r="E26" s="11"/>
      <c r="F26" s="10"/>
      <c r="G26" s="11"/>
      <c r="H26" s="11"/>
    </row>
    <row r="27" spans="1:8" ht="12.75">
      <c r="A27" s="8" t="s">
        <v>200</v>
      </c>
      <c r="C27" s="9">
        <v>26</v>
      </c>
      <c r="D27" s="11"/>
      <c r="E27" s="11"/>
      <c r="F27" s="10"/>
      <c r="G27" s="11"/>
      <c r="H27" s="11"/>
    </row>
    <row r="28" spans="1:8" ht="12.75">
      <c r="A28" s="8" t="s">
        <v>202</v>
      </c>
      <c r="D28" s="84">
        <f>'explanatory notes'!E253</f>
        <v>0.6960308395202741</v>
      </c>
      <c r="E28" s="84">
        <f>'explanatory notes'!F253</f>
        <v>2.4178571428571427</v>
      </c>
      <c r="F28" s="84">
        <f>'explanatory notes'!G252</f>
        <v>0</v>
      </c>
      <c r="G28" s="84">
        <f>'explanatory notes'!G253</f>
        <v>13.051240849848242</v>
      </c>
      <c r="H28" s="84">
        <f>'explanatory notes'!H253</f>
        <v>4.7767857142857135</v>
      </c>
    </row>
    <row r="29" spans="1:8" ht="13.5" thickBot="1">
      <c r="A29" s="8" t="s">
        <v>201</v>
      </c>
      <c r="D29" s="87">
        <f>'explanatory notes'!E267</f>
        <v>0.6883891693437356</v>
      </c>
      <c r="E29" s="87">
        <f>'explanatory notes'!F267</f>
        <v>2.4178571428571427</v>
      </c>
      <c r="F29" s="87">
        <f>'explanatory notes'!G267</f>
        <v>12.907896595564344</v>
      </c>
      <c r="G29" s="87">
        <f>'explanatory notes'!G267</f>
        <v>12.907896595564344</v>
      </c>
      <c r="H29" s="87">
        <f>'explanatory notes'!H267</f>
        <v>4.7767857142857135</v>
      </c>
    </row>
    <row r="30" spans="4:8" ht="13.5" thickTop="1">
      <c r="D30" s="10"/>
      <c r="E30" s="10"/>
      <c r="F30" s="10"/>
      <c r="G30" s="10"/>
      <c r="H30" s="10"/>
    </row>
    <row r="31" spans="4:8" ht="12.75">
      <c r="D31" s="10"/>
      <c r="E31" s="10"/>
      <c r="F31" s="10"/>
      <c r="G31" s="10"/>
      <c r="H31" s="10"/>
    </row>
    <row r="32" spans="4:8" ht="12.75">
      <c r="D32" s="10"/>
      <c r="E32" s="10" t="s">
        <v>183</v>
      </c>
      <c r="F32" s="10"/>
      <c r="G32" s="10"/>
      <c r="H32" s="10"/>
    </row>
    <row r="33" spans="1:8" ht="12.75">
      <c r="A33" s="8" t="s">
        <v>120</v>
      </c>
      <c r="D33" s="10"/>
      <c r="E33" s="10"/>
      <c r="F33" s="10"/>
      <c r="G33" s="10"/>
      <c r="H33" s="10"/>
    </row>
    <row r="34" spans="1:8" ht="12.75">
      <c r="A34" s="8" t="s">
        <v>177</v>
      </c>
      <c r="D34" s="10"/>
      <c r="E34" s="10"/>
      <c r="F34" s="10"/>
      <c r="G34" s="10"/>
      <c r="H34" s="10"/>
    </row>
    <row r="35" spans="4:8" ht="12.75">
      <c r="D35" s="10"/>
      <c r="E35" s="10"/>
      <c r="F35" s="10"/>
      <c r="G35" s="10"/>
      <c r="H35" s="10"/>
    </row>
    <row r="36" spans="4:8" ht="12.75">
      <c r="D36" s="10"/>
      <c r="E36" s="10"/>
      <c r="F36" s="10"/>
      <c r="G36" s="10"/>
      <c r="H36" s="10"/>
    </row>
    <row r="50" spans="3:5" ht="12.75">
      <c r="C50" s="15"/>
      <c r="D50" s="16"/>
      <c r="E50" s="17"/>
    </row>
    <row r="55" spans="1:8" ht="12.75">
      <c r="A55" s="9"/>
      <c r="B55" s="9"/>
      <c r="C55" s="88"/>
      <c r="D55" s="9">
        <v>1</v>
      </c>
      <c r="E55" s="9"/>
      <c r="F55" s="9"/>
      <c r="G55" s="9"/>
      <c r="H55" s="9"/>
    </row>
  </sheetData>
  <mergeCells count="2">
    <mergeCell ref="D6:E6"/>
    <mergeCell ref="G6:H6"/>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53"/>
  <sheetViews>
    <sheetView zoomScale="75" zoomScaleNormal="75" workbookViewId="0" topLeftCell="A1">
      <selection activeCell="B27" sqref="B27"/>
    </sheetView>
  </sheetViews>
  <sheetFormatPr defaultColWidth="9.00390625" defaultRowHeight="16.5"/>
  <cols>
    <col min="1" max="1" width="6.00390625" style="21" customWidth="1"/>
    <col min="2" max="2" width="9.00390625" style="19" customWidth="1"/>
    <col min="3" max="5" width="9.00390625" style="20" customWidth="1"/>
    <col min="6" max="6" width="7.25390625" style="20" customWidth="1"/>
    <col min="7" max="7" width="5.25390625" style="21" customWidth="1"/>
    <col min="8" max="8" width="13.75390625" style="2" customWidth="1"/>
    <col min="9" max="9" width="2.875" style="20" customWidth="1"/>
    <col min="10" max="10" width="12.875" style="20" customWidth="1"/>
    <col min="11" max="16384" width="9.00390625" style="20" customWidth="1"/>
  </cols>
  <sheetData>
    <row r="1" ht="15">
      <c r="A1" s="18" t="s">
        <v>0</v>
      </c>
    </row>
    <row r="2" spans="1:10" ht="15">
      <c r="A2" s="18" t="s">
        <v>12</v>
      </c>
      <c r="H2" s="4"/>
      <c r="J2" s="24" t="s">
        <v>13</v>
      </c>
    </row>
    <row r="3" spans="1:10" ht="15">
      <c r="A3" s="18" t="s">
        <v>186</v>
      </c>
      <c r="H3" s="23" t="s">
        <v>14</v>
      </c>
      <c r="J3" s="24" t="s">
        <v>15</v>
      </c>
    </row>
    <row r="4" spans="8:10" ht="15">
      <c r="H4" s="23" t="s">
        <v>16</v>
      </c>
      <c r="J4" s="24" t="s">
        <v>17</v>
      </c>
    </row>
    <row r="5" spans="8:10" ht="15">
      <c r="H5" s="23" t="s">
        <v>18</v>
      </c>
      <c r="J5" s="24" t="s">
        <v>19</v>
      </c>
    </row>
    <row r="6" spans="7:10" ht="15">
      <c r="G6" s="22" t="s">
        <v>2</v>
      </c>
      <c r="H6" s="70">
        <v>38260</v>
      </c>
      <c r="J6" s="70">
        <v>37986</v>
      </c>
    </row>
    <row r="7" spans="8:10" ht="15">
      <c r="H7" s="23" t="s">
        <v>3</v>
      </c>
      <c r="J7" s="24" t="s">
        <v>3</v>
      </c>
    </row>
    <row r="8" ht="15">
      <c r="H8" s="3"/>
    </row>
    <row r="9" spans="2:10" ht="15">
      <c r="B9" s="19" t="s">
        <v>20</v>
      </c>
      <c r="G9" s="25" t="s">
        <v>21</v>
      </c>
      <c r="H9" s="2">
        <v>45187</v>
      </c>
      <c r="J9" s="76">
        <v>43513</v>
      </c>
    </row>
    <row r="10" spans="2:10" ht="15">
      <c r="B10" s="19" t="s">
        <v>22</v>
      </c>
      <c r="G10" s="25" t="s">
        <v>156</v>
      </c>
      <c r="H10" s="2">
        <v>48</v>
      </c>
      <c r="J10" s="76">
        <v>48</v>
      </c>
    </row>
    <row r="11" ht="8.25" customHeight="1">
      <c r="J11" s="76"/>
    </row>
    <row r="12" spans="2:10" ht="15">
      <c r="B12" s="19" t="s">
        <v>23</v>
      </c>
      <c r="J12" s="76"/>
    </row>
    <row r="13" spans="3:10" ht="15">
      <c r="C13" s="20" t="s">
        <v>24</v>
      </c>
      <c r="H13" s="26">
        <v>40756</v>
      </c>
      <c r="J13" s="77">
        <v>28214</v>
      </c>
    </row>
    <row r="14" spans="3:10" ht="15">
      <c r="C14" s="20" t="s">
        <v>25</v>
      </c>
      <c r="H14" s="27">
        <v>56242</v>
      </c>
      <c r="J14" s="78">
        <v>33789</v>
      </c>
    </row>
    <row r="15" spans="3:10" ht="15">
      <c r="C15" s="20" t="s">
        <v>26</v>
      </c>
      <c r="H15" s="27"/>
      <c r="J15" s="79"/>
    </row>
    <row r="16" spans="3:10" ht="15">
      <c r="C16" s="20" t="s">
        <v>27</v>
      </c>
      <c r="H16" s="27">
        <f>1597</f>
        <v>1597</v>
      </c>
      <c r="J16" s="78">
        <v>560</v>
      </c>
    </row>
    <row r="17" spans="3:10" ht="15">
      <c r="C17" s="20" t="s">
        <v>28</v>
      </c>
      <c r="H17" s="27">
        <v>7998</v>
      </c>
      <c r="J17" s="78">
        <v>3876</v>
      </c>
    </row>
    <row r="18" spans="8:10" ht="15">
      <c r="H18" s="28">
        <f>SUM(H13:H17)</f>
        <v>106593</v>
      </c>
      <c r="J18" s="28">
        <f>SUM(J13:J17)</f>
        <v>66439</v>
      </c>
    </row>
    <row r="20" ht="7.5" customHeight="1">
      <c r="J20" s="76"/>
    </row>
    <row r="21" spans="2:10" ht="15">
      <c r="B21" s="19" t="s">
        <v>29</v>
      </c>
      <c r="H21" s="29"/>
      <c r="J21" s="80"/>
    </row>
    <row r="22" spans="3:10" ht="15">
      <c r="C22" s="20" t="s">
        <v>30</v>
      </c>
      <c r="G22" s="25" t="s">
        <v>140</v>
      </c>
      <c r="H22" s="26">
        <f>'explanatory notes'!H202</f>
        <v>66921</v>
      </c>
      <c r="J22" s="77">
        <v>37687</v>
      </c>
    </row>
    <row r="23" spans="3:10" ht="15">
      <c r="C23" s="20" t="s">
        <v>31</v>
      </c>
      <c r="H23" s="27">
        <v>2796</v>
      </c>
      <c r="J23" s="78">
        <v>3175</v>
      </c>
    </row>
    <row r="24" spans="3:10" ht="15">
      <c r="C24" s="20" t="s">
        <v>32</v>
      </c>
      <c r="H24" s="27">
        <f>1192</f>
        <v>1192</v>
      </c>
      <c r="J24" s="78">
        <v>1734</v>
      </c>
    </row>
    <row r="25" spans="3:10" ht="15">
      <c r="C25" s="20" t="s">
        <v>33</v>
      </c>
      <c r="H25" s="27">
        <v>467</v>
      </c>
      <c r="J25" s="78">
        <v>67</v>
      </c>
    </row>
    <row r="26" spans="8:10" ht="15">
      <c r="H26" s="28">
        <f>SUM(H22:H25)</f>
        <v>71376</v>
      </c>
      <c r="J26" s="28">
        <f>SUM(J22:J25)</f>
        <v>42663</v>
      </c>
    </row>
    <row r="27" ht="9" customHeight="1">
      <c r="J27" s="76"/>
    </row>
    <row r="28" spans="2:10" ht="15">
      <c r="B28" s="19" t="s">
        <v>34</v>
      </c>
      <c r="H28" s="29">
        <f>H18-H26</f>
        <v>35217</v>
      </c>
      <c r="J28" s="29">
        <f>J18-J26</f>
        <v>23776</v>
      </c>
    </row>
    <row r="29" ht="11.25" customHeight="1">
      <c r="J29" s="76"/>
    </row>
    <row r="30" spans="8:10" ht="15.75" thickBot="1">
      <c r="H30" s="30">
        <f>SUM(H9:H10)+H28</f>
        <v>80452</v>
      </c>
      <c r="I30" s="31"/>
      <c r="J30" s="30">
        <f>SUM(J9:J10)+J28</f>
        <v>67337</v>
      </c>
    </row>
    <row r="31" spans="8:10" ht="15">
      <c r="H31" s="73"/>
      <c r="I31" s="31"/>
      <c r="J31" s="73"/>
    </row>
    <row r="32" spans="8:10" ht="15">
      <c r="H32" s="73"/>
      <c r="I32" s="31"/>
      <c r="J32" s="73"/>
    </row>
    <row r="33" spans="2:10" ht="15">
      <c r="B33" s="19" t="s">
        <v>35</v>
      </c>
      <c r="G33" s="19"/>
      <c r="J33" s="76"/>
    </row>
    <row r="34" spans="2:10" ht="15">
      <c r="B34" s="19" t="s">
        <v>36</v>
      </c>
      <c r="H34" s="2">
        <f>'statement of changes in equ'!E28</f>
        <v>56058.3</v>
      </c>
      <c r="J34" s="76">
        <v>40000</v>
      </c>
    </row>
    <row r="35" spans="2:10" ht="15">
      <c r="B35" s="19" t="s">
        <v>37</v>
      </c>
      <c r="J35" s="76"/>
    </row>
    <row r="36" spans="3:10" ht="15">
      <c r="C36" s="20" t="s">
        <v>38</v>
      </c>
      <c r="H36" s="2">
        <v>2</v>
      </c>
      <c r="J36" s="76">
        <v>3544</v>
      </c>
    </row>
    <row r="37" spans="3:10" ht="15">
      <c r="C37" s="20" t="s">
        <v>175</v>
      </c>
      <c r="H37" s="2">
        <v>-91</v>
      </c>
      <c r="J37" s="76">
        <v>0</v>
      </c>
    </row>
    <row r="38" spans="3:10" ht="15">
      <c r="C38" s="20" t="s">
        <v>209</v>
      </c>
      <c r="H38" s="2">
        <v>2856</v>
      </c>
      <c r="J38" s="76">
        <v>0</v>
      </c>
    </row>
    <row r="39" spans="3:10" ht="15">
      <c r="C39" s="20" t="s">
        <v>39</v>
      </c>
      <c r="H39" s="29">
        <f>'statement of changes in equ'!M28</f>
        <v>10493</v>
      </c>
      <c r="I39" s="31"/>
      <c r="J39" s="80">
        <v>15639</v>
      </c>
    </row>
    <row r="40" spans="8:10" ht="15">
      <c r="H40" s="2">
        <f>SUM(H34:H39)</f>
        <v>69318.3</v>
      </c>
      <c r="J40" s="2">
        <f>SUM(J34:J39)</f>
        <v>59183</v>
      </c>
    </row>
    <row r="41" spans="2:10" ht="15">
      <c r="B41" s="19" t="s">
        <v>40</v>
      </c>
      <c r="H41" s="2">
        <v>6849</v>
      </c>
      <c r="J41" s="2">
        <v>5680</v>
      </c>
    </row>
    <row r="42" spans="2:10" ht="15">
      <c r="B42" s="19" t="s">
        <v>41</v>
      </c>
      <c r="G42" s="25" t="s">
        <v>140</v>
      </c>
      <c r="H42" s="29">
        <f>'explanatory notes'!H206+'explanatory notes'!H207</f>
        <v>4285</v>
      </c>
      <c r="J42" s="80">
        <v>2474</v>
      </c>
    </row>
    <row r="43" ht="9.75" customHeight="1"/>
    <row r="44" spans="8:10" ht="15.75" thickBot="1">
      <c r="H44" s="30">
        <f>SUM(H40:H42)</f>
        <v>80452.3</v>
      </c>
      <c r="I44" s="31"/>
      <c r="J44" s="30">
        <f>SUM(J40:J42)</f>
        <v>67337</v>
      </c>
    </row>
    <row r="45" spans="2:10" ht="15">
      <c r="B45" s="19" t="s">
        <v>42</v>
      </c>
      <c r="H45" s="32">
        <f>H40/H34</f>
        <v>1.2365394598123738</v>
      </c>
      <c r="I45" s="33"/>
      <c r="J45" s="32">
        <f>J40/J34</f>
        <v>1.479575</v>
      </c>
    </row>
    <row r="46" ht="15">
      <c r="J46" s="32"/>
    </row>
    <row r="47" spans="1:11" s="8" customFormat="1" ht="12.75">
      <c r="A47" s="8" t="s">
        <v>121</v>
      </c>
      <c r="D47" s="10"/>
      <c r="E47" s="10"/>
      <c r="F47" s="10"/>
      <c r="G47" s="16"/>
      <c r="H47" s="10"/>
      <c r="J47" s="34"/>
      <c r="K47" s="34"/>
    </row>
    <row r="48" spans="1:11" s="8" customFormat="1" ht="12.75">
      <c r="A48" s="8" t="s">
        <v>157</v>
      </c>
      <c r="G48" s="9"/>
      <c r="H48" s="10"/>
      <c r="J48" s="34"/>
      <c r="K48" s="34"/>
    </row>
    <row r="53" ht="15">
      <c r="E53" s="20">
        <v>2</v>
      </c>
    </row>
  </sheetData>
  <printOptions/>
  <pageMargins left="0.75" right="0.75" top="1" bottom="1" header="0.5" footer="0.5"/>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P55"/>
  <sheetViews>
    <sheetView workbookViewId="0" topLeftCell="A2">
      <selection activeCell="B41" sqref="B41"/>
    </sheetView>
  </sheetViews>
  <sheetFormatPr defaultColWidth="9.00390625" defaultRowHeight="16.5"/>
  <cols>
    <col min="1" max="1" width="9.875" style="35" customWidth="1"/>
    <col min="2" max="2" width="9.00390625" style="35" customWidth="1"/>
    <col min="3" max="3" width="5.625" style="35" customWidth="1"/>
    <col min="4" max="4" width="1.75390625" style="36" customWidth="1"/>
    <col min="5" max="5" width="8.00390625" style="35" customWidth="1"/>
    <col min="6" max="6" width="1.12109375" style="35" customWidth="1"/>
    <col min="7" max="7" width="8.125" style="35" customWidth="1"/>
    <col min="8" max="8" width="1.12109375" style="35" customWidth="1"/>
    <col min="9" max="9" width="8.125" style="35" customWidth="1"/>
    <col min="10" max="10" width="1.00390625" style="35" customWidth="1"/>
    <col min="11" max="11" width="8.125" style="35" customWidth="1"/>
    <col min="12" max="12" width="1.625" style="35" customWidth="1"/>
    <col min="13" max="13" width="10.625" style="35" customWidth="1"/>
    <col min="14" max="14" width="1.37890625" style="35" customWidth="1"/>
    <col min="15" max="15" width="7.75390625" style="35" customWidth="1"/>
    <col min="16" max="16384" width="9.00390625" style="35" customWidth="1"/>
  </cols>
  <sheetData>
    <row r="1" ht="16.5">
      <c r="A1" s="18" t="s">
        <v>0</v>
      </c>
    </row>
    <row r="2" ht="16.5">
      <c r="A2" s="18" t="s">
        <v>43</v>
      </c>
    </row>
    <row r="3" ht="16.5">
      <c r="A3" s="1" t="s">
        <v>184</v>
      </c>
    </row>
    <row r="4" ht="16.5">
      <c r="A4" s="37"/>
    </row>
    <row r="5" spans="1:11" ht="16.5">
      <c r="A5" s="37"/>
      <c r="E5" s="95" t="s">
        <v>149</v>
      </c>
      <c r="F5" s="95"/>
      <c r="G5" s="95"/>
      <c r="H5" s="95"/>
      <c r="I5" s="95"/>
      <c r="J5" s="95"/>
      <c r="K5" s="95"/>
    </row>
    <row r="6" spans="1:11" ht="16.5">
      <c r="A6" s="37"/>
      <c r="E6" s="36"/>
      <c r="G6" s="39"/>
      <c r="H6" s="39"/>
      <c r="I6" s="39"/>
      <c r="J6" s="39"/>
      <c r="K6" s="39" t="s">
        <v>172</v>
      </c>
    </row>
    <row r="7" spans="4:15" s="8" customFormat="1" ht="12.75">
      <c r="D7" s="9"/>
      <c r="E7" s="39" t="s">
        <v>44</v>
      </c>
      <c r="F7" s="38"/>
      <c r="G7" s="39" t="s">
        <v>45</v>
      </c>
      <c r="H7" s="39"/>
      <c r="I7" s="39" t="s">
        <v>196</v>
      </c>
      <c r="J7" s="39"/>
      <c r="K7" s="39" t="s">
        <v>173</v>
      </c>
      <c r="L7" s="38"/>
      <c r="M7" s="39" t="s">
        <v>46</v>
      </c>
      <c r="N7" s="38"/>
      <c r="O7" s="38"/>
    </row>
    <row r="8" spans="4:15" s="8" customFormat="1" ht="12.75">
      <c r="D8" s="39"/>
      <c r="E8" s="39" t="s">
        <v>47</v>
      </c>
      <c r="F8" s="38"/>
      <c r="G8" s="39" t="s">
        <v>48</v>
      </c>
      <c r="H8" s="39"/>
      <c r="I8" s="39" t="s">
        <v>174</v>
      </c>
      <c r="J8" s="39"/>
      <c r="K8" s="39" t="s">
        <v>174</v>
      </c>
      <c r="L8" s="38"/>
      <c r="M8" s="39" t="s">
        <v>49</v>
      </c>
      <c r="N8" s="38"/>
      <c r="O8" s="39" t="s">
        <v>50</v>
      </c>
    </row>
    <row r="9" spans="4:15" s="8" customFormat="1" ht="12.75">
      <c r="D9" s="9"/>
      <c r="E9" s="39" t="s">
        <v>3</v>
      </c>
      <c r="F9" s="38"/>
      <c r="G9" s="39" t="str">
        <f>E9</f>
        <v>RM'000</v>
      </c>
      <c r="H9" s="39"/>
      <c r="I9" s="39" t="s">
        <v>3</v>
      </c>
      <c r="J9" s="39"/>
      <c r="K9" s="39" t="s">
        <v>3</v>
      </c>
      <c r="L9" s="38"/>
      <c r="M9" s="39" t="str">
        <f>G9</f>
        <v>RM'000</v>
      </c>
      <c r="N9" s="38"/>
      <c r="O9" s="39" t="str">
        <f>M9</f>
        <v>RM'000</v>
      </c>
    </row>
    <row r="10" spans="4:15" s="8" customFormat="1" ht="12.75">
      <c r="D10" s="9"/>
      <c r="E10" s="38"/>
      <c r="F10" s="38"/>
      <c r="G10" s="38"/>
      <c r="H10" s="38"/>
      <c r="I10" s="38"/>
      <c r="J10" s="38"/>
      <c r="K10" s="38"/>
      <c r="L10" s="38"/>
      <c r="M10" s="38"/>
      <c r="N10" s="38"/>
      <c r="O10" s="38"/>
    </row>
    <row r="11" spans="1:15" s="8" customFormat="1" ht="12.75">
      <c r="A11" s="40" t="s">
        <v>158</v>
      </c>
      <c r="D11" s="9"/>
      <c r="E11" s="10">
        <v>40000</v>
      </c>
      <c r="F11" s="10"/>
      <c r="G11" s="10">
        <v>3544</v>
      </c>
      <c r="H11" s="10"/>
      <c r="I11" s="10">
        <v>0</v>
      </c>
      <c r="J11" s="10"/>
      <c r="K11" s="10">
        <v>0</v>
      </c>
      <c r="L11" s="10"/>
      <c r="M11" s="10">
        <f>'balance sheet'!J39</f>
        <v>15639</v>
      </c>
      <c r="N11" s="10"/>
      <c r="O11" s="10">
        <f>SUM(E11:M11)</f>
        <v>59183</v>
      </c>
    </row>
    <row r="12" spans="1:15" s="8" customFormat="1" ht="12.75">
      <c r="A12" s="40"/>
      <c r="D12" s="9"/>
      <c r="E12" s="10"/>
      <c r="F12" s="10"/>
      <c r="G12" s="10"/>
      <c r="H12" s="10"/>
      <c r="I12" s="10"/>
      <c r="J12" s="10"/>
      <c r="K12" s="10"/>
      <c r="L12" s="10"/>
      <c r="M12" s="10"/>
      <c r="N12" s="10"/>
      <c r="O12" s="10"/>
    </row>
    <row r="13" spans="1:15" s="8" customFormat="1" ht="12.75">
      <c r="A13" s="52" t="s">
        <v>197</v>
      </c>
      <c r="D13" s="9"/>
      <c r="E13" s="10">
        <v>16000</v>
      </c>
      <c r="F13" s="10"/>
      <c r="G13" s="10">
        <v>-3544</v>
      </c>
      <c r="H13" s="10"/>
      <c r="I13" s="10">
        <v>0</v>
      </c>
      <c r="J13" s="10"/>
      <c r="K13" s="10">
        <v>0</v>
      </c>
      <c r="L13" s="10"/>
      <c r="M13" s="10">
        <v>-12456</v>
      </c>
      <c r="N13" s="10"/>
      <c r="O13" s="10">
        <f>SUM(E13:M13)</f>
        <v>0</v>
      </c>
    </row>
    <row r="14" spans="1:15" s="8" customFormat="1" ht="12.75">
      <c r="A14" s="52" t="s">
        <v>207</v>
      </c>
      <c r="D14" s="9"/>
      <c r="E14" s="10"/>
      <c r="F14" s="10"/>
      <c r="G14" s="10"/>
      <c r="H14" s="10"/>
      <c r="I14" s="10"/>
      <c r="J14" s="10"/>
      <c r="K14" s="10"/>
      <c r="L14" s="10"/>
      <c r="M14" s="10"/>
      <c r="N14" s="10"/>
      <c r="O14" s="10"/>
    </row>
    <row r="15" spans="1:15" s="8" customFormat="1" ht="12.75">
      <c r="A15" s="52"/>
      <c r="D15" s="9"/>
      <c r="E15" s="10"/>
      <c r="F15" s="10"/>
      <c r="G15" s="10"/>
      <c r="H15" s="10"/>
      <c r="I15" s="10"/>
      <c r="J15" s="10"/>
      <c r="K15" s="10"/>
      <c r="L15" s="10"/>
      <c r="M15" s="10"/>
      <c r="N15" s="10"/>
      <c r="O15" s="10"/>
    </row>
    <row r="16" spans="1:15" s="8" customFormat="1" ht="12.75">
      <c r="A16" s="52" t="s">
        <v>197</v>
      </c>
      <c r="D16" s="9"/>
      <c r="E16" s="10"/>
      <c r="F16" s="10"/>
      <c r="G16" s="10"/>
      <c r="H16" s="10"/>
      <c r="I16" s="10"/>
      <c r="J16" s="10"/>
      <c r="K16" s="10"/>
      <c r="L16" s="10"/>
      <c r="M16" s="10"/>
      <c r="N16" s="10"/>
      <c r="O16" s="10"/>
    </row>
    <row r="17" spans="1:15" s="8" customFormat="1" ht="12.75">
      <c r="A17" s="52" t="s">
        <v>206</v>
      </c>
      <c r="D17" s="9"/>
      <c r="E17" s="10">
        <f>58300/1000</f>
        <v>58.3</v>
      </c>
      <c r="F17" s="10"/>
      <c r="G17" s="10">
        <v>2</v>
      </c>
      <c r="H17" s="10"/>
      <c r="I17" s="10">
        <v>0</v>
      </c>
      <c r="J17" s="10"/>
      <c r="K17" s="10">
        <v>0</v>
      </c>
      <c r="L17" s="10"/>
      <c r="M17" s="10">
        <v>0</v>
      </c>
      <c r="N17" s="10"/>
      <c r="O17" s="10">
        <f>SUM(E17:M17)</f>
        <v>60.3</v>
      </c>
    </row>
    <row r="18" spans="1:15" s="8" customFormat="1" ht="12.75">
      <c r="A18" s="52"/>
      <c r="D18" s="9"/>
      <c r="E18" s="10"/>
      <c r="F18" s="10"/>
      <c r="G18" s="10"/>
      <c r="H18" s="10"/>
      <c r="I18" s="10"/>
      <c r="J18" s="10"/>
      <c r="K18" s="10"/>
      <c r="L18" s="10"/>
      <c r="M18" s="10"/>
      <c r="N18" s="10"/>
      <c r="O18" s="10"/>
    </row>
    <row r="19" spans="1:15" s="8" customFormat="1" ht="12.75">
      <c r="A19" s="52" t="s">
        <v>198</v>
      </c>
      <c r="D19" s="9"/>
      <c r="E19" s="10"/>
      <c r="F19" s="10"/>
      <c r="G19" s="10"/>
      <c r="H19" s="10"/>
      <c r="I19" s="10"/>
      <c r="J19" s="10"/>
      <c r="K19" s="10"/>
      <c r="L19" s="10"/>
      <c r="M19" s="10"/>
      <c r="N19" s="10"/>
      <c r="O19" s="10"/>
    </row>
    <row r="20" spans="1:15" s="8" customFormat="1" ht="12.75">
      <c r="A20" s="52" t="s">
        <v>204</v>
      </c>
      <c r="D20" s="9"/>
      <c r="E20" s="10">
        <v>0</v>
      </c>
      <c r="F20" s="10"/>
      <c r="G20" s="10">
        <v>0</v>
      </c>
      <c r="H20" s="10"/>
      <c r="I20" s="10">
        <v>0</v>
      </c>
      <c r="J20" s="10"/>
      <c r="K20" s="10">
        <v>-91</v>
      </c>
      <c r="L20" s="10"/>
      <c r="M20" s="10">
        <v>0</v>
      </c>
      <c r="N20" s="10"/>
      <c r="O20" s="10">
        <f>SUM(E20:M20)</f>
        <v>-91</v>
      </c>
    </row>
    <row r="21" spans="4:16" s="8" customFormat="1" ht="12.75">
      <c r="D21" s="9"/>
      <c r="E21" s="10"/>
      <c r="F21" s="10"/>
      <c r="G21" s="10"/>
      <c r="H21" s="10"/>
      <c r="I21" s="10"/>
      <c r="J21" s="10"/>
      <c r="K21" s="10"/>
      <c r="L21" s="10"/>
      <c r="M21" s="10"/>
      <c r="N21" s="10"/>
      <c r="O21" s="10"/>
      <c r="P21" s="10"/>
    </row>
    <row r="22" spans="1:16" s="8" customFormat="1" ht="12.75">
      <c r="A22" s="8" t="s">
        <v>203</v>
      </c>
      <c r="D22" s="9"/>
      <c r="E22" s="10"/>
      <c r="F22" s="10"/>
      <c r="G22" s="10"/>
      <c r="H22" s="10"/>
      <c r="I22" s="10"/>
      <c r="J22" s="10"/>
      <c r="K22" s="10"/>
      <c r="L22" s="10"/>
      <c r="M22" s="10"/>
      <c r="N22" s="10"/>
      <c r="O22" s="10"/>
      <c r="P22" s="10"/>
    </row>
    <row r="23" spans="1:16" s="8" customFormat="1" ht="12.75">
      <c r="A23" s="8" t="s">
        <v>205</v>
      </c>
      <c r="D23" s="9"/>
      <c r="E23" s="10">
        <v>0</v>
      </c>
      <c r="F23" s="10">
        <v>0</v>
      </c>
      <c r="G23" s="10">
        <v>0</v>
      </c>
      <c r="H23" s="10"/>
      <c r="I23" s="10">
        <v>2856</v>
      </c>
      <c r="J23" s="10"/>
      <c r="K23" s="10">
        <v>0</v>
      </c>
      <c r="L23" s="10"/>
      <c r="M23" s="10">
        <v>0</v>
      </c>
      <c r="N23" s="10"/>
      <c r="O23" s="10">
        <f>SUM(E23:M23)</f>
        <v>2856</v>
      </c>
      <c r="P23" s="10"/>
    </row>
    <row r="24" spans="4:16" s="8" customFormat="1" ht="12.75">
      <c r="D24" s="9"/>
      <c r="E24" s="10"/>
      <c r="F24" s="10"/>
      <c r="G24" s="10"/>
      <c r="H24" s="10"/>
      <c r="I24" s="10"/>
      <c r="J24" s="10"/>
      <c r="K24" s="10"/>
      <c r="L24" s="10"/>
      <c r="M24" s="10"/>
      <c r="N24" s="10"/>
      <c r="O24" s="10"/>
      <c r="P24" s="10"/>
    </row>
    <row r="25" spans="1:16" s="8" customFormat="1" ht="12.75">
      <c r="A25" s="8" t="s">
        <v>117</v>
      </c>
      <c r="D25" s="9"/>
      <c r="E25" s="10">
        <v>0</v>
      </c>
      <c r="F25" s="10"/>
      <c r="G25" s="10">
        <v>0</v>
      </c>
      <c r="H25" s="10"/>
      <c r="I25" s="10">
        <v>0</v>
      </c>
      <c r="J25" s="10"/>
      <c r="K25" s="10">
        <v>0</v>
      </c>
      <c r="L25" s="10"/>
      <c r="M25" s="10">
        <v>7310</v>
      </c>
      <c r="N25" s="10"/>
      <c r="O25" s="10">
        <f>SUM(E25:M25)</f>
        <v>7310</v>
      </c>
      <c r="P25" s="10"/>
    </row>
    <row r="26" spans="4:16" s="8" customFormat="1" ht="12.75">
      <c r="D26" s="9"/>
      <c r="E26" s="10"/>
      <c r="F26" s="10"/>
      <c r="G26" s="10"/>
      <c r="H26" s="10"/>
      <c r="I26" s="10"/>
      <c r="J26" s="10"/>
      <c r="K26" s="10"/>
      <c r="L26" s="10"/>
      <c r="M26" s="10"/>
      <c r="N26" s="10"/>
      <c r="O26" s="10"/>
      <c r="P26" s="10"/>
    </row>
    <row r="27" spans="4:16" s="8" customFormat="1" ht="12.75">
      <c r="D27" s="9"/>
      <c r="E27" s="10"/>
      <c r="F27" s="10"/>
      <c r="G27" s="10"/>
      <c r="H27" s="10"/>
      <c r="I27" s="10"/>
      <c r="J27" s="10"/>
      <c r="K27" s="10"/>
      <c r="L27" s="10"/>
      <c r="M27" s="10"/>
      <c r="N27" s="10"/>
      <c r="O27" s="10"/>
      <c r="P27" s="10"/>
    </row>
    <row r="28" spans="1:16" s="8" customFormat="1" ht="13.5" thickBot="1">
      <c r="A28" s="41" t="s">
        <v>188</v>
      </c>
      <c r="D28" s="9"/>
      <c r="E28" s="42">
        <f>SUM(E11:E25)</f>
        <v>56058.3</v>
      </c>
      <c r="F28" s="42"/>
      <c r="G28" s="42">
        <f>SUM(G11:G25)</f>
        <v>2</v>
      </c>
      <c r="H28" s="42"/>
      <c r="I28" s="42">
        <f>SUM(I11:I25)</f>
        <v>2856</v>
      </c>
      <c r="J28" s="42"/>
      <c r="K28" s="42">
        <f>SUM(K11:K25)</f>
        <v>-91</v>
      </c>
      <c r="L28" s="42"/>
      <c r="M28" s="42">
        <f>SUM(M11:M25)</f>
        <v>10493</v>
      </c>
      <c r="N28" s="42"/>
      <c r="O28" s="42">
        <f>SUM(O11:O25)</f>
        <v>69318.3</v>
      </c>
      <c r="P28" s="10"/>
    </row>
    <row r="29" spans="4:16" s="8" customFormat="1" ht="13.5" thickTop="1">
      <c r="D29" s="9"/>
      <c r="E29" s="10"/>
      <c r="F29" s="10"/>
      <c r="G29" s="10"/>
      <c r="H29" s="10"/>
      <c r="I29" s="10"/>
      <c r="J29" s="10"/>
      <c r="K29" s="10"/>
      <c r="L29" s="10"/>
      <c r="M29" s="10"/>
      <c r="N29" s="10"/>
      <c r="O29" s="10"/>
      <c r="P29" s="10"/>
    </row>
    <row r="30" spans="4:16" s="8" customFormat="1" ht="12.75">
      <c r="D30" s="9"/>
      <c r="P30" s="10"/>
    </row>
    <row r="31" spans="1:16" s="8" customFormat="1" ht="12.75">
      <c r="A31" s="41" t="s">
        <v>51</v>
      </c>
      <c r="D31" s="9"/>
      <c r="E31" s="43">
        <v>40000</v>
      </c>
      <c r="F31" s="10"/>
      <c r="G31" s="10">
        <v>3544</v>
      </c>
      <c r="H31" s="10"/>
      <c r="I31" s="10"/>
      <c r="J31" s="10"/>
      <c r="K31" s="10">
        <v>0</v>
      </c>
      <c r="L31" s="10"/>
      <c r="M31" s="10">
        <v>11896</v>
      </c>
      <c r="N31" s="10"/>
      <c r="O31" s="43">
        <f>SUM(E31:M31)</f>
        <v>55440</v>
      </c>
      <c r="P31" s="10"/>
    </row>
    <row r="32" spans="4:16" s="8" customFormat="1" ht="12.75">
      <c r="D32" s="9"/>
      <c r="E32" s="43"/>
      <c r="F32" s="10"/>
      <c r="G32" s="10"/>
      <c r="H32" s="10"/>
      <c r="I32" s="10"/>
      <c r="J32" s="10"/>
      <c r="K32" s="10"/>
      <c r="L32" s="10"/>
      <c r="M32" s="10"/>
      <c r="N32" s="10"/>
      <c r="O32" s="43"/>
      <c r="P32" s="10"/>
    </row>
    <row r="33" spans="1:16" s="8" customFormat="1" ht="12.75">
      <c r="A33" s="8" t="s">
        <v>117</v>
      </c>
      <c r="D33" s="9"/>
      <c r="E33" s="10">
        <v>0</v>
      </c>
      <c r="F33" s="10"/>
      <c r="G33" s="10">
        <v>0</v>
      </c>
      <c r="H33" s="10"/>
      <c r="I33" s="10"/>
      <c r="J33" s="10"/>
      <c r="K33" s="10">
        <v>0</v>
      </c>
      <c r="L33" s="10"/>
      <c r="M33" s="10">
        <v>2675</v>
      </c>
      <c r="N33" s="10"/>
      <c r="O33" s="10">
        <f>SUM(E33:M33)</f>
        <v>2675</v>
      </c>
      <c r="P33" s="10"/>
    </row>
    <row r="34" spans="4:16" s="8" customFormat="1" ht="12.75">
      <c r="D34" s="9"/>
      <c r="E34" s="10"/>
      <c r="F34" s="10"/>
      <c r="G34" s="10"/>
      <c r="H34" s="10"/>
      <c r="I34" s="10"/>
      <c r="J34" s="10"/>
      <c r="K34" s="10"/>
      <c r="L34" s="10"/>
      <c r="M34" s="10"/>
      <c r="N34" s="10"/>
      <c r="O34" s="10"/>
      <c r="P34" s="10"/>
    </row>
    <row r="35" spans="1:16" s="8" customFormat="1" ht="13.5" thickBot="1">
      <c r="A35" s="41" t="s">
        <v>187</v>
      </c>
      <c r="D35" s="9"/>
      <c r="E35" s="42">
        <f>SUM(E31:E33)</f>
        <v>40000</v>
      </c>
      <c r="F35" s="42"/>
      <c r="G35" s="42">
        <f>SUM(G31:G33)</f>
        <v>3544</v>
      </c>
      <c r="H35" s="42"/>
      <c r="I35" s="42"/>
      <c r="J35" s="42"/>
      <c r="K35" s="42">
        <v>0</v>
      </c>
      <c r="L35" s="42"/>
      <c r="M35" s="42">
        <f>SUM(M31:M33)</f>
        <v>14571</v>
      </c>
      <c r="N35" s="42"/>
      <c r="O35" s="42">
        <f>SUM(O31:O33)</f>
        <v>58115</v>
      </c>
      <c r="P35" s="10"/>
    </row>
    <row r="36" spans="1:16" s="8" customFormat="1" ht="13.5" thickTop="1">
      <c r="A36" s="41"/>
      <c r="D36" s="9"/>
      <c r="E36" s="11"/>
      <c r="F36" s="11"/>
      <c r="G36" s="11"/>
      <c r="H36" s="11"/>
      <c r="I36" s="11"/>
      <c r="J36" s="11"/>
      <c r="K36" s="11"/>
      <c r="L36" s="11"/>
      <c r="M36" s="11"/>
      <c r="N36" s="11"/>
      <c r="O36" s="11"/>
      <c r="P36" s="10"/>
    </row>
    <row r="37" spans="1:16" s="8" customFormat="1" ht="12.75">
      <c r="A37" s="41"/>
      <c r="D37" s="9"/>
      <c r="E37" s="11"/>
      <c r="F37" s="11"/>
      <c r="G37" s="11"/>
      <c r="H37" s="11"/>
      <c r="I37" s="11"/>
      <c r="J37" s="11"/>
      <c r="K37" s="11"/>
      <c r="L37" s="11"/>
      <c r="M37" s="11"/>
      <c r="N37" s="11"/>
      <c r="O37" s="11"/>
      <c r="P37" s="10"/>
    </row>
    <row r="38" spans="4:16" s="8" customFormat="1" ht="12.75">
      <c r="D38" s="9"/>
      <c r="E38" s="10"/>
      <c r="F38" s="10"/>
      <c r="G38" s="10"/>
      <c r="H38" s="10"/>
      <c r="I38" s="10"/>
      <c r="J38" s="10"/>
      <c r="K38" s="10"/>
      <c r="L38" s="10"/>
      <c r="M38" s="10"/>
      <c r="N38" s="10"/>
      <c r="O38" s="10"/>
      <c r="P38" s="10"/>
    </row>
    <row r="39" spans="1:4" s="8" customFormat="1" ht="12.75">
      <c r="A39" s="8" t="s">
        <v>122</v>
      </c>
      <c r="D39" s="9"/>
    </row>
    <row r="40" spans="1:4" s="8" customFormat="1" ht="12.75">
      <c r="A40" s="8" t="s">
        <v>159</v>
      </c>
      <c r="D40" s="9"/>
    </row>
    <row r="41" spans="1:4" s="8" customFormat="1" ht="12.75">
      <c r="A41" s="8" t="s">
        <v>52</v>
      </c>
      <c r="D41" s="9"/>
    </row>
    <row r="42" s="8" customFormat="1" ht="12.75">
      <c r="D42" s="9"/>
    </row>
    <row r="55" ht="16.5">
      <c r="E55" s="35">
        <v>3</v>
      </c>
    </row>
  </sheetData>
  <mergeCells count="1">
    <mergeCell ref="E5:K5"/>
  </mergeCells>
  <printOptions/>
  <pageMargins left="0.75" right="0.75" top="1" bottom="1" header="0.5" footer="0.5"/>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G49"/>
  <sheetViews>
    <sheetView tabSelected="1" zoomScale="75" zoomScaleNormal="75" workbookViewId="0" topLeftCell="A2">
      <selection activeCell="H15" sqref="H15"/>
    </sheetView>
  </sheetViews>
  <sheetFormatPr defaultColWidth="9.00390625" defaultRowHeight="16.5"/>
  <cols>
    <col min="1" max="1" width="5.50390625" style="44" customWidth="1"/>
    <col min="2" max="2" width="7.125" style="44" customWidth="1"/>
    <col min="3" max="3" width="14.375" style="44" customWidth="1"/>
    <col min="4" max="4" width="17.125" style="44" customWidth="1"/>
    <col min="5" max="5" width="15.625" style="44" customWidth="1"/>
    <col min="6" max="6" width="5.50390625" style="44" customWidth="1"/>
    <col min="7" max="7" width="15.375" style="44" customWidth="1"/>
    <col min="8" max="8" width="10.625" style="44" customWidth="1"/>
    <col min="9" max="16384" width="9.00390625" style="44" customWidth="1"/>
  </cols>
  <sheetData>
    <row r="1" ht="15.75">
      <c r="A1" s="18" t="s">
        <v>0</v>
      </c>
    </row>
    <row r="2" ht="15.75">
      <c r="A2" s="18" t="s">
        <v>151</v>
      </c>
    </row>
    <row r="3" ht="15.75">
      <c r="A3" s="18" t="s">
        <v>189</v>
      </c>
    </row>
    <row r="5" spans="5:7" ht="15.75">
      <c r="E5" s="81" t="s">
        <v>185</v>
      </c>
      <c r="G5" s="81" t="s">
        <v>185</v>
      </c>
    </row>
    <row r="6" spans="5:7" ht="15.75">
      <c r="E6" s="82">
        <v>38260</v>
      </c>
      <c r="G6" s="82">
        <v>37894</v>
      </c>
    </row>
    <row r="7" spans="5:7" ht="15.75">
      <c r="E7" s="83" t="s">
        <v>3</v>
      </c>
      <c r="G7" s="83" t="s">
        <v>3</v>
      </c>
    </row>
    <row r="8" spans="1:7" ht="15.75">
      <c r="A8" s="4"/>
      <c r="B8" s="2"/>
      <c r="C8" s="20"/>
      <c r="D8" s="20"/>
      <c r="E8" s="2"/>
      <c r="G8" s="2"/>
    </row>
    <row r="9" spans="1:7" ht="15.75">
      <c r="A9" s="2" t="s">
        <v>210</v>
      </c>
      <c r="B9" s="2"/>
      <c r="C9" s="20"/>
      <c r="D9" s="20"/>
      <c r="E9" s="73">
        <v>-25026</v>
      </c>
      <c r="F9" s="74"/>
      <c r="G9" s="73">
        <v>251</v>
      </c>
    </row>
    <row r="10" spans="1:7" ht="15.75">
      <c r="A10" s="4"/>
      <c r="B10" s="2"/>
      <c r="C10" s="20"/>
      <c r="D10" s="20"/>
      <c r="E10" s="73"/>
      <c r="F10" s="74"/>
      <c r="G10" s="73"/>
    </row>
    <row r="11" spans="1:7" ht="15.75">
      <c r="A11" s="2" t="s">
        <v>53</v>
      </c>
      <c r="B11" s="2"/>
      <c r="C11" s="20"/>
      <c r="D11" s="20"/>
      <c r="E11" s="73">
        <v>-1957</v>
      </c>
      <c r="F11" s="74"/>
      <c r="G11" s="73">
        <v>-4800</v>
      </c>
    </row>
    <row r="12" spans="1:7" ht="15.75">
      <c r="A12" s="2"/>
      <c r="B12" s="2"/>
      <c r="C12" s="20"/>
      <c r="D12" s="20"/>
      <c r="E12" s="73"/>
      <c r="F12" s="74"/>
      <c r="G12" s="73"/>
    </row>
    <row r="13" spans="1:7" ht="15.75">
      <c r="A13" s="2" t="s">
        <v>199</v>
      </c>
      <c r="C13" s="20"/>
      <c r="D13" s="20"/>
      <c r="E13" s="29">
        <v>31105</v>
      </c>
      <c r="G13" s="29">
        <v>2680</v>
      </c>
    </row>
    <row r="14" spans="1:7" ht="15.75">
      <c r="A14" s="4"/>
      <c r="B14" s="2"/>
      <c r="C14" s="20"/>
      <c r="D14" s="20"/>
      <c r="E14" s="2"/>
      <c r="G14" s="2"/>
    </row>
    <row r="15" spans="1:7" ht="15.75">
      <c r="A15" s="2"/>
      <c r="B15" s="2"/>
      <c r="C15" s="20"/>
      <c r="D15" s="20"/>
      <c r="E15" s="2"/>
      <c r="G15" s="2"/>
    </row>
    <row r="16" spans="1:7" ht="15.75">
      <c r="A16" s="2" t="s">
        <v>170</v>
      </c>
      <c r="B16" s="2"/>
      <c r="C16" s="20"/>
      <c r="D16" s="20"/>
      <c r="E16" s="2">
        <f>E9+E11+E13</f>
        <v>4122</v>
      </c>
      <c r="G16" s="2">
        <f>G9+G11+G13</f>
        <v>-1869</v>
      </c>
    </row>
    <row r="17" spans="1:7" ht="15.75">
      <c r="A17" s="2" t="s">
        <v>160</v>
      </c>
      <c r="B17" s="2"/>
      <c r="C17" s="20"/>
      <c r="D17" s="20"/>
      <c r="E17" s="2">
        <f>'balance sheet'!J17</f>
        <v>3876</v>
      </c>
      <c r="G17" s="2">
        <v>6904</v>
      </c>
    </row>
    <row r="18" spans="1:7" ht="15.75">
      <c r="A18" s="2" t="s">
        <v>161</v>
      </c>
      <c r="B18" s="2"/>
      <c r="C18" s="20"/>
      <c r="D18" s="20"/>
      <c r="E18" s="45">
        <f>SUM(E16:E17)</f>
        <v>7998</v>
      </c>
      <c r="G18" s="45">
        <f>SUM(G16:G17)</f>
        <v>5035</v>
      </c>
    </row>
    <row r="19" spans="1:7" ht="15.75">
      <c r="A19" s="2"/>
      <c r="B19" s="2"/>
      <c r="C19" s="20"/>
      <c r="D19" s="20"/>
      <c r="E19" s="2"/>
      <c r="G19" s="2"/>
    </row>
    <row r="20" spans="1:7" ht="15.75">
      <c r="A20" s="2" t="s">
        <v>54</v>
      </c>
      <c r="B20" s="2"/>
      <c r="C20" s="20"/>
      <c r="D20" s="20"/>
      <c r="E20" s="2"/>
      <c r="G20" s="2"/>
    </row>
    <row r="21" spans="1:7" ht="15.75">
      <c r="A21" s="2" t="s">
        <v>55</v>
      </c>
      <c r="B21" s="2"/>
      <c r="C21" s="20"/>
      <c r="D21" s="20"/>
      <c r="E21" s="2">
        <f>'balance sheet'!H17</f>
        <v>7998</v>
      </c>
      <c r="G21" s="2">
        <v>5509</v>
      </c>
    </row>
    <row r="22" spans="1:7" ht="15.75">
      <c r="A22" s="2" t="s">
        <v>171</v>
      </c>
      <c r="B22" s="2"/>
      <c r="C22" s="20"/>
      <c r="D22" s="20"/>
      <c r="E22" s="2">
        <v>0</v>
      </c>
      <c r="G22" s="2">
        <v>-474</v>
      </c>
    </row>
    <row r="23" spans="1:7" ht="15.75">
      <c r="A23" s="2"/>
      <c r="B23" s="2"/>
      <c r="C23" s="20"/>
      <c r="D23" s="20"/>
      <c r="E23" s="45">
        <f>SUM(E21:E22)</f>
        <v>7998</v>
      </c>
      <c r="G23" s="45">
        <f>SUM(G21:G22)</f>
        <v>5035</v>
      </c>
    </row>
    <row r="24" spans="1:7" ht="15.75">
      <c r="A24" s="2"/>
      <c r="B24" s="2"/>
      <c r="C24" s="20"/>
      <c r="D24" s="20"/>
      <c r="E24" s="2"/>
      <c r="G24" s="2"/>
    </row>
    <row r="25" spans="1:7" ht="15.75" hidden="1">
      <c r="A25" s="2"/>
      <c r="B25" s="2"/>
      <c r="C25" s="20"/>
      <c r="D25" s="20"/>
      <c r="E25" s="2">
        <f>E18-E23</f>
        <v>0</v>
      </c>
      <c r="G25" s="46">
        <f>G18-G23</f>
        <v>0</v>
      </c>
    </row>
    <row r="26" ht="15.75">
      <c r="A26" s="47" t="s">
        <v>123</v>
      </c>
    </row>
    <row r="27" ht="15.75">
      <c r="A27" s="47" t="s">
        <v>162</v>
      </c>
    </row>
    <row r="28" ht="15.75">
      <c r="A28" s="47" t="s">
        <v>56</v>
      </c>
    </row>
    <row r="49" ht="15.75">
      <c r="D49" s="89">
        <v>4</v>
      </c>
    </row>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572"/>
  <sheetViews>
    <sheetView workbookViewId="0" topLeftCell="B364">
      <selection activeCell="D389" sqref="D389"/>
    </sheetView>
  </sheetViews>
  <sheetFormatPr defaultColWidth="9.00390625" defaultRowHeight="16.5"/>
  <cols>
    <col min="1" max="1" width="2.875" style="8" customWidth="1"/>
    <col min="2" max="2" width="3.50390625" style="8" customWidth="1"/>
    <col min="3" max="3" width="3.00390625" style="8" customWidth="1"/>
    <col min="4" max="4" width="34.50390625" style="8" customWidth="1"/>
    <col min="5" max="6" width="13.625" style="8" customWidth="1"/>
    <col min="7" max="7" width="13.625" style="10" customWidth="1"/>
    <col min="8" max="8" width="13.625" style="8" customWidth="1"/>
    <col min="9" max="9" width="11.875" style="8" customWidth="1"/>
    <col min="10" max="10" width="11.50390625" style="10" customWidth="1"/>
    <col min="11" max="16384" width="9.00390625" style="8" customWidth="1"/>
  </cols>
  <sheetData>
    <row r="1" ht="14.25">
      <c r="A1" s="1" t="s">
        <v>57</v>
      </c>
    </row>
    <row r="2" ht="14.25">
      <c r="A2" s="1" t="s">
        <v>190</v>
      </c>
    </row>
    <row r="3" ht="14.25">
      <c r="A3" s="1"/>
    </row>
    <row r="4" ht="14.25">
      <c r="A4" s="1"/>
    </row>
    <row r="5" ht="14.25">
      <c r="A5" s="48" t="s">
        <v>150</v>
      </c>
    </row>
    <row r="6" ht="14.25">
      <c r="A6" s="92"/>
    </row>
    <row r="7" spans="1:2" ht="12.75">
      <c r="A7" s="49" t="s">
        <v>58</v>
      </c>
      <c r="B7" s="41" t="s">
        <v>59</v>
      </c>
    </row>
    <row r="8" ht="12.75">
      <c r="A8" s="41"/>
    </row>
    <row r="9" ht="12.75">
      <c r="A9" s="41"/>
    </row>
    <row r="10" ht="12.75">
      <c r="A10" s="41"/>
    </row>
    <row r="11" ht="12.75">
      <c r="A11" s="41"/>
    </row>
    <row r="12" ht="12.75">
      <c r="A12" s="41"/>
    </row>
    <row r="13" ht="12.75">
      <c r="A13" s="41"/>
    </row>
    <row r="14" ht="12.75">
      <c r="A14" s="41"/>
    </row>
    <row r="15" ht="12.75">
      <c r="A15" s="41"/>
    </row>
    <row r="16" ht="12.75">
      <c r="A16" s="41"/>
    </row>
    <row r="17" ht="12.75">
      <c r="A17" s="41"/>
    </row>
    <row r="18" ht="12.75">
      <c r="A18" s="41"/>
    </row>
    <row r="19" ht="12.75">
      <c r="A19" s="41"/>
    </row>
    <row r="20" ht="12.75">
      <c r="A20" s="41"/>
    </row>
    <row r="21" spans="1:2" ht="12.75">
      <c r="A21" s="49" t="s">
        <v>61</v>
      </c>
      <c r="B21" s="41" t="s">
        <v>62</v>
      </c>
    </row>
    <row r="22" ht="12.75">
      <c r="A22" s="41"/>
    </row>
    <row r="23" ht="12.75">
      <c r="A23" s="41"/>
    </row>
    <row r="24" ht="12.75">
      <c r="A24" s="41"/>
    </row>
    <row r="25" ht="12.75">
      <c r="A25" s="41"/>
    </row>
    <row r="26" spans="1:2" ht="12.75">
      <c r="A26" s="51" t="s">
        <v>63</v>
      </c>
      <c r="B26" s="41" t="s">
        <v>64</v>
      </c>
    </row>
    <row r="27" ht="12.75">
      <c r="A27" s="52"/>
    </row>
    <row r="28" ht="14.25">
      <c r="A28" s="48"/>
    </row>
    <row r="29" ht="14.25">
      <c r="A29" s="48"/>
    </row>
    <row r="30" ht="14.25">
      <c r="A30" s="48"/>
    </row>
    <row r="31" ht="14.25">
      <c r="A31" s="48"/>
    </row>
    <row r="32" spans="1:2" ht="14.25">
      <c r="A32" s="53" t="s">
        <v>65</v>
      </c>
      <c r="B32" s="41" t="s">
        <v>66</v>
      </c>
    </row>
    <row r="38" spans="1:2" ht="12.75">
      <c r="A38" s="49" t="s">
        <v>67</v>
      </c>
      <c r="B38" s="41" t="s">
        <v>68</v>
      </c>
    </row>
    <row r="43" spans="1:2" ht="12.75">
      <c r="A43" s="49" t="s">
        <v>69</v>
      </c>
      <c r="B43" s="41" t="s">
        <v>70</v>
      </c>
    </row>
    <row r="44" ht="12.75">
      <c r="A44" s="41"/>
    </row>
    <row r="45" ht="12.75">
      <c r="A45" s="41"/>
    </row>
    <row r="46" ht="12.75">
      <c r="A46" s="41"/>
    </row>
    <row r="47" ht="12.75">
      <c r="A47" s="41"/>
    </row>
    <row r="48" ht="12.75">
      <c r="A48" s="41"/>
    </row>
    <row r="49" ht="12.75" customHeight="1"/>
    <row r="50" ht="12.75" customHeight="1"/>
    <row r="51" ht="12.75" customHeight="1"/>
    <row r="52" ht="12.75" customHeight="1"/>
    <row r="53" ht="12.75" customHeight="1"/>
    <row r="54" ht="12.75" customHeight="1"/>
    <row r="55" spans="1:2" ht="12.75">
      <c r="A55" s="49" t="s">
        <v>71</v>
      </c>
      <c r="B55" s="41" t="s">
        <v>72</v>
      </c>
    </row>
    <row r="60" spans="5:6" ht="15">
      <c r="E60" s="8">
        <v>5</v>
      </c>
      <c r="F60" s="47"/>
    </row>
    <row r="61" spans="1:10" ht="12.75">
      <c r="A61" s="49" t="s">
        <v>73</v>
      </c>
      <c r="B61" s="41" t="s">
        <v>74</v>
      </c>
      <c r="E61" s="41"/>
      <c r="G61" s="8"/>
      <c r="J61" s="8"/>
    </row>
    <row r="62" spans="1:10" ht="15.75" customHeight="1">
      <c r="A62" s="49"/>
      <c r="B62" s="41"/>
      <c r="E62" s="95" t="s">
        <v>4</v>
      </c>
      <c r="F62" s="95"/>
      <c r="G62" s="95" t="s">
        <v>165</v>
      </c>
      <c r="H62" s="95"/>
      <c r="J62" s="8"/>
    </row>
    <row r="63" spans="2:10" ht="12.75">
      <c r="B63" s="41" t="s">
        <v>75</v>
      </c>
      <c r="E63" s="39">
        <v>2004</v>
      </c>
      <c r="F63" s="39">
        <v>2003</v>
      </c>
      <c r="G63" s="39">
        <v>2004</v>
      </c>
      <c r="H63" s="39">
        <v>2003</v>
      </c>
      <c r="J63" s="8"/>
    </row>
    <row r="64" spans="5:10" ht="12.75">
      <c r="E64" s="39" t="s">
        <v>76</v>
      </c>
      <c r="F64" s="39" t="s">
        <v>76</v>
      </c>
      <c r="G64" s="39" t="s">
        <v>76</v>
      </c>
      <c r="H64" s="39" t="str">
        <f>G64</f>
        <v>Year to date</v>
      </c>
      <c r="J64" s="8"/>
    </row>
    <row r="65" spans="5:10" ht="12.75">
      <c r="E65" s="39" t="str">
        <f>F65</f>
        <v>RM'000</v>
      </c>
      <c r="F65" s="39" t="s">
        <v>3</v>
      </c>
      <c r="G65" s="39" t="s">
        <v>3</v>
      </c>
      <c r="H65" s="39" t="s">
        <v>3</v>
      </c>
      <c r="J65" s="8"/>
    </row>
    <row r="66" spans="2:10" ht="12.75">
      <c r="B66" s="8" t="s">
        <v>77</v>
      </c>
      <c r="E66" s="75">
        <v>121309</v>
      </c>
      <c r="F66" s="75">
        <v>65684</v>
      </c>
      <c r="G66" s="75">
        <v>7597</v>
      </c>
      <c r="H66" s="75">
        <v>3079</v>
      </c>
      <c r="J66" s="8"/>
    </row>
    <row r="67" spans="2:10" ht="12.75">
      <c r="B67" s="8" t="s">
        <v>163</v>
      </c>
      <c r="E67" s="75">
        <v>0</v>
      </c>
      <c r="F67" s="75">
        <v>0</v>
      </c>
      <c r="G67" s="75">
        <v>-106</v>
      </c>
      <c r="H67" s="75">
        <v>0</v>
      </c>
      <c r="J67" s="8"/>
    </row>
    <row r="68" spans="2:10" ht="12.75">
      <c r="B68" s="8" t="s">
        <v>168</v>
      </c>
      <c r="E68" s="75">
        <v>0</v>
      </c>
      <c r="F68" s="75">
        <v>0</v>
      </c>
      <c r="G68" s="75">
        <v>-127</v>
      </c>
      <c r="H68" s="75">
        <v>0</v>
      </c>
      <c r="J68" s="8"/>
    </row>
    <row r="69" spans="2:10" ht="12.75">
      <c r="B69" s="8" t="s">
        <v>78</v>
      </c>
      <c r="E69" s="12">
        <v>55667</v>
      </c>
      <c r="F69" s="12">
        <v>28781</v>
      </c>
      <c r="G69" s="12">
        <v>647</v>
      </c>
      <c r="H69" s="12">
        <v>97</v>
      </c>
      <c r="J69" s="8"/>
    </row>
    <row r="70" spans="5:10" ht="13.5" thickBot="1">
      <c r="E70" s="42">
        <f>SUM(E66:E69)</f>
        <v>176976</v>
      </c>
      <c r="F70" s="42">
        <f>SUM(F66:F69)</f>
        <v>94465</v>
      </c>
      <c r="G70" s="42">
        <f>SUM(G66:G69)</f>
        <v>8011</v>
      </c>
      <c r="H70" s="42">
        <f>SUM(H66:H69)</f>
        <v>3176</v>
      </c>
      <c r="J70" s="8"/>
    </row>
    <row r="71" ht="13.5" thickTop="1"/>
    <row r="72" spans="1:2" ht="12.75">
      <c r="A72" s="49" t="s">
        <v>79</v>
      </c>
      <c r="B72" s="41" t="s">
        <v>80</v>
      </c>
    </row>
    <row r="73" spans="1:2" ht="12.75">
      <c r="A73" s="49"/>
      <c r="B73" s="41"/>
    </row>
    <row r="76" spans="1:2" ht="12.75">
      <c r="A76" s="49"/>
      <c r="B76" s="41"/>
    </row>
    <row r="77" spans="1:2" ht="12.75">
      <c r="A77" s="49"/>
      <c r="B77" s="41"/>
    </row>
    <row r="78" spans="1:2" ht="12.75">
      <c r="A78" s="49"/>
      <c r="B78" s="41"/>
    </row>
    <row r="79" spans="1:2" ht="12.75">
      <c r="A79" s="49" t="s">
        <v>81</v>
      </c>
      <c r="B79" s="41" t="s">
        <v>82</v>
      </c>
    </row>
    <row r="80" ht="12.75">
      <c r="A80" s="41"/>
    </row>
    <row r="81" ht="12.75">
      <c r="A81" s="41"/>
    </row>
    <row r="82" ht="12.75">
      <c r="A82" s="41"/>
    </row>
    <row r="83" ht="12.75">
      <c r="A83" s="41"/>
    </row>
    <row r="84" spans="1:2" ht="12.75">
      <c r="A84" s="49" t="s">
        <v>83</v>
      </c>
      <c r="B84" s="41" t="s">
        <v>84</v>
      </c>
    </row>
    <row r="85" ht="12.75">
      <c r="A85" s="41"/>
    </row>
    <row r="86" ht="12.75">
      <c r="A86" s="41"/>
    </row>
    <row r="87" ht="12.75">
      <c r="A87" s="41"/>
    </row>
    <row r="88" ht="12.75">
      <c r="A88" s="41"/>
    </row>
    <row r="89" ht="12.75">
      <c r="A89" s="41"/>
    </row>
    <row r="90" ht="12.75">
      <c r="A90" s="41"/>
    </row>
    <row r="91" spans="1:2" ht="12.75">
      <c r="A91" s="49" t="s">
        <v>85</v>
      </c>
      <c r="B91" s="41" t="s">
        <v>169</v>
      </c>
    </row>
    <row r="95" ht="13.5" customHeight="1"/>
    <row r="96" spans="1:2" ht="13.5" customHeight="1">
      <c r="A96" s="49" t="s">
        <v>124</v>
      </c>
      <c r="B96" s="41" t="s">
        <v>125</v>
      </c>
    </row>
    <row r="97" spans="1:2" ht="13.5" customHeight="1">
      <c r="A97" s="49"/>
      <c r="B97" s="41"/>
    </row>
    <row r="98" ht="13.5" customHeight="1"/>
    <row r="99" ht="13.5" customHeight="1"/>
    <row r="100" ht="13.5" customHeight="1"/>
    <row r="101" ht="13.5" customHeight="1"/>
    <row r="102" ht="13.5" customHeight="1">
      <c r="A102" s="48" t="s">
        <v>213</v>
      </c>
    </row>
    <row r="103" ht="12.75">
      <c r="F103" s="54"/>
    </row>
    <row r="104" spans="1:2" ht="12.75">
      <c r="A104" s="49" t="s">
        <v>126</v>
      </c>
      <c r="B104" s="41" t="s">
        <v>86</v>
      </c>
    </row>
    <row r="105" spans="7:8" ht="12.75">
      <c r="G105" s="38" t="s">
        <v>87</v>
      </c>
      <c r="H105" s="38" t="s">
        <v>88</v>
      </c>
    </row>
    <row r="106" spans="1:8" ht="12.75">
      <c r="A106" s="41"/>
      <c r="G106" s="38" t="s">
        <v>195</v>
      </c>
      <c r="H106" s="38" t="s">
        <v>191</v>
      </c>
    </row>
    <row r="107" spans="7:8" ht="12.75">
      <c r="G107" s="38" t="s">
        <v>89</v>
      </c>
      <c r="H107" s="38" t="s">
        <v>90</v>
      </c>
    </row>
    <row r="108" spans="2:8" ht="12.75">
      <c r="B108" s="8" t="s">
        <v>91</v>
      </c>
      <c r="G108" s="10">
        <f>'income statement'!D10</f>
        <v>59987</v>
      </c>
      <c r="H108" s="10">
        <f>'income statement'!G10</f>
        <v>176976</v>
      </c>
    </row>
    <row r="109" spans="2:8" ht="12.75">
      <c r="B109" s="8" t="s">
        <v>178</v>
      </c>
      <c r="G109" s="10">
        <f>'income statement'!D16</f>
        <v>1271</v>
      </c>
      <c r="H109" s="10">
        <f>'income statement'!G16</f>
        <v>10191</v>
      </c>
    </row>
    <row r="110" spans="2:8" ht="12.75">
      <c r="B110" s="8" t="s">
        <v>119</v>
      </c>
      <c r="G110" s="10">
        <f>'income statement'!D20</f>
        <v>425</v>
      </c>
      <c r="H110" s="10">
        <f>'income statement'!G20</f>
        <v>8011</v>
      </c>
    </row>
    <row r="111" spans="2:8" ht="12.75">
      <c r="B111" s="8" t="s">
        <v>118</v>
      </c>
      <c r="G111" s="10">
        <f>'income statement'!D24</f>
        <v>390</v>
      </c>
      <c r="H111" s="10">
        <f>'income statement'!G24</f>
        <v>7310</v>
      </c>
    </row>
    <row r="112" spans="5:6" ht="12.75">
      <c r="E112" s="10"/>
      <c r="F112" s="10"/>
    </row>
    <row r="113" spans="5:6" ht="12.75">
      <c r="E113" s="10"/>
      <c r="F113" s="10"/>
    </row>
    <row r="114" spans="5:6" ht="12.75">
      <c r="E114" s="10"/>
      <c r="F114" s="10"/>
    </row>
    <row r="115" spans="5:6" ht="12.75">
      <c r="E115" s="10"/>
      <c r="F115" s="10"/>
    </row>
    <row r="116" spans="5:6" ht="12.75">
      <c r="E116" s="10"/>
      <c r="F116" s="10"/>
    </row>
    <row r="117" spans="5:6" ht="12.75">
      <c r="E117" s="10"/>
      <c r="F117" s="10"/>
    </row>
    <row r="118" spans="5:6" ht="12.75">
      <c r="E118" s="10"/>
      <c r="F118" s="10"/>
    </row>
    <row r="119" spans="5:6" ht="12.75">
      <c r="E119" s="10"/>
      <c r="F119" s="10"/>
    </row>
    <row r="120" ht="14.25" customHeight="1">
      <c r="E120" s="47">
        <v>6</v>
      </c>
    </row>
    <row r="121" spans="1:2" ht="14.25" customHeight="1">
      <c r="A121" s="49" t="s">
        <v>127</v>
      </c>
      <c r="B121" s="41" t="s">
        <v>92</v>
      </c>
    </row>
    <row r="122" ht="14.25" customHeight="1"/>
    <row r="123" spans="6:8" ht="12.75">
      <c r="F123" s="38" t="s">
        <v>191</v>
      </c>
      <c r="G123" s="38" t="s">
        <v>164</v>
      </c>
      <c r="H123" s="38" t="s">
        <v>93</v>
      </c>
    </row>
    <row r="124" spans="6:8" ht="12.75">
      <c r="F124" s="38" t="s">
        <v>3</v>
      </c>
      <c r="G124" s="38" t="s">
        <v>3</v>
      </c>
      <c r="H124" s="38" t="s">
        <v>94</v>
      </c>
    </row>
    <row r="125" spans="2:8" ht="12.75">
      <c r="B125" s="8" t="s">
        <v>4</v>
      </c>
      <c r="F125" s="55">
        <f>'income statement'!D10</f>
        <v>59987</v>
      </c>
      <c r="G125" s="43">
        <v>62703</v>
      </c>
      <c r="H125" s="43">
        <f>(F125-G125)/G125*100</f>
        <v>-4.331531186705581</v>
      </c>
    </row>
    <row r="126" spans="2:8" ht="12.75">
      <c r="B126" s="8" t="s">
        <v>9</v>
      </c>
      <c r="F126" s="11">
        <f>'income statement'!D20</f>
        <v>425</v>
      </c>
      <c r="G126" s="11">
        <v>2160</v>
      </c>
      <c r="H126" s="54">
        <f>(F126-G126)/G126*100</f>
        <v>-80.32407407407408</v>
      </c>
    </row>
    <row r="133" spans="1:2" ht="12.75">
      <c r="A133" s="49" t="s">
        <v>128</v>
      </c>
      <c r="B133" s="41" t="s">
        <v>95</v>
      </c>
    </row>
    <row r="134" ht="12.75">
      <c r="A134" s="41"/>
    </row>
    <row r="135" ht="12.75">
      <c r="A135" s="41"/>
    </row>
    <row r="136" ht="12.75">
      <c r="A136" s="41"/>
    </row>
    <row r="137" ht="12.75">
      <c r="A137" s="41"/>
    </row>
    <row r="142" spans="1:2" ht="12.75">
      <c r="A142" s="49" t="s">
        <v>129</v>
      </c>
      <c r="B142" s="41" t="s">
        <v>96</v>
      </c>
    </row>
    <row r="148" spans="1:8" ht="12.75">
      <c r="A148" s="49" t="s">
        <v>130</v>
      </c>
      <c r="B148" s="41" t="s">
        <v>10</v>
      </c>
      <c r="G148" s="38" t="s">
        <v>153</v>
      </c>
      <c r="H148" s="38" t="s">
        <v>185</v>
      </c>
    </row>
    <row r="149" spans="1:8" ht="12.75">
      <c r="A149" s="41"/>
      <c r="G149" s="38" t="s">
        <v>191</v>
      </c>
      <c r="H149" s="38" t="str">
        <f>G149</f>
        <v>30.9.2004</v>
      </c>
    </row>
    <row r="150" spans="7:8" ht="12.75">
      <c r="G150" s="38" t="s">
        <v>3</v>
      </c>
      <c r="H150" s="38" t="s">
        <v>3</v>
      </c>
    </row>
    <row r="151" spans="7:8" ht="12.75">
      <c r="G151" s="57"/>
      <c r="H151" s="11"/>
    </row>
    <row r="152" spans="2:8" ht="12.75">
      <c r="B152" s="8" t="s">
        <v>97</v>
      </c>
      <c r="G152" s="57"/>
      <c r="H152" s="11"/>
    </row>
    <row r="153" spans="2:8" ht="12.75">
      <c r="B153" s="8" t="s">
        <v>98</v>
      </c>
      <c r="G153" s="11">
        <v>37</v>
      </c>
      <c r="H153" s="11">
        <v>643</v>
      </c>
    </row>
    <row r="154" spans="2:8" ht="12.75">
      <c r="B154" s="8" t="s">
        <v>99</v>
      </c>
      <c r="G154" s="11">
        <v>-2</v>
      </c>
      <c r="H154" s="11">
        <v>58</v>
      </c>
    </row>
    <row r="155" spans="7:8" ht="13.5" thickBot="1">
      <c r="G155" s="50">
        <f>SUM(G153:G154)</f>
        <v>35</v>
      </c>
      <c r="H155" s="50">
        <f>SUM(H153:H154)</f>
        <v>701</v>
      </c>
    </row>
    <row r="156" spans="7:8" ht="12.75">
      <c r="G156" s="57"/>
      <c r="H156" s="11"/>
    </row>
    <row r="157" spans="7:8" ht="12.75">
      <c r="G157" s="57"/>
      <c r="H157" s="11"/>
    </row>
    <row r="158" spans="7:8" ht="12.75">
      <c r="G158" s="57"/>
      <c r="H158" s="11"/>
    </row>
    <row r="159" spans="7:8" ht="12.75">
      <c r="G159" s="57"/>
      <c r="H159" s="11"/>
    </row>
    <row r="160" spans="5:6" ht="12.75">
      <c r="E160" s="34"/>
      <c r="F160" s="34"/>
    </row>
    <row r="161" spans="1:2" ht="12.75">
      <c r="A161" s="49" t="s">
        <v>131</v>
      </c>
      <c r="B161" s="41" t="s">
        <v>100</v>
      </c>
    </row>
    <row r="165" spans="1:2" ht="12.75">
      <c r="A165" s="49" t="s">
        <v>132</v>
      </c>
      <c r="B165" s="41" t="s">
        <v>101</v>
      </c>
    </row>
    <row r="166" spans="7:8" ht="12.75">
      <c r="G166" s="38" t="s">
        <v>146</v>
      </c>
      <c r="H166" s="38" t="s">
        <v>185</v>
      </c>
    </row>
    <row r="167" spans="7:8" ht="12.75">
      <c r="G167" s="38" t="s">
        <v>191</v>
      </c>
      <c r="H167" s="38" t="str">
        <f>G167</f>
        <v>30.9.2004</v>
      </c>
    </row>
    <row r="168" spans="7:8" ht="12.75">
      <c r="G168" s="38" t="s">
        <v>3</v>
      </c>
      <c r="H168" s="38" t="s">
        <v>3</v>
      </c>
    </row>
    <row r="170" spans="2:8" ht="12.75">
      <c r="B170" s="8" t="s">
        <v>141</v>
      </c>
      <c r="G170" s="10">
        <v>48</v>
      </c>
      <c r="H170" s="8">
        <v>48</v>
      </c>
    </row>
    <row r="171" spans="2:8" ht="12.75">
      <c r="B171" s="8" t="s">
        <v>142</v>
      </c>
      <c r="G171" s="10">
        <v>0</v>
      </c>
      <c r="H171" s="10">
        <v>0</v>
      </c>
    </row>
    <row r="172" spans="7:8" ht="13.5" thickBot="1">
      <c r="G172" s="50">
        <f>SUM(G170:G171)</f>
        <v>48</v>
      </c>
      <c r="H172" s="50">
        <f>SUM(H170:H171)</f>
        <v>48</v>
      </c>
    </row>
    <row r="174" ht="12.75">
      <c r="H174" s="38" t="s">
        <v>191</v>
      </c>
    </row>
    <row r="175" ht="12.75">
      <c r="H175" s="38" t="s">
        <v>145</v>
      </c>
    </row>
    <row r="176" ht="12.75">
      <c r="B176" s="8" t="s">
        <v>143</v>
      </c>
    </row>
    <row r="177" spans="2:8" ht="12.75">
      <c r="B177" s="8" t="s">
        <v>144</v>
      </c>
      <c r="H177" s="8">
        <v>48</v>
      </c>
    </row>
    <row r="178" spans="2:8" ht="12.75">
      <c r="B178" s="8" t="s">
        <v>147</v>
      </c>
      <c r="H178" s="8">
        <v>48</v>
      </c>
    </row>
    <row r="179" spans="2:8" ht="15">
      <c r="B179" s="8" t="s">
        <v>148</v>
      </c>
      <c r="E179" s="47"/>
      <c r="H179" s="8">
        <v>54</v>
      </c>
    </row>
    <row r="180" ht="15">
      <c r="E180" s="47"/>
    </row>
    <row r="181" ht="15">
      <c r="E181" s="47">
        <v>7</v>
      </c>
    </row>
    <row r="182" spans="1:2" ht="12.75">
      <c r="A182" s="49" t="s">
        <v>133</v>
      </c>
      <c r="B182" s="41" t="s">
        <v>102</v>
      </c>
    </row>
    <row r="183" spans="1:2" ht="12.75">
      <c r="A183" s="49"/>
      <c r="B183" s="41"/>
    </row>
    <row r="184" spans="1:3" ht="12.75">
      <c r="A184" s="41"/>
      <c r="B184" s="49" t="s">
        <v>60</v>
      </c>
      <c r="C184" s="41" t="s">
        <v>103</v>
      </c>
    </row>
    <row r="185" spans="1:3" ht="12.75">
      <c r="A185" s="41"/>
      <c r="B185" s="49"/>
      <c r="C185" s="41"/>
    </row>
    <row r="186" ht="12.75">
      <c r="A186" s="41"/>
    </row>
    <row r="187" ht="12.75">
      <c r="A187" s="41"/>
    </row>
    <row r="188" ht="12.75">
      <c r="A188" s="41"/>
    </row>
    <row r="189" ht="12.75">
      <c r="A189" s="41"/>
    </row>
    <row r="190" spans="1:2" ht="12.75">
      <c r="A190" s="49" t="s">
        <v>134</v>
      </c>
      <c r="B190" s="41" t="s">
        <v>104</v>
      </c>
    </row>
    <row r="191" spans="1:2" ht="12.75">
      <c r="A191" s="49"/>
      <c r="B191" s="41"/>
    </row>
    <row r="192" spans="2:7" ht="12.75">
      <c r="B192" s="8" t="s">
        <v>181</v>
      </c>
      <c r="G192" s="8"/>
    </row>
    <row r="193" ht="12.75">
      <c r="G193" s="8"/>
    </row>
    <row r="194" spans="2:7" ht="12.75">
      <c r="B194" s="8" t="s">
        <v>105</v>
      </c>
      <c r="G194" s="8"/>
    </row>
    <row r="195" spans="6:8" ht="12.75">
      <c r="F195" s="56" t="s">
        <v>106</v>
      </c>
      <c r="G195" s="56" t="s">
        <v>107</v>
      </c>
      <c r="H195" s="56" t="s">
        <v>50</v>
      </c>
    </row>
    <row r="196" spans="6:8" ht="12.75">
      <c r="F196" s="56" t="s">
        <v>3</v>
      </c>
      <c r="G196" s="56" t="s">
        <v>3</v>
      </c>
      <c r="H196" s="56" t="s">
        <v>3</v>
      </c>
    </row>
    <row r="197" spans="2:8" ht="12.75">
      <c r="B197" s="58" t="s">
        <v>108</v>
      </c>
      <c r="F197" s="10">
        <v>0</v>
      </c>
      <c r="G197" s="10">
        <v>26497</v>
      </c>
      <c r="H197" s="13">
        <f>G197+F197</f>
        <v>26497</v>
      </c>
    </row>
    <row r="198" spans="2:8" ht="12.75">
      <c r="B198" s="58" t="s">
        <v>109</v>
      </c>
      <c r="F198" s="10">
        <v>0</v>
      </c>
      <c r="G198" s="10">
        <v>40325</v>
      </c>
      <c r="H198" s="13">
        <f>G198+F198</f>
        <v>40325</v>
      </c>
    </row>
    <row r="199" spans="2:8" ht="12.75">
      <c r="B199" s="58" t="s">
        <v>166</v>
      </c>
      <c r="F199" s="12">
        <v>70</v>
      </c>
      <c r="G199" s="12">
        <v>0</v>
      </c>
      <c r="H199" s="59">
        <f>G199+F199</f>
        <v>70</v>
      </c>
    </row>
    <row r="200" spans="2:9" ht="12.75">
      <c r="B200" s="58"/>
      <c r="F200" s="10">
        <f>SUM(F197:F199)</f>
        <v>70</v>
      </c>
      <c r="G200" s="10">
        <f>SUM(G197:G199)</f>
        <v>66822</v>
      </c>
      <c r="H200" s="10">
        <f>SUM(H197:H199)</f>
        <v>66892</v>
      </c>
      <c r="I200" s="13"/>
    </row>
    <row r="201" spans="2:8" ht="12.75">
      <c r="B201" s="58" t="s">
        <v>110</v>
      </c>
      <c r="F201" s="58">
        <v>29</v>
      </c>
      <c r="G201" s="10">
        <v>0</v>
      </c>
      <c r="H201" s="12">
        <f>F201+G201</f>
        <v>29</v>
      </c>
    </row>
    <row r="202" spans="6:8" ht="12.75">
      <c r="F202" s="60">
        <f>SUM(F200:F201)</f>
        <v>99</v>
      </c>
      <c r="G202" s="61">
        <f>SUM(G200:G201)</f>
        <v>66822</v>
      </c>
      <c r="H202" s="60">
        <f>SUM(H200:H201)</f>
        <v>66921</v>
      </c>
    </row>
    <row r="203" spans="6:8" ht="12.75">
      <c r="F203" s="11"/>
      <c r="G203" s="54"/>
      <c r="H203" s="11"/>
    </row>
    <row r="204" spans="2:7" ht="12.75">
      <c r="B204" s="8" t="s">
        <v>111</v>
      </c>
      <c r="F204" s="54"/>
      <c r="G204" s="8"/>
    </row>
    <row r="205" spans="6:7" ht="12.75">
      <c r="F205" s="54"/>
      <c r="G205" s="8"/>
    </row>
    <row r="206" spans="2:8" ht="12.75">
      <c r="B206" s="58" t="str">
        <f>B201</f>
        <v>Term loan</v>
      </c>
      <c r="F206" s="54">
        <v>4210</v>
      </c>
      <c r="G206" s="90">
        <v>0</v>
      </c>
      <c r="H206" s="54">
        <f>F206+G206</f>
        <v>4210</v>
      </c>
    </row>
    <row r="207" spans="2:8" ht="12.75">
      <c r="B207" s="58" t="s">
        <v>167</v>
      </c>
      <c r="F207" s="59">
        <v>75</v>
      </c>
      <c r="G207" s="91">
        <v>0</v>
      </c>
      <c r="H207" s="59">
        <f>F207+G207</f>
        <v>75</v>
      </c>
    </row>
    <row r="208" spans="2:8" ht="13.5" thickBot="1">
      <c r="B208" s="8" t="s">
        <v>50</v>
      </c>
      <c r="F208" s="62">
        <f>SUM(F202:F207)</f>
        <v>4384</v>
      </c>
      <c r="G208" s="62">
        <f>G202+G206+G207</f>
        <v>66822</v>
      </c>
      <c r="H208" s="62">
        <f>SUM(F208:G208)</f>
        <v>71206</v>
      </c>
    </row>
    <row r="209" spans="6:8" ht="13.5" thickTop="1">
      <c r="F209" s="54"/>
      <c r="G209" s="54"/>
      <c r="H209" s="54"/>
    </row>
    <row r="210" spans="2:7" ht="12.75">
      <c r="B210" s="8" t="s">
        <v>182</v>
      </c>
      <c r="G210" s="54"/>
    </row>
    <row r="211" ht="12.75">
      <c r="G211" s="54"/>
    </row>
    <row r="212" ht="12.75">
      <c r="G212" s="54"/>
    </row>
    <row r="213" ht="12.75">
      <c r="G213" s="54"/>
    </row>
    <row r="214" ht="12.75">
      <c r="G214" s="54"/>
    </row>
    <row r="215" spans="1:2" ht="12.75">
      <c r="A215" s="49" t="s">
        <v>135</v>
      </c>
      <c r="B215" s="41" t="s">
        <v>112</v>
      </c>
    </row>
    <row r="221" spans="1:2" ht="12.75">
      <c r="A221" s="49" t="s">
        <v>136</v>
      </c>
      <c r="B221" s="41" t="s">
        <v>113</v>
      </c>
    </row>
    <row r="222" ht="12.75">
      <c r="A222" s="41"/>
    </row>
    <row r="223" ht="12.75">
      <c r="A223" s="41"/>
    </row>
    <row r="224" ht="12.75">
      <c r="A224" s="41"/>
    </row>
    <row r="225" ht="12.75">
      <c r="A225" s="41"/>
    </row>
    <row r="226" ht="12.75">
      <c r="A226" s="41"/>
    </row>
    <row r="227" spans="1:2" ht="13.5" customHeight="1">
      <c r="A227" s="49" t="s">
        <v>137</v>
      </c>
      <c r="B227" s="41" t="s">
        <v>114</v>
      </c>
    </row>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c r="E241" s="47">
        <v>8</v>
      </c>
    </row>
    <row r="242" spans="1:2" ht="13.5" customHeight="1">
      <c r="A242" s="49" t="s">
        <v>138</v>
      </c>
      <c r="B242" s="41" t="s">
        <v>115</v>
      </c>
    </row>
    <row r="243" spans="5:9" ht="13.5" customHeight="1">
      <c r="E243" s="2"/>
      <c r="F243" s="2"/>
      <c r="G243" s="2"/>
      <c r="H243" s="4"/>
      <c r="I243" s="2"/>
    </row>
    <row r="244" spans="5:8" ht="13.5" customHeight="1">
      <c r="E244" s="96" t="s">
        <v>146</v>
      </c>
      <c r="F244" s="96"/>
      <c r="G244" s="96" t="s">
        <v>185</v>
      </c>
      <c r="H244" s="96"/>
    </row>
    <row r="245" spans="5:8" ht="13.5" customHeight="1">
      <c r="E245" s="85">
        <v>38260</v>
      </c>
      <c r="F245" s="85">
        <v>37894</v>
      </c>
      <c r="G245" s="85">
        <f>E245</f>
        <v>38260</v>
      </c>
      <c r="H245" s="85">
        <f>F245</f>
        <v>37894</v>
      </c>
    </row>
    <row r="246" spans="7:8" ht="13.5" customHeight="1">
      <c r="G246" s="38"/>
      <c r="H246" s="38"/>
    </row>
    <row r="247" spans="2:8" ht="13.5" customHeight="1">
      <c r="B247" s="41" t="s">
        <v>60</v>
      </c>
      <c r="C247" s="41" t="s">
        <v>179</v>
      </c>
      <c r="G247" s="38"/>
      <c r="H247" s="38"/>
    </row>
    <row r="248" spans="7:8" ht="13.5" customHeight="1">
      <c r="G248" s="38"/>
      <c r="H248" s="38"/>
    </row>
    <row r="249" spans="2:8" ht="13.5" customHeight="1">
      <c r="B249" s="8" t="s">
        <v>154</v>
      </c>
      <c r="E249" s="86">
        <f>'income statement'!D24</f>
        <v>390</v>
      </c>
      <c r="F249" s="71">
        <f>'income statement'!E24</f>
        <v>1354</v>
      </c>
      <c r="G249" s="71">
        <f>'income statement'!G24</f>
        <v>7310</v>
      </c>
      <c r="H249" s="71">
        <f>'income statement'!H24</f>
        <v>2675</v>
      </c>
    </row>
    <row r="250" spans="5:8" ht="13.5" customHeight="1">
      <c r="E250" s="86"/>
      <c r="F250" s="71"/>
      <c r="G250" s="71"/>
      <c r="H250" s="71"/>
    </row>
    <row r="251" spans="2:8" ht="13.5" customHeight="1">
      <c r="B251" s="8" t="s">
        <v>180</v>
      </c>
      <c r="E251" s="10">
        <v>56032</v>
      </c>
      <c r="F251" s="10">
        <v>56000</v>
      </c>
      <c r="G251" s="10">
        <v>56010</v>
      </c>
      <c r="H251" s="71">
        <v>56000</v>
      </c>
    </row>
    <row r="252" spans="5:8" ht="13.5" customHeight="1">
      <c r="E252" s="10"/>
      <c r="F252" s="10"/>
      <c r="H252" s="71"/>
    </row>
    <row r="253" spans="2:8" ht="13.5" customHeight="1" thickBot="1">
      <c r="B253" s="41" t="s">
        <v>155</v>
      </c>
      <c r="E253" s="87">
        <f>E249/E251*100</f>
        <v>0.6960308395202741</v>
      </c>
      <c r="F253" s="87">
        <f>F249/F251*100</f>
        <v>2.4178571428571427</v>
      </c>
      <c r="G253" s="87">
        <f>G249/G251*100</f>
        <v>13.051240849848242</v>
      </c>
      <c r="H253" s="87">
        <f>H249/H251*100</f>
        <v>4.7767857142857135</v>
      </c>
    </row>
    <row r="254" spans="5:8" ht="13.5" customHeight="1" thickTop="1">
      <c r="E254" s="10"/>
      <c r="F254" s="10"/>
      <c r="H254" s="71"/>
    </row>
    <row r="256" spans="2:8" ht="13.5" customHeight="1">
      <c r="B256" s="41" t="s">
        <v>60</v>
      </c>
      <c r="C256" s="41" t="s">
        <v>193</v>
      </c>
      <c r="G256" s="38"/>
      <c r="H256" s="38"/>
    </row>
    <row r="257" spans="7:8" ht="13.5" customHeight="1">
      <c r="G257" s="38"/>
      <c r="H257" s="38"/>
    </row>
    <row r="258" spans="2:8" ht="13.5" customHeight="1">
      <c r="B258" s="8" t="s">
        <v>154</v>
      </c>
      <c r="E258" s="71">
        <f>'income statement'!D24</f>
        <v>390</v>
      </c>
      <c r="F258" s="71">
        <f>'income statement'!E24</f>
        <v>1354</v>
      </c>
      <c r="G258" s="71">
        <f>'income statement'!G24</f>
        <v>7310</v>
      </c>
      <c r="H258" s="71">
        <f>'income statement'!H24</f>
        <v>2675</v>
      </c>
    </row>
    <row r="259" spans="5:8" ht="13.5" customHeight="1">
      <c r="E259" s="86"/>
      <c r="F259" s="71"/>
      <c r="G259" s="71"/>
      <c r="H259" s="71"/>
    </row>
    <row r="260" spans="2:8" ht="13.5" customHeight="1">
      <c r="B260" s="8" t="s">
        <v>180</v>
      </c>
      <c r="E260" s="10">
        <f>E251</f>
        <v>56032</v>
      </c>
      <c r="F260" s="10">
        <v>56000</v>
      </c>
      <c r="G260" s="10">
        <f>G251</f>
        <v>56010</v>
      </c>
      <c r="H260" s="71">
        <v>56000</v>
      </c>
    </row>
    <row r="261" spans="5:8" ht="13.5" customHeight="1">
      <c r="E261" s="10"/>
      <c r="F261" s="10"/>
      <c r="H261" s="71"/>
    </row>
    <row r="262" spans="2:8" ht="13.5" customHeight="1">
      <c r="B262" s="8" t="s">
        <v>211</v>
      </c>
      <c r="E262" s="10">
        <v>622</v>
      </c>
      <c r="F262" s="10">
        <v>0</v>
      </c>
      <c r="G262" s="10">
        <v>622</v>
      </c>
      <c r="H262" s="71">
        <v>0</v>
      </c>
    </row>
    <row r="263" spans="5:8" ht="13.5" customHeight="1">
      <c r="E263" s="10"/>
      <c r="F263" s="10"/>
      <c r="H263" s="71"/>
    </row>
    <row r="264" spans="2:8" ht="13.5" customHeight="1">
      <c r="B264" s="8" t="s">
        <v>208</v>
      </c>
      <c r="E264" s="10"/>
      <c r="F264" s="10"/>
      <c r="H264" s="71"/>
    </row>
    <row r="265" spans="2:8" ht="13.5" customHeight="1">
      <c r="B265" s="8" t="s">
        <v>212</v>
      </c>
      <c r="E265" s="60">
        <f>SUM(E260:E264)</f>
        <v>56654</v>
      </c>
      <c r="F265" s="60">
        <f>SUM(F260:F264)</f>
        <v>56000</v>
      </c>
      <c r="G265" s="60">
        <f>SUM(G260:G264)</f>
        <v>56632</v>
      </c>
      <c r="H265" s="60">
        <f>SUM(H260:H264)</f>
        <v>56000</v>
      </c>
    </row>
    <row r="266" spans="5:8" ht="13.5" customHeight="1">
      <c r="E266" s="10"/>
      <c r="F266" s="10"/>
      <c r="H266" s="71"/>
    </row>
    <row r="267" spans="2:8" ht="13.5" customHeight="1" thickBot="1">
      <c r="B267" s="41" t="s">
        <v>194</v>
      </c>
      <c r="E267" s="87">
        <f>E258/E265*100</f>
        <v>0.6883891693437356</v>
      </c>
      <c r="F267" s="87">
        <f>F258/F265*100</f>
        <v>2.4178571428571427</v>
      </c>
      <c r="G267" s="87">
        <f>G258/G265*100</f>
        <v>12.907896595564344</v>
      </c>
      <c r="H267" s="87">
        <f>H258/H265*100</f>
        <v>4.7767857142857135</v>
      </c>
    </row>
    <row r="268" spans="2:15" ht="13.5" customHeight="1" thickTop="1">
      <c r="B268"/>
      <c r="C268"/>
      <c r="D268"/>
      <c r="E268" s="93"/>
      <c r="F268"/>
      <c r="G268"/>
      <c r="H268"/>
      <c r="I268"/>
      <c r="J268"/>
      <c r="K268"/>
      <c r="L268"/>
      <c r="M268"/>
      <c r="N268"/>
      <c r="O268"/>
    </row>
    <row r="269" spans="5:8" ht="13.5" customHeight="1">
      <c r="E269" s="10"/>
      <c r="F269" s="10"/>
      <c r="H269" s="71"/>
    </row>
    <row r="270" spans="2:7" ht="13.5" customHeight="1">
      <c r="B270" s="8" t="s">
        <v>176</v>
      </c>
      <c r="G270" s="63"/>
    </row>
    <row r="271" spans="2:7" ht="13.5" customHeight="1">
      <c r="B271" s="8" t="s">
        <v>192</v>
      </c>
      <c r="G271" s="63"/>
    </row>
    <row r="272" ht="13.5" customHeight="1">
      <c r="G272" s="63"/>
    </row>
    <row r="273" ht="13.5" customHeight="1">
      <c r="G273" s="63"/>
    </row>
    <row r="274" spans="1:7" ht="13.5" customHeight="1">
      <c r="A274" s="49" t="s">
        <v>139</v>
      </c>
      <c r="B274" s="41" t="s">
        <v>116</v>
      </c>
      <c r="G274" s="63"/>
    </row>
    <row r="275" ht="13.5" customHeight="1"/>
    <row r="276" ht="13.5" customHeight="1"/>
    <row r="277" ht="13.5" customHeight="1"/>
    <row r="300" ht="15">
      <c r="E300" s="47">
        <v>9</v>
      </c>
    </row>
    <row r="389" spans="7:10" s="34" customFormat="1" ht="12.75">
      <c r="G389" s="11"/>
      <c r="J389" s="11"/>
    </row>
    <row r="390" spans="1:10" s="34" customFormat="1" ht="12.75">
      <c r="A390" s="64"/>
      <c r="G390" s="11"/>
      <c r="J390" s="11"/>
    </row>
    <row r="391" spans="7:10" s="34" customFormat="1" ht="12.75">
      <c r="G391" s="11"/>
      <c r="J391" s="11"/>
    </row>
    <row r="392" spans="7:10" s="34" customFormat="1" ht="12.75">
      <c r="G392" s="11"/>
      <c r="J392" s="11"/>
    </row>
    <row r="393" spans="7:10" s="34" customFormat="1" ht="12.75">
      <c r="G393" s="11"/>
      <c r="J393" s="11"/>
    </row>
    <row r="394" spans="7:10" s="34" customFormat="1" ht="12.75">
      <c r="G394" s="11"/>
      <c r="J394" s="11"/>
    </row>
    <row r="395" spans="1:10" s="34" customFormat="1" ht="12.75">
      <c r="A395" s="64"/>
      <c r="G395" s="11"/>
      <c r="J395" s="11"/>
    </row>
    <row r="396" spans="7:10" s="34" customFormat="1" ht="12.75">
      <c r="G396" s="11"/>
      <c r="J396" s="11"/>
    </row>
    <row r="397" spans="7:10" s="34" customFormat="1" ht="12.75">
      <c r="G397" s="11"/>
      <c r="J397" s="11"/>
    </row>
    <row r="398" spans="7:10" s="34" customFormat="1" ht="12.75">
      <c r="G398" s="11"/>
      <c r="J398" s="11"/>
    </row>
    <row r="399" spans="1:10" s="34" customFormat="1" ht="12.75">
      <c r="A399" s="64"/>
      <c r="G399" s="11"/>
      <c r="J399" s="11"/>
    </row>
    <row r="400" spans="1:10" s="34" customFormat="1" ht="12.75">
      <c r="A400" s="64"/>
      <c r="E400" s="65"/>
      <c r="F400" s="65"/>
      <c r="G400" s="11"/>
      <c r="J400" s="11"/>
    </row>
    <row r="401" spans="5:10" s="34" customFormat="1" ht="12.75">
      <c r="E401" s="66"/>
      <c r="F401" s="66"/>
      <c r="G401" s="11"/>
      <c r="J401" s="11"/>
    </row>
    <row r="402" spans="5:10" s="34" customFormat="1" ht="12.75">
      <c r="E402" s="57"/>
      <c r="F402" s="11"/>
      <c r="G402" s="11"/>
      <c r="J402" s="11"/>
    </row>
    <row r="403" spans="7:10" s="34" customFormat="1" ht="12.75">
      <c r="G403" s="11"/>
      <c r="J403" s="11"/>
    </row>
    <row r="404" spans="7:10" s="34" customFormat="1" ht="12.75">
      <c r="G404" s="11"/>
      <c r="J404" s="11"/>
    </row>
    <row r="405" spans="7:10" s="34" customFormat="1" ht="12.75">
      <c r="G405" s="11"/>
      <c r="J405" s="11"/>
    </row>
    <row r="406" spans="7:10" s="34" customFormat="1" ht="12.75">
      <c r="G406" s="11"/>
      <c r="J406" s="11"/>
    </row>
    <row r="407" spans="7:10" s="34" customFormat="1" ht="12.75">
      <c r="G407" s="11"/>
      <c r="J407" s="11"/>
    </row>
    <row r="408" spans="7:10" s="34" customFormat="1" ht="12.75">
      <c r="G408" s="11"/>
      <c r="J408" s="11"/>
    </row>
    <row r="409" spans="7:10" s="34" customFormat="1" ht="12.75">
      <c r="G409" s="11"/>
      <c r="J409" s="11"/>
    </row>
    <row r="410" spans="7:10" s="34" customFormat="1" ht="12.75">
      <c r="G410" s="11"/>
      <c r="J410" s="11"/>
    </row>
    <row r="411" spans="7:10" s="34" customFormat="1" ht="12.75">
      <c r="G411" s="11"/>
      <c r="J411" s="11"/>
    </row>
    <row r="412" spans="7:10" s="34" customFormat="1" ht="12.75">
      <c r="G412" s="11"/>
      <c r="J412" s="11"/>
    </row>
    <row r="413" spans="7:10" s="34" customFormat="1" ht="12.75">
      <c r="G413" s="11"/>
      <c r="J413" s="11"/>
    </row>
    <row r="414" spans="7:10" s="34" customFormat="1" ht="12.75">
      <c r="G414" s="11"/>
      <c r="J414" s="11"/>
    </row>
    <row r="415" spans="7:10" s="34" customFormat="1" ht="12.75">
      <c r="G415" s="11"/>
      <c r="J415" s="11"/>
    </row>
    <row r="416" spans="7:10" s="34" customFormat="1" ht="12.75">
      <c r="G416" s="11"/>
      <c r="J416" s="11"/>
    </row>
    <row r="417" spans="7:10" s="34" customFormat="1" ht="12.75">
      <c r="G417" s="11"/>
      <c r="J417" s="11"/>
    </row>
    <row r="418" spans="7:10" s="34" customFormat="1" ht="12.75">
      <c r="G418" s="11"/>
      <c r="J418" s="11"/>
    </row>
    <row r="419" spans="7:10" s="34" customFormat="1" ht="12.75">
      <c r="G419" s="11"/>
      <c r="J419" s="11"/>
    </row>
    <row r="420" spans="7:10" s="34" customFormat="1" ht="12.75">
      <c r="G420" s="11"/>
      <c r="J420" s="11"/>
    </row>
    <row r="421" spans="7:10" s="34" customFormat="1" ht="12.75">
      <c r="G421" s="11"/>
      <c r="J421" s="11"/>
    </row>
    <row r="422" spans="1:10" s="34" customFormat="1" ht="12.75">
      <c r="A422" s="64"/>
      <c r="G422" s="11"/>
      <c r="J422" s="11"/>
    </row>
    <row r="423" spans="7:10" s="34" customFormat="1" ht="12.75">
      <c r="G423" s="11"/>
      <c r="J423" s="11"/>
    </row>
    <row r="424" spans="1:10" s="34" customFormat="1" ht="12.75">
      <c r="A424" s="64"/>
      <c r="G424" s="11"/>
      <c r="J424" s="11"/>
    </row>
    <row r="425" spans="1:10" s="34" customFormat="1" ht="12.75">
      <c r="A425" s="64"/>
      <c r="G425" s="11"/>
      <c r="J425" s="11"/>
    </row>
    <row r="426" spans="7:10" s="34" customFormat="1" ht="12.75">
      <c r="G426" s="11"/>
      <c r="J426" s="11"/>
    </row>
    <row r="427" spans="7:10" s="34" customFormat="1" ht="12.75">
      <c r="G427" s="11"/>
      <c r="J427" s="11"/>
    </row>
    <row r="428" spans="6:10" s="34" customFormat="1" ht="12.75">
      <c r="F428" s="66"/>
      <c r="G428" s="11"/>
      <c r="J428" s="11"/>
    </row>
    <row r="429" spans="7:10" s="34" customFormat="1" ht="12.75">
      <c r="G429" s="11"/>
      <c r="J429" s="11"/>
    </row>
    <row r="430" spans="1:10" s="34" customFormat="1" ht="12.75">
      <c r="A430" s="64"/>
      <c r="G430" s="11"/>
      <c r="J430" s="11"/>
    </row>
    <row r="431" spans="7:10" s="34" customFormat="1" ht="12.75">
      <c r="G431" s="11"/>
      <c r="J431" s="11"/>
    </row>
    <row r="432" spans="7:10" s="34" customFormat="1" ht="12.75">
      <c r="G432" s="11"/>
      <c r="J432" s="11"/>
    </row>
    <row r="433" spans="7:10" s="34" customFormat="1" ht="12.75">
      <c r="G433" s="11"/>
      <c r="J433" s="11"/>
    </row>
    <row r="434" spans="7:10" s="34" customFormat="1" ht="12.75">
      <c r="G434" s="11"/>
      <c r="J434" s="11"/>
    </row>
    <row r="435" spans="7:10" s="34" customFormat="1" ht="12.75">
      <c r="G435" s="11"/>
      <c r="J435" s="11"/>
    </row>
    <row r="436" spans="7:10" s="34" customFormat="1" ht="12.75">
      <c r="G436" s="11"/>
      <c r="J436" s="11"/>
    </row>
    <row r="437" spans="7:10" s="34" customFormat="1" ht="12.75">
      <c r="G437" s="11"/>
      <c r="J437" s="11"/>
    </row>
    <row r="438" spans="7:10" s="34" customFormat="1" ht="12.75">
      <c r="G438" s="11"/>
      <c r="J438" s="11"/>
    </row>
    <row r="439" spans="7:10" s="34" customFormat="1" ht="12.75">
      <c r="G439" s="11"/>
      <c r="J439" s="11"/>
    </row>
    <row r="440" spans="7:10" s="34" customFormat="1" ht="12.75">
      <c r="G440" s="11"/>
      <c r="J440" s="11"/>
    </row>
    <row r="441" spans="7:10" s="34" customFormat="1" ht="12.75">
      <c r="G441" s="11"/>
      <c r="J441" s="11"/>
    </row>
    <row r="442" spans="7:10" s="34" customFormat="1" ht="12.75">
      <c r="G442" s="11"/>
      <c r="J442" s="11"/>
    </row>
    <row r="443" spans="7:10" s="34" customFormat="1" ht="12.75">
      <c r="G443" s="11"/>
      <c r="J443" s="11"/>
    </row>
    <row r="444" spans="7:10" s="34" customFormat="1" ht="12.75">
      <c r="G444" s="11"/>
      <c r="J444" s="11"/>
    </row>
    <row r="445" spans="1:10" s="34" customFormat="1" ht="12.75">
      <c r="A445" s="64"/>
      <c r="G445" s="11"/>
      <c r="J445" s="11"/>
    </row>
    <row r="446" spans="6:10" s="34" customFormat="1" ht="12.75">
      <c r="F446" s="66"/>
      <c r="G446" s="11"/>
      <c r="J446" s="11"/>
    </row>
    <row r="447" spans="7:10" s="34" customFormat="1" ht="12.75">
      <c r="G447" s="11"/>
      <c r="J447" s="11"/>
    </row>
    <row r="448" spans="7:10" s="34" customFormat="1" ht="12.75">
      <c r="G448" s="11"/>
      <c r="J448" s="11"/>
    </row>
    <row r="449" spans="7:10" s="34" customFormat="1" ht="12.75">
      <c r="G449" s="11"/>
      <c r="J449" s="11"/>
    </row>
    <row r="450" spans="4:10" s="34" customFormat="1" ht="12.75">
      <c r="D450" s="65"/>
      <c r="E450" s="65"/>
      <c r="F450" s="65"/>
      <c r="G450" s="11"/>
      <c r="J450" s="11"/>
    </row>
    <row r="451" spans="4:10" s="34" customFormat="1" ht="12.75">
      <c r="D451" s="65"/>
      <c r="E451" s="65"/>
      <c r="F451" s="65"/>
      <c r="G451" s="11"/>
      <c r="J451" s="11"/>
    </row>
    <row r="452" spans="1:10" s="34" customFormat="1" ht="12.75">
      <c r="A452" s="67"/>
      <c r="D452" s="11"/>
      <c r="E452" s="11"/>
      <c r="F452" s="54"/>
      <c r="G452" s="11"/>
      <c r="J452" s="11"/>
    </row>
    <row r="453" spans="1:10" s="34" customFormat="1" ht="12.75">
      <c r="A453" s="67"/>
      <c r="D453" s="11"/>
      <c r="E453" s="11"/>
      <c r="F453" s="54"/>
      <c r="G453" s="11"/>
      <c r="H453" s="54"/>
      <c r="J453" s="11"/>
    </row>
    <row r="454" spans="1:10" s="34" customFormat="1" ht="12.75">
      <c r="A454" s="67"/>
      <c r="D454" s="11"/>
      <c r="E454" s="11"/>
      <c r="F454" s="54"/>
      <c r="G454" s="11"/>
      <c r="H454" s="54"/>
      <c r="J454" s="11"/>
    </row>
    <row r="455" spans="1:10" s="34" customFormat="1" ht="12.75">
      <c r="A455" s="67"/>
      <c r="D455" s="11"/>
      <c r="E455" s="11"/>
      <c r="F455" s="54"/>
      <c r="G455" s="11"/>
      <c r="J455" s="11"/>
    </row>
    <row r="456" spans="1:10" s="34" customFormat="1" ht="12.75">
      <c r="A456" s="67"/>
      <c r="D456" s="11"/>
      <c r="E456" s="11"/>
      <c r="F456" s="11"/>
      <c r="G456" s="11"/>
      <c r="H456" s="54"/>
      <c r="I456" s="54"/>
      <c r="J456" s="11"/>
    </row>
    <row r="457" spans="1:10" s="34" customFormat="1" ht="12.75">
      <c r="A457" s="67"/>
      <c r="D457" s="67"/>
      <c r="E457" s="57"/>
      <c r="F457" s="11"/>
      <c r="G457" s="11"/>
      <c r="J457" s="11"/>
    </row>
    <row r="458" spans="4:10" s="34" customFormat="1" ht="12.75">
      <c r="D458" s="11"/>
      <c r="E458" s="54"/>
      <c r="F458" s="11"/>
      <c r="G458" s="11"/>
      <c r="J458" s="11"/>
    </row>
    <row r="459" spans="4:10" s="34" customFormat="1" ht="12.75">
      <c r="D459" s="54"/>
      <c r="G459" s="11"/>
      <c r="J459" s="11"/>
    </row>
    <row r="460" spans="4:10" s="34" customFormat="1" ht="12.75">
      <c r="D460" s="54"/>
      <c r="G460" s="11"/>
      <c r="J460" s="11"/>
    </row>
    <row r="461" spans="1:10" s="34" customFormat="1" ht="12.75">
      <c r="A461" s="67"/>
      <c r="D461" s="54"/>
      <c r="F461" s="54"/>
      <c r="G461" s="11"/>
      <c r="J461" s="11"/>
    </row>
    <row r="462" spans="4:10" s="34" customFormat="1" ht="12.75">
      <c r="D462" s="54"/>
      <c r="E462" s="54"/>
      <c r="F462" s="54"/>
      <c r="G462" s="11"/>
      <c r="J462" s="11"/>
    </row>
    <row r="463" spans="4:10" s="34" customFormat="1" ht="12.75">
      <c r="D463" s="54"/>
      <c r="E463" s="54"/>
      <c r="F463" s="54"/>
      <c r="G463" s="11"/>
      <c r="J463" s="11"/>
    </row>
    <row r="464" spans="6:10" s="34" customFormat="1" ht="12.75">
      <c r="F464" s="54"/>
      <c r="G464" s="11"/>
      <c r="J464" s="11"/>
    </row>
    <row r="465" spans="6:10" s="34" customFormat="1" ht="12.75">
      <c r="F465" s="54"/>
      <c r="G465" s="11"/>
      <c r="J465" s="11"/>
    </row>
    <row r="466" spans="6:10" s="34" customFormat="1" ht="12.75">
      <c r="F466" s="54"/>
      <c r="G466" s="11"/>
      <c r="J466" s="11"/>
    </row>
    <row r="467" spans="6:10" s="34" customFormat="1" ht="12.75">
      <c r="F467" s="54"/>
      <c r="G467" s="11"/>
      <c r="J467" s="11"/>
    </row>
    <row r="468" spans="7:10" s="34" customFormat="1" ht="12.75">
      <c r="G468" s="11"/>
      <c r="J468" s="11"/>
    </row>
    <row r="469" spans="7:10" s="34" customFormat="1" ht="12.75">
      <c r="G469" s="11"/>
      <c r="J469" s="11"/>
    </row>
    <row r="470" spans="7:10" s="34" customFormat="1" ht="12.75">
      <c r="G470" s="11"/>
      <c r="J470" s="11"/>
    </row>
    <row r="471" spans="7:10" s="34" customFormat="1" ht="12.75">
      <c r="G471" s="11"/>
      <c r="J471" s="11"/>
    </row>
    <row r="472" spans="7:10" s="34" customFormat="1" ht="12.75">
      <c r="G472" s="11"/>
      <c r="J472" s="11"/>
    </row>
    <row r="473" spans="7:10" s="34" customFormat="1" ht="12.75">
      <c r="G473" s="11"/>
      <c r="J473" s="11"/>
    </row>
    <row r="474" spans="7:10" s="34" customFormat="1" ht="12.75">
      <c r="G474" s="11"/>
      <c r="J474" s="11"/>
    </row>
    <row r="475" spans="7:10" s="34" customFormat="1" ht="12.75">
      <c r="G475" s="11"/>
      <c r="J475" s="11"/>
    </row>
    <row r="476" spans="7:10" s="34" customFormat="1" ht="12.75">
      <c r="G476" s="11"/>
      <c r="J476" s="11"/>
    </row>
    <row r="477" spans="7:10" s="34" customFormat="1" ht="12.75">
      <c r="G477" s="11"/>
      <c r="J477" s="11"/>
    </row>
    <row r="478" spans="7:10" s="34" customFormat="1" ht="12.75">
      <c r="G478" s="11"/>
      <c r="J478" s="11"/>
    </row>
    <row r="479" spans="7:10" s="34" customFormat="1" ht="12.75">
      <c r="G479" s="11"/>
      <c r="J479" s="11"/>
    </row>
    <row r="480" spans="7:10" s="34" customFormat="1" ht="12.75">
      <c r="G480" s="11"/>
      <c r="J480" s="11"/>
    </row>
    <row r="481" spans="7:10" s="34" customFormat="1" ht="12.75">
      <c r="G481" s="11"/>
      <c r="J481" s="11"/>
    </row>
    <row r="482" spans="7:10" s="34" customFormat="1" ht="12.75">
      <c r="G482" s="11"/>
      <c r="J482" s="11"/>
    </row>
    <row r="483" spans="7:10" s="34" customFormat="1" ht="12.75">
      <c r="G483" s="11"/>
      <c r="J483" s="11"/>
    </row>
    <row r="484" spans="7:10" s="34" customFormat="1" ht="12.75">
      <c r="G484" s="11"/>
      <c r="J484" s="11"/>
    </row>
    <row r="485" spans="7:10" s="34" customFormat="1" ht="12.75">
      <c r="G485" s="11"/>
      <c r="J485" s="11"/>
    </row>
    <row r="486" spans="7:10" s="34" customFormat="1" ht="12.75">
      <c r="G486" s="11"/>
      <c r="J486" s="11"/>
    </row>
    <row r="487" spans="7:10" s="34" customFormat="1" ht="12.75">
      <c r="G487" s="11"/>
      <c r="J487" s="11"/>
    </row>
    <row r="488" spans="7:10" s="34" customFormat="1" ht="12.75">
      <c r="G488" s="11"/>
      <c r="J488" s="11"/>
    </row>
    <row r="489" spans="7:10" s="34" customFormat="1" ht="12.75">
      <c r="G489" s="11"/>
      <c r="J489" s="11"/>
    </row>
    <row r="490" spans="7:10" s="34" customFormat="1" ht="12.75">
      <c r="G490" s="11"/>
      <c r="J490" s="11"/>
    </row>
    <row r="491" spans="4:10" s="34" customFormat="1" ht="12.75">
      <c r="D491" s="11"/>
      <c r="E491" s="11"/>
      <c r="F491" s="11"/>
      <c r="G491" s="11"/>
      <c r="J491" s="11"/>
    </row>
    <row r="492" spans="4:10" s="34" customFormat="1" ht="12.75">
      <c r="D492" s="11"/>
      <c r="E492" s="68"/>
      <c r="F492" s="11"/>
      <c r="G492" s="11"/>
      <c r="J492" s="11"/>
    </row>
    <row r="493" spans="1:10" s="34" customFormat="1" ht="12.75">
      <c r="A493" s="64"/>
      <c r="G493" s="11"/>
      <c r="J493" s="11"/>
    </row>
    <row r="494" spans="7:10" s="34" customFormat="1" ht="12.75">
      <c r="G494" s="11"/>
      <c r="J494" s="11"/>
    </row>
    <row r="495" spans="4:10" s="34" customFormat="1" ht="12.75">
      <c r="D495" s="66"/>
      <c r="E495" s="66"/>
      <c r="F495" s="66"/>
      <c r="G495" s="11"/>
      <c r="J495" s="11"/>
    </row>
    <row r="496" spans="4:10" s="34" customFormat="1" ht="12.75">
      <c r="D496" s="66"/>
      <c r="E496" s="66"/>
      <c r="F496" s="66"/>
      <c r="G496" s="11"/>
      <c r="J496" s="11"/>
    </row>
    <row r="497" spans="4:10" s="34" customFormat="1" ht="12.75">
      <c r="D497" s="11"/>
      <c r="E497" s="11"/>
      <c r="F497" s="69"/>
      <c r="G497" s="11"/>
      <c r="J497" s="11"/>
    </row>
    <row r="498" spans="7:10" s="34" customFormat="1" ht="12.75">
      <c r="G498" s="11"/>
      <c r="J498" s="11"/>
    </row>
    <row r="499" spans="7:10" s="34" customFormat="1" ht="12.75">
      <c r="G499" s="11"/>
      <c r="J499" s="11"/>
    </row>
    <row r="500" spans="7:10" s="34" customFormat="1" ht="12.75">
      <c r="G500" s="11"/>
      <c r="J500" s="11"/>
    </row>
    <row r="501" spans="7:10" s="34" customFormat="1" ht="12.75">
      <c r="G501" s="11"/>
      <c r="J501" s="11"/>
    </row>
    <row r="502" spans="7:10" s="34" customFormat="1" ht="12.75">
      <c r="G502" s="11"/>
      <c r="J502" s="11"/>
    </row>
    <row r="503" spans="7:10" s="34" customFormat="1" ht="12.75">
      <c r="G503" s="11"/>
      <c r="J503" s="11"/>
    </row>
    <row r="504" spans="7:10" s="34" customFormat="1" ht="12.75">
      <c r="G504" s="11"/>
      <c r="J504" s="11"/>
    </row>
    <row r="505" spans="7:10" s="34" customFormat="1" ht="12.75">
      <c r="G505" s="11"/>
      <c r="J505" s="11"/>
    </row>
    <row r="506" spans="7:10" s="34" customFormat="1" ht="12.75">
      <c r="G506" s="11"/>
      <c r="J506" s="11"/>
    </row>
    <row r="507" spans="7:10" s="34" customFormat="1" ht="12.75">
      <c r="G507" s="11"/>
      <c r="J507" s="11"/>
    </row>
    <row r="508" spans="1:10" s="34" customFormat="1" ht="12.75">
      <c r="A508" s="64"/>
      <c r="G508" s="11"/>
      <c r="J508" s="11"/>
    </row>
    <row r="509" spans="5:10" s="34" customFormat="1" ht="12.75">
      <c r="E509" s="66"/>
      <c r="F509" s="66"/>
      <c r="G509" s="11"/>
      <c r="J509" s="11"/>
    </row>
    <row r="510" spans="1:10" s="34" customFormat="1" ht="12.75">
      <c r="A510" s="64"/>
      <c r="E510" s="66"/>
      <c r="F510" s="66"/>
      <c r="G510" s="11"/>
      <c r="J510" s="11"/>
    </row>
    <row r="511" spans="5:10" s="34" customFormat="1" ht="12.75">
      <c r="E511" s="66"/>
      <c r="F511" s="66"/>
      <c r="G511" s="11"/>
      <c r="J511" s="11"/>
    </row>
    <row r="512" spans="5:10" s="34" customFormat="1" ht="12.75">
      <c r="E512" s="11"/>
      <c r="F512" s="11"/>
      <c r="G512" s="11"/>
      <c r="J512" s="11"/>
    </row>
    <row r="513" spans="7:10" s="34" customFormat="1" ht="12.75">
      <c r="G513" s="11"/>
      <c r="J513" s="11"/>
    </row>
    <row r="514" spans="7:10" s="34" customFormat="1" ht="12.75">
      <c r="G514" s="11"/>
      <c r="J514" s="11"/>
    </row>
    <row r="515" spans="5:10" s="34" customFormat="1" ht="12.75">
      <c r="E515" s="11"/>
      <c r="F515" s="11"/>
      <c r="G515" s="11"/>
      <c r="J515" s="11"/>
    </row>
    <row r="516" spans="5:10" s="34" customFormat="1" ht="12.75">
      <c r="E516" s="11"/>
      <c r="F516" s="11"/>
      <c r="G516" s="11"/>
      <c r="J516" s="11"/>
    </row>
    <row r="517" spans="5:10" s="34" customFormat="1" ht="12.75">
      <c r="E517" s="11"/>
      <c r="F517" s="11"/>
      <c r="G517" s="11"/>
      <c r="J517" s="11"/>
    </row>
    <row r="518" spans="7:10" s="34" customFormat="1" ht="12.75">
      <c r="G518" s="11"/>
      <c r="J518" s="11"/>
    </row>
    <row r="519" spans="7:10" s="34" customFormat="1" ht="12.75">
      <c r="G519" s="11"/>
      <c r="J519" s="11"/>
    </row>
    <row r="520" spans="7:10" s="34" customFormat="1" ht="12.75">
      <c r="G520" s="11"/>
      <c r="J520" s="11"/>
    </row>
    <row r="521" spans="7:10" s="34" customFormat="1" ht="12.75">
      <c r="G521" s="11"/>
      <c r="J521" s="11"/>
    </row>
    <row r="522" spans="7:10" s="34" customFormat="1" ht="12.75">
      <c r="G522" s="11"/>
      <c r="J522" s="11"/>
    </row>
    <row r="523" spans="7:10" s="34" customFormat="1" ht="12.75">
      <c r="G523" s="11"/>
      <c r="J523" s="11"/>
    </row>
    <row r="524" spans="7:10" s="34" customFormat="1" ht="12.75">
      <c r="G524" s="11"/>
      <c r="J524" s="11"/>
    </row>
    <row r="525" spans="7:10" s="34" customFormat="1" ht="12.75">
      <c r="G525" s="11"/>
      <c r="J525" s="11"/>
    </row>
    <row r="526" spans="7:10" s="34" customFormat="1" ht="12.75">
      <c r="G526" s="11"/>
      <c r="J526" s="11"/>
    </row>
    <row r="527" spans="1:10" s="34" customFormat="1" ht="12.75">
      <c r="A527" s="64"/>
      <c r="G527" s="11"/>
      <c r="J527" s="11"/>
    </row>
    <row r="528" spans="7:10" s="34" customFormat="1" ht="12.75">
      <c r="G528" s="11"/>
      <c r="J528" s="11"/>
    </row>
    <row r="529" spans="7:10" s="34" customFormat="1" ht="12.75">
      <c r="G529" s="11"/>
      <c r="J529" s="11"/>
    </row>
    <row r="530" spans="7:10" s="34" customFormat="1" ht="12.75">
      <c r="G530" s="11"/>
      <c r="J530" s="11"/>
    </row>
    <row r="531" spans="7:10" s="34" customFormat="1" ht="12.75">
      <c r="G531" s="11"/>
      <c r="J531" s="11"/>
    </row>
    <row r="532" spans="7:10" s="34" customFormat="1" ht="12.75">
      <c r="G532" s="11"/>
      <c r="J532" s="11"/>
    </row>
    <row r="533" spans="1:10" s="34" customFormat="1" ht="12.75">
      <c r="A533" s="64"/>
      <c r="G533" s="11"/>
      <c r="J533" s="11"/>
    </row>
    <row r="534" spans="1:10" s="34" customFormat="1" ht="12.75">
      <c r="A534" s="64"/>
      <c r="G534" s="11"/>
      <c r="J534" s="11"/>
    </row>
    <row r="535" spans="7:10" s="34" customFormat="1" ht="12.75">
      <c r="G535" s="11"/>
      <c r="J535" s="11"/>
    </row>
    <row r="536" spans="7:10" s="34" customFormat="1" ht="12.75">
      <c r="G536" s="11"/>
      <c r="J536" s="11"/>
    </row>
    <row r="537" spans="7:10" s="34" customFormat="1" ht="12.75">
      <c r="G537" s="11"/>
      <c r="J537" s="11"/>
    </row>
    <row r="538" spans="7:10" s="34" customFormat="1" ht="12.75">
      <c r="G538" s="11"/>
      <c r="J538" s="11"/>
    </row>
    <row r="539" spans="7:10" s="34" customFormat="1" ht="12.75">
      <c r="G539" s="11"/>
      <c r="J539" s="11"/>
    </row>
    <row r="540" spans="1:10" s="34" customFormat="1" ht="12.75">
      <c r="A540" s="64"/>
      <c r="G540" s="11"/>
      <c r="J540" s="11"/>
    </row>
    <row r="541" spans="7:10" s="34" customFormat="1" ht="12.75">
      <c r="G541" s="11"/>
      <c r="J541" s="11"/>
    </row>
    <row r="542" spans="7:10" s="34" customFormat="1" ht="12.75">
      <c r="G542" s="11"/>
      <c r="J542" s="11"/>
    </row>
    <row r="543" spans="7:10" s="34" customFormat="1" ht="12.75">
      <c r="G543" s="11"/>
      <c r="J543" s="11"/>
    </row>
    <row r="544" spans="7:10" s="34" customFormat="1" ht="12.75">
      <c r="G544" s="11"/>
      <c r="J544" s="11"/>
    </row>
    <row r="545" spans="7:10" s="34" customFormat="1" ht="12.75">
      <c r="G545" s="11"/>
      <c r="J545" s="11"/>
    </row>
    <row r="546" spans="7:10" s="34" customFormat="1" ht="12.75">
      <c r="G546" s="11"/>
      <c r="J546" s="11"/>
    </row>
    <row r="547" spans="7:10" s="34" customFormat="1" ht="12.75">
      <c r="G547" s="11"/>
      <c r="J547" s="11"/>
    </row>
    <row r="548" spans="7:10" s="34" customFormat="1" ht="12.75">
      <c r="G548" s="11"/>
      <c r="J548" s="11"/>
    </row>
    <row r="549" spans="1:10" s="34" customFormat="1" ht="12.75">
      <c r="A549" s="64"/>
      <c r="G549" s="11"/>
      <c r="J549" s="11"/>
    </row>
    <row r="550" spans="7:10" s="34" customFormat="1" ht="12.75">
      <c r="G550" s="11"/>
      <c r="J550" s="11"/>
    </row>
    <row r="551" spans="7:10" s="34" customFormat="1" ht="12.75">
      <c r="G551" s="11"/>
      <c r="J551" s="11"/>
    </row>
    <row r="552" spans="7:10" s="34" customFormat="1" ht="12.75">
      <c r="G552" s="11"/>
      <c r="J552" s="11"/>
    </row>
    <row r="553" spans="7:10" s="34" customFormat="1" ht="12.75">
      <c r="G553" s="11"/>
      <c r="J553" s="11"/>
    </row>
    <row r="554" spans="1:10" s="34" customFormat="1" ht="12.75">
      <c r="A554" s="64"/>
      <c r="G554" s="11"/>
      <c r="J554" s="11"/>
    </row>
    <row r="555" spans="1:10" s="34" customFormat="1" ht="12.75">
      <c r="A555" s="64"/>
      <c r="G555" s="11"/>
      <c r="J555" s="11"/>
    </row>
    <row r="556" spans="7:10" s="34" customFormat="1" ht="12.75">
      <c r="G556" s="11"/>
      <c r="J556" s="11"/>
    </row>
    <row r="557" spans="7:10" s="34" customFormat="1" ht="12.75">
      <c r="G557" s="11"/>
      <c r="J557" s="11"/>
    </row>
    <row r="558" spans="7:10" s="34" customFormat="1" ht="12.75">
      <c r="G558" s="11"/>
      <c r="J558" s="11"/>
    </row>
    <row r="559" spans="7:10" s="34" customFormat="1" ht="12.75">
      <c r="G559" s="11"/>
      <c r="J559" s="11"/>
    </row>
    <row r="560" spans="7:10" s="34" customFormat="1" ht="12.75">
      <c r="G560" s="11"/>
      <c r="J560" s="11"/>
    </row>
    <row r="561" spans="7:10" s="34" customFormat="1" ht="12.75">
      <c r="G561" s="11"/>
      <c r="J561" s="11"/>
    </row>
    <row r="562" spans="7:10" s="34" customFormat="1" ht="12.75">
      <c r="G562" s="11"/>
      <c r="J562" s="11"/>
    </row>
    <row r="563" spans="7:10" s="34" customFormat="1" ht="12.75">
      <c r="G563" s="11"/>
      <c r="J563" s="11"/>
    </row>
    <row r="564" spans="7:10" s="34" customFormat="1" ht="12.75">
      <c r="G564" s="11"/>
      <c r="J564" s="11"/>
    </row>
    <row r="565" spans="7:10" s="34" customFormat="1" ht="12.75">
      <c r="G565" s="11"/>
      <c r="J565" s="11"/>
    </row>
    <row r="566" spans="7:10" s="34" customFormat="1" ht="12.75">
      <c r="G566" s="11"/>
      <c r="J566" s="11"/>
    </row>
    <row r="567" spans="7:10" s="34" customFormat="1" ht="12.75">
      <c r="G567" s="11"/>
      <c r="J567" s="11"/>
    </row>
    <row r="568" spans="7:10" s="34" customFormat="1" ht="12.75">
      <c r="G568" s="11"/>
      <c r="J568" s="11"/>
    </row>
    <row r="569" spans="7:10" s="34" customFormat="1" ht="12.75">
      <c r="G569" s="11"/>
      <c r="J569" s="11"/>
    </row>
    <row r="570" spans="7:10" s="34" customFormat="1" ht="12.75">
      <c r="G570" s="11"/>
      <c r="J570" s="11"/>
    </row>
    <row r="571" spans="1:10" s="34" customFormat="1" ht="12.75">
      <c r="A571" s="64"/>
      <c r="G571" s="11"/>
      <c r="J571" s="11"/>
    </row>
    <row r="572" spans="7:10" s="34" customFormat="1" ht="12.75">
      <c r="G572" s="11"/>
      <c r="J572" s="11"/>
    </row>
  </sheetData>
  <mergeCells count="4">
    <mergeCell ref="G62:H62"/>
    <mergeCell ref="E62:F62"/>
    <mergeCell ref="E244:F244"/>
    <mergeCell ref="G244:H244"/>
  </mergeCells>
  <printOptions/>
  <pageMargins left="0.56" right="0.49" top="1" bottom="1" header="0.5" footer="0.5"/>
  <pageSetup horizontalDpi="600" verticalDpi="600" orientation="portrait"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 Win Industries (M)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Soon Yen Ting</dc:creator>
  <cp:keywords/>
  <dc:description/>
  <cp:lastModifiedBy>Administrator</cp:lastModifiedBy>
  <cp:lastPrinted>2004-11-25T09:33:09Z</cp:lastPrinted>
  <dcterms:created xsi:type="dcterms:W3CDTF">2004-07-12T05:12:13Z</dcterms:created>
  <dcterms:modified xsi:type="dcterms:W3CDTF">2004-11-25T09:34:08Z</dcterms:modified>
  <cp:category/>
  <cp:version/>
  <cp:contentType/>
  <cp:contentStatus/>
</cp:coreProperties>
</file>