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90" windowWidth="8505" windowHeight="4530" firstSheet="2" activeTab="4"/>
  </bookViews>
  <sheets>
    <sheet name="income statement" sheetId="1" r:id="rId1"/>
    <sheet name="balance sheet" sheetId="2" r:id="rId2"/>
    <sheet name="statement of changes in equ" sheetId="3" r:id="rId3"/>
    <sheet name="cash flows statements" sheetId="4" r:id="rId4"/>
    <sheet name="explanatory notes" sheetId="5" r:id="rId5"/>
    <sheet name="Sheet1" sheetId="6" r:id="rId6"/>
    <sheet name="Sheet2" sheetId="7" r:id="rId7"/>
    <sheet name="Sheet3" sheetId="8" r:id="rId8"/>
  </sheets>
  <externalReferences>
    <externalReference r:id="rId11"/>
    <externalReference r:id="rId12"/>
    <externalReference r:id="rId13"/>
    <externalReference r:id="rId14"/>
    <externalReference r:id="rId15"/>
    <externalReference r:id="rId16"/>
    <externalReference r:id="rId17"/>
  </externalReferences>
  <definedNames>
    <definedName name="Chargeable">'[5]FF-1'!#REF!</definedName>
    <definedName name="Coy_cell">#REF!</definedName>
    <definedName name="Coy_name">#REF!</definedName>
    <definedName name="INPUTGRID">#REF!</definedName>
    <definedName name="LASTCOLUMNCELL">#REF!</definedName>
    <definedName name="NUM_DOCS">#REF!</definedName>
    <definedName name="PARTNERS_INITIALS">#REF!</definedName>
    <definedName name="_xlnm.Print_Area" localSheetId="0">'income statement'!$A$1:$H$32</definedName>
    <definedName name="Title">'[3]5 Analysis'!#REF!</definedName>
    <definedName name="TotalCA">'[4]FF-2'!#REF!</definedName>
    <definedName name="TOTALS">#REF!</definedName>
    <definedName name="VALID01234">#REF!,#REF!</definedName>
    <definedName name="you">'[5]FF-1'!#REF!</definedName>
  </definedNames>
  <calcPr fullCalcOnLoad="1"/>
</workbook>
</file>

<file path=xl/comments4.xml><?xml version="1.0" encoding="utf-8"?>
<comments xmlns="http://schemas.openxmlformats.org/spreadsheetml/2006/main">
  <authors>
    <author>M</author>
  </authors>
  <commentList>
    <comment ref="G17" authorId="0">
      <text>
        <r>
          <rPr>
            <b/>
            <sz val="9"/>
            <rFont val="新細明體"/>
            <family val="1"/>
          </rPr>
          <t>M:</t>
        </r>
        <r>
          <rPr>
            <sz val="9"/>
            <rFont val="新細明體"/>
            <family val="1"/>
          </rPr>
          <t xml:space="preserve">
947 is due to Bank OD</t>
        </r>
      </text>
    </comment>
  </commentList>
</comments>
</file>

<file path=xl/sharedStrings.xml><?xml version="1.0" encoding="utf-8"?>
<sst xmlns="http://schemas.openxmlformats.org/spreadsheetml/2006/main" count="289" uniqueCount="230">
  <si>
    <t>TA WIN HOLDINGS BERHAD (Company No. 291592-U)</t>
  </si>
  <si>
    <t>CONDENSED CONSOLIDATED INCOME STATEMENT</t>
  </si>
  <si>
    <t>Note</t>
  </si>
  <si>
    <t>RM'000</t>
  </si>
  <si>
    <t>Revenue</t>
  </si>
  <si>
    <t>Operating expenses</t>
  </si>
  <si>
    <t>Other operating income</t>
  </si>
  <si>
    <t>Profit from operations</t>
  </si>
  <si>
    <t>Finance expenses</t>
  </si>
  <si>
    <t>Profit before taxation</t>
  </si>
  <si>
    <t>Taxation</t>
  </si>
  <si>
    <t>Net profit for the period / year</t>
  </si>
  <si>
    <t>ordinary shares</t>
  </si>
  <si>
    <t>the year ended 31 December 2002 and the accompanying explanatory notes attached to the</t>
  </si>
  <si>
    <t>interim financial statements.</t>
  </si>
  <si>
    <t>CONDENSED CONSOLIDATED BALANCE SHEET</t>
  </si>
  <si>
    <t>AS AT</t>
  </si>
  <si>
    <t xml:space="preserve">AS AT END </t>
  </si>
  <si>
    <t>PRECEDING</t>
  </si>
  <si>
    <t>OF CURRENT</t>
  </si>
  <si>
    <t xml:space="preserve">FINANCIAL </t>
  </si>
  <si>
    <t>QUARTER</t>
  </si>
  <si>
    <t>YEAR END</t>
  </si>
  <si>
    <t>PROPERTY, PLANT AND EQUIPMENT</t>
  </si>
  <si>
    <t>9</t>
  </si>
  <si>
    <t>OTHER INVESTMENTS</t>
  </si>
  <si>
    <t>GOODWILL ON CONSOLIDATION</t>
  </si>
  <si>
    <t>CURRENT ASSETS</t>
  </si>
  <si>
    <t>INVENTORIES</t>
  </si>
  <si>
    <t>TRADE RECEIVABLES</t>
  </si>
  <si>
    <t>OTHER DEBTORS, PREPAYMENT AND</t>
  </si>
  <si>
    <t xml:space="preserve">   DEPOSITS</t>
  </si>
  <si>
    <t>CASH AND CASH EQUIVALENTS</t>
  </si>
  <si>
    <t>CURRENT LIABILITIES</t>
  </si>
  <si>
    <t>SHORT TERM BORROWINGS</t>
  </si>
  <si>
    <t>TRADE PAYABLES</t>
  </si>
  <si>
    <t>OTHER PAYABLES</t>
  </si>
  <si>
    <t>PROVISION FOR TAXATION</t>
  </si>
  <si>
    <t>NET CURRENT ASSETS</t>
  </si>
  <si>
    <t>SHAREHOLDERS' FUNDS</t>
  </si>
  <si>
    <t>SHARE CAPITAL</t>
  </si>
  <si>
    <t>RESERVES:</t>
  </si>
  <si>
    <t>SHARE PREMIUM</t>
  </si>
  <si>
    <t>RETAINED PROFITS</t>
  </si>
  <si>
    <t>DEFERRED TAXATION</t>
  </si>
  <si>
    <t>LONG TERM BORROWINGS</t>
  </si>
  <si>
    <t>NTA per share</t>
  </si>
  <si>
    <t>ended 31 December 2002 and the accompanying explanatory notes attached to the interim financial statements.</t>
  </si>
  <si>
    <t xml:space="preserve">CONDENSED CONSOLIDATED STATEMENTS OF  CHANGES IN EQUITY </t>
  </si>
  <si>
    <t>Share</t>
  </si>
  <si>
    <t xml:space="preserve">Share </t>
  </si>
  <si>
    <t xml:space="preserve">Distributable </t>
  </si>
  <si>
    <t>capital</t>
  </si>
  <si>
    <t>premium</t>
  </si>
  <si>
    <t>retained profits</t>
  </si>
  <si>
    <t>Total</t>
  </si>
  <si>
    <t>At 1 January 2003</t>
  </si>
  <si>
    <t>As previously stated</t>
  </si>
  <si>
    <t>1</t>
  </si>
  <si>
    <t>As restated</t>
  </si>
  <si>
    <t>At 1 January 2002</t>
  </si>
  <si>
    <t>financial statements.</t>
  </si>
  <si>
    <t>Net cash used in investing activities</t>
  </si>
  <si>
    <t xml:space="preserve">At 1 January </t>
  </si>
  <si>
    <t>Cash and cash equivalents comprise:</t>
  </si>
  <si>
    <t>Cash and bank balances</t>
  </si>
  <si>
    <t>to the interim financial statements.</t>
  </si>
  <si>
    <t>TA WIN HOLDINGS BERHAD (Company No.291592-U)</t>
  </si>
  <si>
    <t>1.</t>
  </si>
  <si>
    <t>Basis of Preparation</t>
  </si>
  <si>
    <t>(a)</t>
  </si>
  <si>
    <t>Change in Accounting Policies</t>
  </si>
  <si>
    <t>MASB 25: Income Taxes</t>
  </si>
  <si>
    <t>(b)</t>
  </si>
  <si>
    <t>Prior Year Adjustments</t>
  </si>
  <si>
    <t>2003</t>
  </si>
  <si>
    <t>2002</t>
  </si>
  <si>
    <t>Effects on retained profits:</t>
  </si>
  <si>
    <t>At 1 January, as previously stated</t>
  </si>
  <si>
    <t>Effects of adopting MASB 25</t>
  </si>
  <si>
    <t>At 1 January, as restated</t>
  </si>
  <si>
    <t>Effects on net profit for the period:</t>
  </si>
  <si>
    <t>Net profit before changes in accounting policies</t>
  </si>
  <si>
    <t>2.</t>
  </si>
  <si>
    <t>Auditors' Report on Preceding Annual Financial Statements</t>
  </si>
  <si>
    <t>3.</t>
  </si>
  <si>
    <t>Comments About Seasonal or Cyclical Factors</t>
  </si>
  <si>
    <t>4.</t>
  </si>
  <si>
    <t>Unusual Items Due to their Nature, Size or Incidence</t>
  </si>
  <si>
    <t>5.</t>
  </si>
  <si>
    <t>Changes in Estimates</t>
  </si>
  <si>
    <t>6.</t>
  </si>
  <si>
    <t>Debt and Equity Securities</t>
  </si>
  <si>
    <t>7.</t>
  </si>
  <si>
    <t>Dividend Paid</t>
  </si>
  <si>
    <t>8.</t>
  </si>
  <si>
    <t>Segmental Reporting</t>
  </si>
  <si>
    <t>Major geographical segment:</t>
  </si>
  <si>
    <t>Year to date</t>
  </si>
  <si>
    <t>Malaysia</t>
  </si>
  <si>
    <t>Hong Kong (S.A.R)</t>
  </si>
  <si>
    <t>9.</t>
  </si>
  <si>
    <t>Carrying Amount of Revalued Assets</t>
  </si>
  <si>
    <t>10.</t>
  </si>
  <si>
    <t>Subsequent Event</t>
  </si>
  <si>
    <t>11.</t>
  </si>
  <si>
    <t>Changes in Composition of the Group</t>
  </si>
  <si>
    <t>12.</t>
  </si>
  <si>
    <t>Part B - Explanatory Notes Pursuant to Appendix 9B of the Listing Requirements of KLSE</t>
  </si>
  <si>
    <t>Performance Review</t>
  </si>
  <si>
    <t xml:space="preserve">  Current Quarter</t>
  </si>
  <si>
    <t>Year -To-Date</t>
  </si>
  <si>
    <t xml:space="preserve">    (RM'000)</t>
  </si>
  <si>
    <t xml:space="preserve">      (RM'000)</t>
  </si>
  <si>
    <t xml:space="preserve">   Revenue</t>
  </si>
  <si>
    <t xml:space="preserve">   Profit from operation</t>
  </si>
  <si>
    <t>Comment on Material Change in Profit Before Taxation</t>
  </si>
  <si>
    <t>Changes</t>
  </si>
  <si>
    <t>(%)</t>
  </si>
  <si>
    <t>Commentary on Prospects</t>
  </si>
  <si>
    <t>Profit Forecast or Profit Guarantee</t>
  </si>
  <si>
    <t>Tax expense for the period:</t>
  </si>
  <si>
    <t>Malaysian income tax</t>
  </si>
  <si>
    <t>Deferred tax</t>
  </si>
  <si>
    <t>Sale of Unquoted Investments and Properties</t>
  </si>
  <si>
    <t>Quoted Securities</t>
  </si>
  <si>
    <t>Corporate Proposals</t>
  </si>
  <si>
    <t>Status of Corporate Proposals</t>
  </si>
  <si>
    <t>Status of Utilisation of Proceeds</t>
  </si>
  <si>
    <t>Borrowings and Debt Securities</t>
  </si>
  <si>
    <t>Breakdown of group borrowings are as follow:</t>
  </si>
  <si>
    <t xml:space="preserve">a. Short term borrowings </t>
  </si>
  <si>
    <t>Secured</t>
  </si>
  <si>
    <t>Unsecured</t>
  </si>
  <si>
    <t xml:space="preserve">ECR </t>
  </si>
  <si>
    <t>Bankers' acceptance</t>
  </si>
  <si>
    <t>Overdraft</t>
  </si>
  <si>
    <t>Revolving credit</t>
  </si>
  <si>
    <t>Term loan</t>
  </si>
  <si>
    <t xml:space="preserve">b. Long term borrowings </t>
  </si>
  <si>
    <t>All the Group's borrowings are dominated in Ringgit Malaysia (RM).</t>
  </si>
  <si>
    <t>Off Balance Sheet Financial Instruments</t>
  </si>
  <si>
    <t>Changes in Material Litigation</t>
  </si>
  <si>
    <t>Dividend</t>
  </si>
  <si>
    <t>Earnings Per Share</t>
  </si>
  <si>
    <t>Authorisation for Issue</t>
  </si>
  <si>
    <t>Net profits for the period</t>
  </si>
  <si>
    <t>Net profit for the period</t>
  </si>
  <si>
    <t xml:space="preserve">   Net profit for the period</t>
  </si>
  <si>
    <t xml:space="preserve">   Profit before taxation</t>
  </si>
  <si>
    <t>Profit/(Loss) before taxation</t>
  </si>
  <si>
    <t xml:space="preserve">The condensed consolidated income statement should be read in conjunction with the audited financial statements for </t>
  </si>
  <si>
    <t>The condensed consolidated balance sheet should be read in conjunction with the audited financial statements for the year</t>
  </si>
  <si>
    <t>The condensed consolidated statements of changes in equity  should be read in conjunction with the audited financial</t>
  </si>
  <si>
    <t>statements for the year ended 31 December 2002 and the accompanying explanatory notes attached to the interim</t>
  </si>
  <si>
    <t xml:space="preserve">The condensed consolidated cash flow statement should be read in conjunction with the audited financial </t>
  </si>
  <si>
    <t>statements for the year ended 31 December 2002 and the accompanying explanatory notes attached</t>
  </si>
  <si>
    <t>13.</t>
  </si>
  <si>
    <t>Capital Commitments</t>
  </si>
  <si>
    <t>14.</t>
  </si>
  <si>
    <t>15.</t>
  </si>
  <si>
    <t>16.</t>
  </si>
  <si>
    <t>17.</t>
  </si>
  <si>
    <t>18.</t>
  </si>
  <si>
    <t>19.</t>
  </si>
  <si>
    <t>20.</t>
  </si>
  <si>
    <t>21.</t>
  </si>
  <si>
    <t>22.</t>
  </si>
  <si>
    <t>23.</t>
  </si>
  <si>
    <t>24.</t>
  </si>
  <si>
    <t>25.</t>
  </si>
  <si>
    <t>26.</t>
  </si>
  <si>
    <t>27.</t>
  </si>
  <si>
    <t>22</t>
  </si>
  <si>
    <t>Bank overdrafts (included within short term borrowings in Note 22)</t>
  </si>
  <si>
    <t>Purchase consideration</t>
  </si>
  <si>
    <t>Less: Provision for diminution in value</t>
  </si>
  <si>
    <t>Investment in quoted securities:</t>
  </si>
  <si>
    <t>At cost</t>
  </si>
  <si>
    <t>As at</t>
  </si>
  <si>
    <t>RM'000</t>
  </si>
  <si>
    <t>3 months ended</t>
  </si>
  <si>
    <t>At book value</t>
  </si>
  <si>
    <t>At market value</t>
  </si>
  <si>
    <t>Net (decrease)/ increase in cash and cash equivalents</t>
  </si>
  <si>
    <t xml:space="preserve">Non-Distributable </t>
  </si>
  <si>
    <t>Part A - Explanatory Notes Pursuant to MASB 26</t>
  </si>
  <si>
    <t xml:space="preserve">CONDENSED CONSOLIDATED CASH FLOW STATEMENT FOR THE </t>
  </si>
  <si>
    <t>3 months ended</t>
  </si>
  <si>
    <t>3 months ended</t>
  </si>
  <si>
    <t>RM'000</t>
  </si>
  <si>
    <t>Net profit for the period</t>
  </si>
  <si>
    <t>3 months ended</t>
  </si>
  <si>
    <t>30.6.2003</t>
  </si>
  <si>
    <t>Net profit for the period (RM'000)</t>
  </si>
  <si>
    <t>Number of ordinary shares in issue ('000)</t>
  </si>
  <si>
    <t>Basic earnings per share (sen)</t>
  </si>
  <si>
    <t>20</t>
  </si>
  <si>
    <t>Prior year adjustment</t>
  </si>
  <si>
    <t>Contingent Liabilities - Group</t>
  </si>
  <si>
    <t>Basic earnings per share (sen)</t>
  </si>
  <si>
    <t>At 30 June</t>
  </si>
  <si>
    <t>FOR THE NINE MONTHS ENDED 30 SEPTEMBER 2003 (UNAUDITED)</t>
  </si>
  <si>
    <t>9 months ended</t>
  </si>
  <si>
    <t>AS AT 30 SEPTEMBER 2003 (UNAUDITED)</t>
  </si>
  <si>
    <t>FOR THE NINE MONTHS ENDED 30 SEPTEMBER 2003 (UNAUDITED)</t>
  </si>
  <si>
    <t>At 30 September 2003</t>
  </si>
  <si>
    <t>At 30 September 2002</t>
  </si>
  <si>
    <t>NINE MONTHS ENDED 30 SEPTEMBER 2003 (UNAUDITED)</t>
  </si>
  <si>
    <t>9 months ended</t>
  </si>
  <si>
    <t>NOTES TO INTERIM FINANCIAL REPORT ENDED 30 SEPTEMBER 2003</t>
  </si>
  <si>
    <t>30.9.2003</t>
  </si>
  <si>
    <t>30.9.2002</t>
  </si>
  <si>
    <t>9 months ended</t>
  </si>
  <si>
    <t>(ii)</t>
  </si>
  <si>
    <t>(i)</t>
  </si>
  <si>
    <t xml:space="preserve"> 30.9.2003</t>
  </si>
  <si>
    <t>1.</t>
  </si>
  <si>
    <t>Proposed Bonus Issue</t>
  </si>
  <si>
    <t>2.</t>
  </si>
  <si>
    <t>Proposed Establishment of Employees' Share Option Scheme (ESOS)</t>
  </si>
  <si>
    <t>3.</t>
  </si>
  <si>
    <t>Proposed Increase in the Authorised  Share Capital of the Company from RM50,000,000 comprising 50,000,000 Shares to</t>
  </si>
  <si>
    <t>RM100,000,000 comprising 100,000,000 Shares by the creation of 50,000,000 New Shares</t>
  </si>
  <si>
    <t>Collectively, to be referred to as the "Proposals"</t>
  </si>
  <si>
    <t>Hire Purchase</t>
  </si>
  <si>
    <t>Corporate Proposals (Contd.)</t>
  </si>
  <si>
    <t>Net cash generated from operating activities</t>
  </si>
  <si>
    <t>Net cash generated from financing activities</t>
  </si>
  <si>
    <t xml:space="preserve">Status </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</si>
</sst>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_(* #,##0.000_);_(* \(#,##0.000\);_(* &quot;-&quot;??_);_(@_)"/>
    <numFmt numFmtId="191" formatCode="_(* #,##0.0_);_(* \(#,##0.0\);_(* &quot;-&quot;??_);_(@_)"/>
    <numFmt numFmtId="192" formatCode="_(* #,##0_);_(* \(#,##0\);_(* &quot;-&quot;??_);_(@_)"/>
    <numFmt numFmtId="193" formatCode="_(* #,##0.0000_);_(* \(#,##0.0000\);_(* &quot;-&quot;??_);_(@_)"/>
    <numFmt numFmtId="194" formatCode="_(* #,##0.00_);_(* \(#,##0.00\);_(* &quot;-&quot;_);_(@_)"/>
    <numFmt numFmtId="195" formatCode="0.0%"/>
    <numFmt numFmtId="196" formatCode="0.0000"/>
    <numFmt numFmtId="197" formatCode="_(* #,##0.0000_);_(* \(#,##0.0000\);_(* &quot;-&quot;_);_(@_)"/>
    <numFmt numFmtId="198" formatCode="_(* #,##0.0000000_);_(* \(#,##0.0000000\);_(* &quot;-&quot;??_);_(@_)"/>
    <numFmt numFmtId="199" formatCode="_-* #,##0_-;\-* #,##0_-;_-* &quot;-&quot;??_-;_-@_-"/>
    <numFmt numFmtId="200" formatCode="0_);\(0\)"/>
    <numFmt numFmtId="201" formatCode="0.0"/>
    <numFmt numFmtId="202" formatCode="0_);[Red]\(0\)"/>
    <numFmt numFmtId="203" formatCode="0.00_)"/>
    <numFmt numFmtId="204" formatCode="#,##0.000"/>
    <numFmt numFmtId="205" formatCode="0.000%"/>
    <numFmt numFmtId="206" formatCode="_(* #,##0.0_);_(* \(#,##0.0\);_(* &quot;-&quot;?_);_(@_)"/>
    <numFmt numFmtId="207" formatCode="#,##0.00000_);\(#,##0.00000\)"/>
    <numFmt numFmtId="208" formatCode="mmm\-yyyy"/>
    <numFmt numFmtId="209" formatCode="&quot;NT$&quot;#,##0;\-&quot;NT$&quot;#,##0"/>
    <numFmt numFmtId="210" formatCode="0.00%;\(0.00\)%"/>
    <numFmt numFmtId="211" formatCode="#,##0.000_);[Red]\(#,##0.000\)"/>
    <numFmt numFmtId="212" formatCode="&quot;RM&quot;#,##0_);[Red]\(&quot;RM&quot;#,##0\)"/>
    <numFmt numFmtId="213" formatCode="d/m/yyyy"/>
    <numFmt numFmtId="214" formatCode="&quot;$&quot;#,##0.00"/>
    <numFmt numFmtId="215" formatCode="General_)"/>
    <numFmt numFmtId="216" formatCode="0\ \ "/>
    <numFmt numFmtId="217" formatCode="mm&quot;月&quot;dd&quot;日&quot;"/>
    <numFmt numFmtId="218" formatCode="_(* #,##0.0_);_(* \(#,##0.0\);_(* &quot;-&quot;_);_(@_)"/>
    <numFmt numFmtId="219" formatCode="_(* #,##0.000_);_(* \(#,##0.000\);_(* &quot;-&quot;_);_(@_)"/>
    <numFmt numFmtId="220" formatCode="_-* #,##0.0_-;\-* #,##0.0_-;_-* &quot;-&quot;??_-;_-@_-"/>
  </numFmts>
  <fonts count="21">
    <font>
      <sz val="12"/>
      <name val="新細明體"/>
      <family val="1"/>
    </font>
    <font>
      <sz val="9"/>
      <name val="新細明體"/>
      <family val="1"/>
    </font>
    <font>
      <sz val="10"/>
      <name val="Book Antiqua"/>
      <family val="1"/>
    </font>
    <font>
      <b/>
      <sz val="10"/>
      <name val="Book Antiqua"/>
      <family val="1"/>
    </font>
    <font>
      <sz val="10"/>
      <name val="Arial"/>
      <family val="2"/>
    </font>
    <font>
      <sz val="11"/>
      <name val="Book Antiqua"/>
      <family val="1"/>
    </font>
    <font>
      <b/>
      <i/>
      <sz val="16"/>
      <name val="Helv"/>
      <family val="2"/>
    </font>
    <font>
      <sz val="14"/>
      <name val="Helv"/>
      <family val="2"/>
    </font>
    <font>
      <sz val="10"/>
      <name val="Helv"/>
      <family val="2"/>
    </font>
    <font>
      <u val="single"/>
      <sz val="10"/>
      <color indexed="12"/>
      <name val="Arial"/>
      <family val="2"/>
    </font>
    <font>
      <u val="single"/>
      <sz val="10"/>
      <color indexed="36"/>
      <name val="Arial"/>
      <family val="2"/>
    </font>
    <font>
      <b/>
      <sz val="11"/>
      <name val="Times New Roman"/>
      <family val="1"/>
    </font>
    <font>
      <sz val="11"/>
      <name val="Times New Roman"/>
      <family val="1"/>
    </font>
    <font>
      <sz val="10"/>
      <name val="Times New Roman"/>
      <family val="1"/>
    </font>
    <font>
      <b/>
      <sz val="10"/>
      <name val="Times New Roman"/>
      <family val="1"/>
    </font>
    <font>
      <sz val="11"/>
      <name val="新細明體"/>
      <family val="1"/>
    </font>
    <font>
      <b/>
      <u val="single"/>
      <sz val="11"/>
      <name val="Times New Roman"/>
      <family val="1"/>
    </font>
    <font>
      <b/>
      <u val="single"/>
      <sz val="10"/>
      <name val="Times New Roman"/>
      <family val="1"/>
    </font>
    <font>
      <b/>
      <sz val="11"/>
      <name val="新細明體"/>
      <family val="1"/>
    </font>
    <font>
      <b/>
      <sz val="9"/>
      <name val="新細明體"/>
      <family val="1"/>
    </font>
    <font>
      <b/>
      <sz val="8"/>
      <name val="新細明體"/>
      <family val="2"/>
    </font>
  </fonts>
  <fills count="4">
    <fill>
      <patternFill/>
    </fill>
    <fill>
      <patternFill patternType="gray125"/>
    </fill>
    <fill>
      <patternFill patternType="solid">
        <fgColor indexed="65"/>
        <bgColor indexed="64"/>
      </patternFill>
    </fill>
    <fill>
      <patternFill patternType="gray0625">
        <fgColor indexed="10"/>
      </patternFill>
    </fill>
  </fills>
  <borders count="10">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style="medium"/>
    </border>
  </borders>
  <cellStyleXfs count="5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1">
      <alignment horizontal="center"/>
      <protection/>
    </xf>
    <xf numFmtId="0" fontId="3" fillId="0" borderId="0">
      <alignment/>
      <protection/>
    </xf>
    <xf numFmtId="0" fontId="3" fillId="0" borderId="2" applyFill="0">
      <alignment horizontal="center"/>
      <protection locked="0"/>
    </xf>
    <xf numFmtId="0" fontId="2" fillId="0" borderId="0" applyFill="0">
      <alignment horizontal="center"/>
      <protection locked="0"/>
    </xf>
    <xf numFmtId="0" fontId="2" fillId="2" borderId="0">
      <alignment/>
      <protection/>
    </xf>
    <xf numFmtId="0" fontId="2" fillId="0" borderId="0">
      <alignment/>
      <protection locked="0"/>
    </xf>
    <xf numFmtId="0" fontId="2" fillId="0" borderId="0">
      <alignment/>
      <protection/>
    </xf>
    <xf numFmtId="213" fontId="4" fillId="0" borderId="0">
      <alignment/>
      <protection/>
    </xf>
    <xf numFmtId="214" fontId="4" fillId="0" borderId="0">
      <alignment/>
      <protection/>
    </xf>
    <xf numFmtId="0" fontId="3" fillId="3" borderId="0">
      <alignment horizontal="right"/>
      <protection/>
    </xf>
    <xf numFmtId="0" fontId="2" fillId="0" borderId="0">
      <alignment/>
      <protection/>
    </xf>
    <xf numFmtId="210" fontId="5" fillId="0" borderId="0">
      <alignment/>
      <protection locked="0"/>
    </xf>
    <xf numFmtId="211" fontId="4" fillId="0" borderId="0">
      <alignment/>
      <protection locked="0"/>
    </xf>
    <xf numFmtId="205" fontId="4" fillId="0" borderId="0">
      <alignment/>
      <protection locked="0"/>
    </xf>
    <xf numFmtId="205" fontId="4" fillId="0" borderId="0">
      <alignment/>
      <protection locked="0"/>
    </xf>
    <xf numFmtId="209" fontId="4" fillId="0" borderId="0">
      <alignment horizontal="center"/>
      <protection/>
    </xf>
    <xf numFmtId="212" fontId="4" fillId="0" borderId="0" applyFont="0" applyFill="0" applyBorder="0" applyAlignment="0" applyProtection="0"/>
    <xf numFmtId="203" fontId="6" fillId="0" borderId="0">
      <alignment/>
      <protection/>
    </xf>
    <xf numFmtId="0" fontId="0" fillId="0" borderId="0">
      <alignment/>
      <protection/>
    </xf>
    <xf numFmtId="215" fontId="7" fillId="0" borderId="0">
      <alignment/>
      <protection/>
    </xf>
    <xf numFmtId="0" fontId="8" fillId="0" borderId="0">
      <alignment/>
      <protection/>
    </xf>
    <xf numFmtId="205" fontId="4" fillId="0" borderId="3">
      <alignment/>
      <protection locked="0"/>
    </xf>
    <xf numFmtId="0" fontId="4" fillId="0" borderId="0">
      <alignment/>
      <protection/>
    </xf>
    <xf numFmtId="0" fontId="0" fillId="0" borderId="0">
      <alignment/>
      <protection/>
    </xf>
    <xf numFmtId="0" fontId="4" fillId="0" borderId="0">
      <alignment/>
      <protection/>
    </xf>
    <xf numFmtId="43" fontId="0" fillId="0" borderId="0" applyFont="0" applyFill="0" applyBorder="0" applyAlignment="0" applyProtection="0"/>
    <xf numFmtId="41" fontId="0" fillId="0" borderId="0" applyFont="0" applyFill="0" applyBorder="0" applyAlignment="0" applyProtection="0"/>
    <xf numFmtId="181" fontId="4" fillId="0" borderId="0" applyFont="0" applyFill="0" applyBorder="0" applyAlignment="0" applyProtection="0"/>
    <xf numFmtId="183" fontId="4"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0" fontId="4" fillId="0" borderId="0" applyFont="0" applyFill="0" applyBorder="0" applyAlignment="0" applyProtection="0"/>
    <xf numFmtId="182" fontId="4"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106">
    <xf numFmtId="0" fontId="0" fillId="0" borderId="0" xfId="0" applyAlignment="1">
      <alignment/>
    </xf>
    <xf numFmtId="192" fontId="11" fillId="0" borderId="0" xfId="43" applyNumberFormat="1" applyFont="1" applyAlignment="1">
      <alignment horizontal="left"/>
    </xf>
    <xf numFmtId="192" fontId="12" fillId="0" borderId="0" xfId="43" applyNumberFormat="1" applyFont="1" applyAlignment="1">
      <alignment/>
    </xf>
    <xf numFmtId="192" fontId="12" fillId="0" borderId="0" xfId="43" applyNumberFormat="1" applyFont="1" applyAlignment="1">
      <alignment horizontal="center"/>
    </xf>
    <xf numFmtId="192" fontId="11" fillId="0" borderId="0" xfId="43" applyNumberFormat="1" applyFont="1" applyAlignment="1">
      <alignment/>
    </xf>
    <xf numFmtId="192" fontId="11" fillId="0" borderId="0" xfId="43" applyNumberFormat="1" applyFont="1" applyAlignment="1">
      <alignment horizontal="center"/>
    </xf>
    <xf numFmtId="15" fontId="11" fillId="0" borderId="0" xfId="43" applyNumberFormat="1" applyFont="1" applyAlignment="1">
      <alignment horizontal="center"/>
    </xf>
    <xf numFmtId="15" fontId="12" fillId="0" borderId="0" xfId="43" applyNumberFormat="1" applyFont="1" applyAlignment="1">
      <alignment horizontal="center"/>
    </xf>
    <xf numFmtId="0" fontId="13" fillId="0" borderId="0" xfId="33" applyFont="1">
      <alignment/>
      <protection/>
    </xf>
    <xf numFmtId="0" fontId="13" fillId="0" borderId="0" xfId="33" applyFont="1" applyAlignment="1">
      <alignment horizontal="center"/>
      <protection/>
    </xf>
    <xf numFmtId="192" fontId="13" fillId="0" borderId="0" xfId="43" applyNumberFormat="1" applyFont="1" applyAlignment="1">
      <alignment/>
    </xf>
    <xf numFmtId="192" fontId="13" fillId="0" borderId="0" xfId="43" applyNumberFormat="1" applyFont="1" applyBorder="1" applyAlignment="1">
      <alignment/>
    </xf>
    <xf numFmtId="192" fontId="13" fillId="0" borderId="4" xfId="43" applyNumberFormat="1" applyFont="1" applyBorder="1" applyAlignment="1">
      <alignment/>
    </xf>
    <xf numFmtId="192" fontId="13" fillId="0" borderId="0" xfId="33" applyNumberFormat="1" applyFont="1">
      <alignment/>
      <protection/>
    </xf>
    <xf numFmtId="192" fontId="13" fillId="0" borderId="5" xfId="43" applyNumberFormat="1" applyFont="1" applyBorder="1" applyAlignment="1">
      <alignment/>
    </xf>
    <xf numFmtId="183" fontId="13" fillId="0" borderId="5" xfId="43" applyNumberFormat="1" applyFont="1" applyBorder="1" applyAlignment="1">
      <alignment/>
    </xf>
    <xf numFmtId="183" fontId="13" fillId="0" borderId="5" xfId="43" applyFont="1" applyBorder="1" applyAlignment="1">
      <alignment/>
    </xf>
    <xf numFmtId="192" fontId="13" fillId="0" borderId="0" xfId="33" applyNumberFormat="1" applyFont="1" applyAlignment="1">
      <alignment horizontal="center"/>
      <protection/>
    </xf>
    <xf numFmtId="192" fontId="13" fillId="0" borderId="0" xfId="43" applyNumberFormat="1" applyFont="1" applyAlignment="1">
      <alignment horizontal="center"/>
    </xf>
    <xf numFmtId="192" fontId="13" fillId="0" borderId="0" xfId="43" applyNumberFormat="1" applyFont="1" applyBorder="1" applyAlignment="1">
      <alignment horizontal="center"/>
    </xf>
    <xf numFmtId="181" fontId="11" fillId="0" borderId="0" xfId="43" applyNumberFormat="1" applyFont="1" applyAlignment="1">
      <alignment horizontal="left"/>
    </xf>
    <xf numFmtId="181" fontId="12" fillId="0" borderId="0" xfId="43" applyNumberFormat="1" applyFont="1" applyAlignment="1">
      <alignment horizontal="left"/>
    </xf>
    <xf numFmtId="181" fontId="12" fillId="0" borderId="0" xfId="43" applyNumberFormat="1" applyFont="1" applyAlignment="1">
      <alignment/>
    </xf>
    <xf numFmtId="181" fontId="12" fillId="0" borderId="0" xfId="43" applyNumberFormat="1" applyFont="1" applyAlignment="1">
      <alignment horizontal="center"/>
    </xf>
    <xf numFmtId="181" fontId="11" fillId="0" borderId="0" xfId="43" applyNumberFormat="1" applyFont="1" applyAlignment="1">
      <alignment horizontal="center"/>
    </xf>
    <xf numFmtId="192" fontId="11" fillId="0" borderId="0" xfId="43" applyNumberFormat="1" applyFont="1" applyAlignment="1">
      <alignment horizontal="right"/>
    </xf>
    <xf numFmtId="181" fontId="11" fillId="0" borderId="0" xfId="43" applyNumberFormat="1" applyFont="1" applyAlignment="1">
      <alignment horizontal="right"/>
    </xf>
    <xf numFmtId="181" fontId="12" fillId="0" borderId="0" xfId="43" applyNumberFormat="1" applyFont="1" applyAlignment="1" quotePrefix="1">
      <alignment horizontal="center"/>
    </xf>
    <xf numFmtId="181" fontId="12" fillId="0" borderId="0" xfId="43" applyNumberFormat="1" applyFont="1" applyBorder="1" applyAlignment="1">
      <alignment horizontal="right"/>
    </xf>
    <xf numFmtId="192" fontId="12" fillId="0" borderId="6" xfId="43" applyNumberFormat="1" applyFont="1" applyBorder="1" applyAlignment="1">
      <alignment/>
    </xf>
    <xf numFmtId="181" fontId="12" fillId="0" borderId="6" xfId="43" applyNumberFormat="1" applyFont="1" applyBorder="1" applyAlignment="1">
      <alignment horizontal="right"/>
    </xf>
    <xf numFmtId="192" fontId="12" fillId="0" borderId="7" xfId="43" applyNumberFormat="1" applyFont="1" applyBorder="1" applyAlignment="1">
      <alignment/>
    </xf>
    <xf numFmtId="181" fontId="12" fillId="0" borderId="7" xfId="43" applyNumberFormat="1" applyFont="1" applyBorder="1" applyAlignment="1">
      <alignment horizontal="right"/>
    </xf>
    <xf numFmtId="181" fontId="12" fillId="0" borderId="7" xfId="43" applyNumberFormat="1" applyFont="1" applyBorder="1" applyAlignment="1">
      <alignment/>
    </xf>
    <xf numFmtId="192" fontId="12" fillId="0" borderId="1" xfId="43" applyNumberFormat="1" applyFont="1" applyBorder="1" applyAlignment="1">
      <alignment/>
    </xf>
    <xf numFmtId="192" fontId="12" fillId="0" borderId="4" xfId="43" applyNumberFormat="1" applyFont="1" applyBorder="1" applyAlignment="1">
      <alignment/>
    </xf>
    <xf numFmtId="181" fontId="12" fillId="0" borderId="4" xfId="43" applyNumberFormat="1" applyFont="1" applyBorder="1" applyAlignment="1">
      <alignment horizontal="right"/>
    </xf>
    <xf numFmtId="192" fontId="12" fillId="0" borderId="2" xfId="43" applyNumberFormat="1" applyFont="1" applyBorder="1" applyAlignment="1">
      <alignment/>
    </xf>
    <xf numFmtId="181" fontId="12" fillId="0" borderId="0" xfId="43" applyNumberFormat="1" applyFont="1" applyBorder="1" applyAlignment="1">
      <alignment/>
    </xf>
    <xf numFmtId="197" fontId="12" fillId="0" borderId="0" xfId="43" applyNumberFormat="1" applyFont="1" applyAlignment="1">
      <alignment horizontal="right"/>
    </xf>
    <xf numFmtId="181" fontId="12" fillId="0" borderId="0" xfId="43" applyNumberFormat="1" applyFont="1" applyAlignment="1">
      <alignment horizontal="right"/>
    </xf>
    <xf numFmtId="0" fontId="13" fillId="0" borderId="0" xfId="33" applyFont="1" applyBorder="1">
      <alignment/>
      <protection/>
    </xf>
    <xf numFmtId="0" fontId="0" fillId="0" borderId="0" xfId="33">
      <alignment/>
      <protection/>
    </xf>
    <xf numFmtId="0" fontId="0" fillId="0" borderId="0" xfId="33" applyAlignment="1">
      <alignment horizontal="center"/>
      <protection/>
    </xf>
    <xf numFmtId="15" fontId="11" fillId="0" borderId="0" xfId="33" applyNumberFormat="1" applyFont="1">
      <alignment/>
      <protection/>
    </xf>
    <xf numFmtId="0" fontId="14" fillId="0" borderId="0" xfId="33" applyFont="1" applyAlignment="1">
      <alignment horizontal="right"/>
      <protection/>
    </xf>
    <xf numFmtId="0" fontId="14" fillId="0" borderId="0" xfId="33" applyFont="1" applyAlignment="1">
      <alignment horizontal="center"/>
      <protection/>
    </xf>
    <xf numFmtId="0" fontId="14" fillId="0" borderId="0" xfId="33" applyFont="1" applyAlignment="1">
      <alignment horizontal="left"/>
      <protection/>
    </xf>
    <xf numFmtId="0" fontId="14" fillId="0" borderId="0" xfId="33" applyFont="1">
      <alignment/>
      <protection/>
    </xf>
    <xf numFmtId="0" fontId="13" fillId="0" borderId="0" xfId="33" applyFont="1" applyAlignment="1" quotePrefix="1">
      <alignment horizontal="center"/>
      <protection/>
    </xf>
    <xf numFmtId="192" fontId="13" fillId="0" borderId="3" xfId="43" applyNumberFormat="1" applyFont="1" applyBorder="1" applyAlignment="1">
      <alignment/>
    </xf>
    <xf numFmtId="192" fontId="13" fillId="0" borderId="0" xfId="43" applyNumberFormat="1" applyFont="1" applyAlignment="1">
      <alignment horizontal="right"/>
    </xf>
    <xf numFmtId="0" fontId="15" fillId="0" borderId="0" xfId="33" applyFont="1">
      <alignment/>
      <protection/>
    </xf>
    <xf numFmtId="0" fontId="11" fillId="0" borderId="0" xfId="33" applyFont="1">
      <alignment/>
      <protection/>
    </xf>
    <xf numFmtId="0" fontId="12" fillId="0" borderId="0" xfId="33" applyFont="1" applyAlignment="1">
      <alignment horizontal="right"/>
      <protection/>
    </xf>
    <xf numFmtId="192" fontId="12" fillId="0" borderId="8" xfId="43" applyNumberFormat="1" applyFont="1" applyBorder="1" applyAlignment="1">
      <alignment/>
    </xf>
    <xf numFmtId="192" fontId="12" fillId="0" borderId="8" xfId="43" applyNumberFormat="1" applyFont="1" applyBorder="1" applyAlignment="1">
      <alignment horizontal="right"/>
    </xf>
    <xf numFmtId="192" fontId="12" fillId="0" borderId="0" xfId="43" applyNumberFormat="1" applyFont="1" applyAlignment="1">
      <alignment horizontal="right"/>
    </xf>
    <xf numFmtId="192" fontId="12" fillId="0" borderId="0" xfId="43" applyNumberFormat="1" applyFont="1" applyBorder="1" applyAlignment="1">
      <alignment horizontal="right"/>
    </xf>
    <xf numFmtId="192" fontId="15" fillId="0" borderId="0" xfId="33" applyNumberFormat="1" applyFont="1">
      <alignment/>
      <protection/>
    </xf>
    <xf numFmtId="0" fontId="12" fillId="0" borderId="0" xfId="33" applyFont="1">
      <alignment/>
      <protection/>
    </xf>
    <xf numFmtId="0" fontId="16" fillId="0" borderId="0" xfId="33" applyFont="1" applyAlignment="1">
      <alignment horizontal="left"/>
      <protection/>
    </xf>
    <xf numFmtId="0" fontId="14" fillId="0" borderId="0" xfId="33" applyFont="1" quotePrefix="1">
      <alignment/>
      <protection/>
    </xf>
    <xf numFmtId="0" fontId="13" fillId="0" borderId="0" xfId="33" applyFont="1" quotePrefix="1">
      <alignment/>
      <protection/>
    </xf>
    <xf numFmtId="192" fontId="14" fillId="0" borderId="0" xfId="43" applyNumberFormat="1" applyFont="1" applyAlignment="1" quotePrefix="1">
      <alignment horizontal="center"/>
    </xf>
    <xf numFmtId="192" fontId="14" fillId="0" borderId="0" xfId="43" applyNumberFormat="1" applyFont="1" applyAlignment="1">
      <alignment horizontal="center"/>
    </xf>
    <xf numFmtId="192" fontId="13" fillId="0" borderId="9" xfId="43" applyNumberFormat="1" applyFont="1" applyBorder="1" applyAlignment="1">
      <alignment/>
    </xf>
    <xf numFmtId="0" fontId="14" fillId="0" borderId="0" xfId="33" applyFont="1" applyAlignment="1" quotePrefix="1">
      <alignment horizontal="left"/>
      <protection/>
    </xf>
    <xf numFmtId="0" fontId="13" fillId="0" borderId="0" xfId="33" applyFont="1" applyAlignment="1">
      <alignment horizontal="left"/>
      <protection/>
    </xf>
    <xf numFmtId="0" fontId="11" fillId="0" borderId="0" xfId="33" applyFont="1" applyAlignment="1" quotePrefix="1">
      <alignment horizontal="left"/>
      <protection/>
    </xf>
    <xf numFmtId="192" fontId="13" fillId="0" borderId="0" xfId="33" applyNumberFormat="1" applyFont="1" applyBorder="1">
      <alignment/>
      <protection/>
    </xf>
    <xf numFmtId="192" fontId="13" fillId="0" borderId="0" xfId="33" applyNumberFormat="1" applyFont="1" applyAlignment="1">
      <alignment horizontal="right"/>
      <protection/>
    </xf>
    <xf numFmtId="0" fontId="17" fillId="0" borderId="0" xfId="33" applyFont="1" applyAlignment="1">
      <alignment horizontal="right"/>
      <protection/>
    </xf>
    <xf numFmtId="183" fontId="13" fillId="0" borderId="0" xfId="43" applyFont="1" applyBorder="1" applyAlignment="1">
      <alignment/>
    </xf>
    <xf numFmtId="181" fontId="13" fillId="0" borderId="0" xfId="33" applyNumberFormat="1" applyFont="1">
      <alignment/>
      <protection/>
    </xf>
    <xf numFmtId="192" fontId="13" fillId="0" borderId="4" xfId="33" applyNumberFormat="1" applyFont="1" applyBorder="1">
      <alignment/>
      <protection/>
    </xf>
    <xf numFmtId="183" fontId="13" fillId="0" borderId="0" xfId="43" applyFont="1" applyAlignment="1">
      <alignment/>
    </xf>
    <xf numFmtId="192" fontId="13" fillId="0" borderId="8" xfId="43" applyNumberFormat="1" applyFont="1" applyBorder="1" applyAlignment="1">
      <alignment/>
    </xf>
    <xf numFmtId="192" fontId="13" fillId="0" borderId="8" xfId="33" applyNumberFormat="1" applyFont="1" applyBorder="1">
      <alignment/>
      <protection/>
    </xf>
    <xf numFmtId="192" fontId="13" fillId="0" borderId="5" xfId="33" applyNumberFormat="1" applyFont="1" applyBorder="1">
      <alignment/>
      <protection/>
    </xf>
    <xf numFmtId="192" fontId="13" fillId="0" borderId="0" xfId="43" applyNumberFormat="1" applyFont="1" applyAlignment="1" quotePrefix="1">
      <alignment/>
    </xf>
    <xf numFmtId="0" fontId="14" fillId="0" borderId="0" xfId="33" applyFont="1" applyBorder="1">
      <alignment/>
      <protection/>
    </xf>
    <xf numFmtId="0" fontId="17" fillId="0" borderId="0" xfId="33" applyFont="1" applyBorder="1" applyAlignment="1">
      <alignment horizontal="right"/>
      <protection/>
    </xf>
    <xf numFmtId="0" fontId="14" fillId="0" borderId="0" xfId="33" applyFont="1" applyBorder="1" applyAlignment="1">
      <alignment horizontal="right"/>
      <protection/>
    </xf>
    <xf numFmtId="181" fontId="13" fillId="0" borderId="0" xfId="33" applyNumberFormat="1" applyFont="1" applyBorder="1">
      <alignment/>
      <protection/>
    </xf>
    <xf numFmtId="192" fontId="13" fillId="0" borderId="0" xfId="43" applyNumberFormat="1" applyFont="1" applyBorder="1" applyAlignment="1">
      <alignment horizontal="right"/>
    </xf>
    <xf numFmtId="183" fontId="13" fillId="0" borderId="0" xfId="33" applyNumberFormat="1" applyFont="1" applyBorder="1">
      <alignment/>
      <protection/>
    </xf>
    <xf numFmtId="15" fontId="18" fillId="0" borderId="0" xfId="33" applyNumberFormat="1" applyFont="1">
      <alignment/>
      <protection/>
    </xf>
    <xf numFmtId="15" fontId="18" fillId="0" borderId="0" xfId="33" applyNumberFormat="1" applyFont="1" applyAlignment="1">
      <alignment horizontal="right"/>
      <protection/>
    </xf>
    <xf numFmtId="15" fontId="11" fillId="0" borderId="0" xfId="43" applyNumberFormat="1" applyFont="1" applyAlignment="1">
      <alignment horizontal="right"/>
    </xf>
    <xf numFmtId="192" fontId="14" fillId="0" borderId="0" xfId="43" applyNumberFormat="1" applyFont="1" applyBorder="1" applyAlignment="1">
      <alignment horizontal="center"/>
    </xf>
    <xf numFmtId="199" fontId="13" fillId="0" borderId="0" xfId="40" applyNumberFormat="1" applyFont="1" applyAlignment="1">
      <alignment/>
    </xf>
    <xf numFmtId="192" fontId="13" fillId="0" borderId="0" xfId="40" applyNumberFormat="1" applyFont="1" applyAlignment="1">
      <alignment/>
    </xf>
    <xf numFmtId="199" fontId="13" fillId="0" borderId="0" xfId="40" applyNumberFormat="1" applyFont="1" applyBorder="1" applyAlignment="1">
      <alignment/>
    </xf>
    <xf numFmtId="199" fontId="13" fillId="0" borderId="9" xfId="40" applyNumberFormat="1" applyFont="1" applyBorder="1" applyAlignment="1">
      <alignment/>
    </xf>
    <xf numFmtId="9" fontId="13" fillId="0" borderId="0" xfId="44" applyFont="1" applyAlignment="1">
      <alignment/>
    </xf>
    <xf numFmtId="43" fontId="13" fillId="0" borderId="2" xfId="40" applyFont="1" applyBorder="1" applyAlignment="1">
      <alignment/>
    </xf>
    <xf numFmtId="192" fontId="13" fillId="0" borderId="9" xfId="40" applyNumberFormat="1" applyFont="1" applyBorder="1" applyAlignment="1">
      <alignment/>
    </xf>
    <xf numFmtId="9" fontId="13" fillId="0" borderId="0" xfId="44" applyFont="1" applyAlignment="1">
      <alignment horizontal="center"/>
    </xf>
    <xf numFmtId="9" fontId="13" fillId="0" borderId="0" xfId="44" applyFont="1" applyBorder="1" applyAlignment="1">
      <alignment/>
    </xf>
    <xf numFmtId="183" fontId="13" fillId="0" borderId="4" xfId="43" applyFont="1" applyBorder="1" applyAlignment="1">
      <alignment/>
    </xf>
    <xf numFmtId="43" fontId="13" fillId="0" borderId="0" xfId="33" applyNumberFormat="1" applyFont="1">
      <alignment/>
      <protection/>
    </xf>
    <xf numFmtId="192" fontId="11" fillId="0" borderId="0" xfId="43" applyNumberFormat="1" applyFont="1" applyAlignment="1">
      <alignment horizontal="center"/>
    </xf>
    <xf numFmtId="0" fontId="14" fillId="0" borderId="0" xfId="33" applyFont="1" applyAlignment="1">
      <alignment horizontal="right"/>
      <protection/>
    </xf>
    <xf numFmtId="0" fontId="14" fillId="0" borderId="0" xfId="33" applyFont="1" applyAlignment="1">
      <alignment horizontal="center"/>
      <protection/>
    </xf>
    <xf numFmtId="192" fontId="14" fillId="0" borderId="0" xfId="43" applyNumberFormat="1" applyFont="1" applyAlignment="1">
      <alignment horizontal="center"/>
    </xf>
  </cellXfs>
  <cellStyles count="37">
    <cellStyle name="Normal" xfId="0"/>
    <cellStyle name="AA FRAME" xfId="15"/>
    <cellStyle name="AA HEADING" xfId="16"/>
    <cellStyle name="AA INITIALS" xfId="17"/>
    <cellStyle name="AA INPUT" xfId="18"/>
    <cellStyle name="AA LOCK" xfId="19"/>
    <cellStyle name="AA MGR NAME" xfId="20"/>
    <cellStyle name="AA NORMAL" xfId="21"/>
    <cellStyle name="AA NUMBER" xfId="22"/>
    <cellStyle name="AA NUMBER2" xfId="23"/>
    <cellStyle name="AA QUESTION" xfId="24"/>
    <cellStyle name="AA SHADE" xfId="25"/>
    <cellStyle name="Date" xfId="26"/>
    <cellStyle name="Fixed" xfId="27"/>
    <cellStyle name="Heading1" xfId="28"/>
    <cellStyle name="Heading2" xfId="29"/>
    <cellStyle name="International" xfId="30"/>
    <cellStyle name="International1" xfId="31"/>
    <cellStyle name="Normal - Style1" xfId="32"/>
    <cellStyle name="Normal_interim report 31.12.03" xfId="33"/>
    <cellStyle name="Standard_1.1" xfId="34"/>
    <cellStyle name="Standard_A" xfId="35"/>
    <cellStyle name="Total" xfId="36"/>
    <cellStyle name="一般_Consol2003-working" xfId="37"/>
    <cellStyle name="一般_Deferred tax-1" xfId="38"/>
    <cellStyle name="一般_TAWIN_AWP02" xfId="39"/>
    <cellStyle name="Comma" xfId="40"/>
    <cellStyle name="Comma [0]" xfId="41"/>
    <cellStyle name="千分位[0]_Consol2003-working" xfId="42"/>
    <cellStyle name="千分位_Consol2003-working" xfId="43"/>
    <cellStyle name="Percent" xfId="44"/>
    <cellStyle name="Currency" xfId="45"/>
    <cellStyle name="Currency [0]" xfId="46"/>
    <cellStyle name="貨幣 [0]_Consol2003-working" xfId="47"/>
    <cellStyle name="貨幣_Consol2003-working" xfId="48"/>
    <cellStyle name="Hyperlink" xfId="49"/>
    <cellStyle name="Followed Hyperlink" xfId="5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8</xdr:col>
      <xdr:colOff>0</xdr:colOff>
      <xdr:row>20</xdr:row>
      <xdr:rowOff>0</xdr:rowOff>
    </xdr:to>
    <xdr:sp>
      <xdr:nvSpPr>
        <xdr:cNvPr id="1" name="TextBox 1"/>
        <xdr:cNvSpPr txBox="1">
          <a:spLocks noChangeArrowheads="1"/>
        </xdr:cNvSpPr>
      </xdr:nvSpPr>
      <xdr:spPr>
        <a:xfrm>
          <a:off x="219075" y="1409700"/>
          <a:ext cx="7153275" cy="1943100"/>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which became effective from 1 January 2003. The changes and effects of adopting MASB 25 which resulted in prior year adjustments are as follows:
The condensed financial statements for the financial quarter and the financial year ended 31 December 2002 have been prepared in compliance with MASB 26, 'Interim Financial Reporting' and paragraph 9.22 of the Kuala Lumpur Stock Exchange Listing Requirements.
The accounting policies and presentation adopted by the Group for the condensed financial statements are consistent with those adopted in the latest audited financial statements of Ta Win Holdings Berhad (‘TWHB’) Group.
</a:t>
          </a:r>
        </a:p>
      </xdr:txBody>
    </xdr:sp>
    <xdr:clientData/>
  </xdr:twoCellAnchor>
  <xdr:twoCellAnchor>
    <xdr:from>
      <xdr:col>1</xdr:col>
      <xdr:colOff>0</xdr:colOff>
      <xdr:row>61</xdr:row>
      <xdr:rowOff>0</xdr:rowOff>
    </xdr:from>
    <xdr:to>
      <xdr:col>8</xdr:col>
      <xdr:colOff>0</xdr:colOff>
      <xdr:row>63</xdr:row>
      <xdr:rowOff>0</xdr:rowOff>
    </xdr:to>
    <xdr:sp>
      <xdr:nvSpPr>
        <xdr:cNvPr id="2" name="TextBox 2"/>
        <xdr:cNvSpPr txBox="1">
          <a:spLocks noChangeArrowheads="1"/>
        </xdr:cNvSpPr>
      </xdr:nvSpPr>
      <xdr:spPr>
        <a:xfrm>
          <a:off x="219075" y="10010775"/>
          <a:ext cx="7153275" cy="32385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2002 was not qualified.</a:t>
          </a:r>
        </a:p>
      </xdr:txBody>
    </xdr:sp>
    <xdr:clientData/>
  </xdr:twoCellAnchor>
  <xdr:twoCellAnchor>
    <xdr:from>
      <xdr:col>1</xdr:col>
      <xdr:colOff>0</xdr:colOff>
      <xdr:row>66</xdr:row>
      <xdr:rowOff>0</xdr:rowOff>
    </xdr:from>
    <xdr:to>
      <xdr:col>8</xdr:col>
      <xdr:colOff>0</xdr:colOff>
      <xdr:row>69</xdr:row>
      <xdr:rowOff>0</xdr:rowOff>
    </xdr:to>
    <xdr:sp>
      <xdr:nvSpPr>
        <xdr:cNvPr id="3" name="TextBox 3"/>
        <xdr:cNvSpPr txBox="1">
          <a:spLocks noChangeArrowheads="1"/>
        </xdr:cNvSpPr>
      </xdr:nvSpPr>
      <xdr:spPr>
        <a:xfrm>
          <a:off x="219075" y="10820400"/>
          <a:ext cx="7153275" cy="542925"/>
        </a:xfrm>
        <a:prstGeom prst="rect">
          <a:avLst/>
        </a:prstGeom>
        <a:solidFill>
          <a:srgbClr val="FFFFFF"/>
        </a:solidFill>
        <a:ln w="9525" cmpd="sng">
          <a:noFill/>
        </a:ln>
      </xdr:spPr>
      <xdr:txBody>
        <a:bodyPr vertOverflow="clip" wrap="square"/>
        <a:p>
          <a:pPr algn="just">
            <a:defRPr/>
          </a:pPr>
          <a:r>
            <a:rPr lang="en-US" cap="none" sz="1000" b="0" i="0" u="none" baseline="0"/>
            <a:t>The sales of enamelled copper wire and copper rods/wire are not subject to cyclical or seasonal factors. However, sales are usually lower in the first quarter compared to other quarters. 
</a:t>
          </a:r>
        </a:p>
      </xdr:txBody>
    </xdr:sp>
    <xdr:clientData/>
  </xdr:twoCellAnchor>
  <xdr:twoCellAnchor>
    <xdr:from>
      <xdr:col>1</xdr:col>
      <xdr:colOff>0</xdr:colOff>
      <xdr:row>72</xdr:row>
      <xdr:rowOff>0</xdr:rowOff>
    </xdr:from>
    <xdr:to>
      <xdr:col>8</xdr:col>
      <xdr:colOff>0</xdr:colOff>
      <xdr:row>75</xdr:row>
      <xdr:rowOff>0</xdr:rowOff>
    </xdr:to>
    <xdr:sp>
      <xdr:nvSpPr>
        <xdr:cNvPr id="4" name="TextBox 4"/>
        <xdr:cNvSpPr txBox="1">
          <a:spLocks noChangeArrowheads="1"/>
        </xdr:cNvSpPr>
      </xdr:nvSpPr>
      <xdr:spPr>
        <a:xfrm>
          <a:off x="219075" y="11934825"/>
          <a:ext cx="7153275" cy="581025"/>
        </a:xfrm>
        <a:prstGeom prst="rect">
          <a:avLst/>
        </a:prstGeom>
        <a:solidFill>
          <a:srgbClr val="FFFFFF"/>
        </a:solidFill>
        <a:ln w="9525" cmpd="sng">
          <a:noFill/>
        </a:ln>
      </xdr:spPr>
      <xdr:txBody>
        <a:bodyPr vertOverflow="clip" wrap="square"/>
        <a:p>
          <a:pPr algn="just">
            <a:defRPr/>
          </a:pPr>
          <a:r>
            <a:rPr lang="en-US" cap="none" sz="1000" b="0" i="0" u="none" baseline="0"/>
            <a:t>There were no items affecting the assets, liabilities, equity, net income, or cash flows of the Group that are unusual because of their nature, size or incidence.</a:t>
          </a:r>
        </a:p>
      </xdr:txBody>
    </xdr:sp>
    <xdr:clientData/>
  </xdr:twoCellAnchor>
  <xdr:twoCellAnchor>
    <xdr:from>
      <xdr:col>1</xdr:col>
      <xdr:colOff>0</xdr:colOff>
      <xdr:row>78</xdr:row>
      <xdr:rowOff>0</xdr:rowOff>
    </xdr:from>
    <xdr:to>
      <xdr:col>8</xdr:col>
      <xdr:colOff>0</xdr:colOff>
      <xdr:row>81</xdr:row>
      <xdr:rowOff>0</xdr:rowOff>
    </xdr:to>
    <xdr:sp>
      <xdr:nvSpPr>
        <xdr:cNvPr id="5" name="TextBox 5"/>
        <xdr:cNvSpPr txBox="1">
          <a:spLocks noChangeArrowheads="1"/>
        </xdr:cNvSpPr>
      </xdr:nvSpPr>
      <xdr:spPr>
        <a:xfrm>
          <a:off x="219075" y="13049250"/>
          <a:ext cx="7153275" cy="581025"/>
        </a:xfrm>
        <a:prstGeom prst="rect">
          <a:avLst/>
        </a:prstGeom>
        <a:solidFill>
          <a:srgbClr val="FFFFFF"/>
        </a:solidFill>
        <a:ln w="9525" cmpd="sng">
          <a:noFill/>
        </a:ln>
      </xdr:spPr>
      <xdr:txBody>
        <a:bodyPr vertOverflow="clip" wrap="square"/>
        <a:p>
          <a:pPr algn="just">
            <a:defRPr/>
          </a:pPr>
          <a:r>
            <a:rPr lang="en-US" cap="none" sz="1000" b="0" i="0" u="none" baseline="0"/>
            <a:t>There were no significant changes in estimates reported in the prior interim periods of the current financial year or preceding financial year which would have material effect in the current interim financial statements.</a:t>
          </a:r>
        </a:p>
      </xdr:txBody>
    </xdr:sp>
    <xdr:clientData/>
  </xdr:twoCellAnchor>
  <xdr:twoCellAnchor>
    <xdr:from>
      <xdr:col>1</xdr:col>
      <xdr:colOff>0</xdr:colOff>
      <xdr:row>84</xdr:row>
      <xdr:rowOff>47625</xdr:rowOff>
    </xdr:from>
    <xdr:to>
      <xdr:col>8</xdr:col>
      <xdr:colOff>0</xdr:colOff>
      <xdr:row>88</xdr:row>
      <xdr:rowOff>0</xdr:rowOff>
    </xdr:to>
    <xdr:sp>
      <xdr:nvSpPr>
        <xdr:cNvPr id="6" name="TextBox 6"/>
        <xdr:cNvSpPr txBox="1">
          <a:spLocks noChangeArrowheads="1"/>
        </xdr:cNvSpPr>
      </xdr:nvSpPr>
      <xdr:spPr>
        <a:xfrm>
          <a:off x="219075" y="14163675"/>
          <a:ext cx="7153275" cy="600075"/>
        </a:xfrm>
        <a:prstGeom prst="rect">
          <a:avLst/>
        </a:prstGeom>
        <a:solidFill>
          <a:srgbClr val="FFFFFF"/>
        </a:solidFill>
        <a:ln w="9525" cmpd="sng">
          <a:noFill/>
        </a:ln>
      </xdr:spPr>
      <xdr:txBody>
        <a:bodyPr vertOverflow="clip" wrap="square"/>
        <a:p>
          <a:pPr algn="just">
            <a:defRPr/>
          </a:pPr>
          <a:r>
            <a:rPr lang="en-US" cap="none" sz="1000" b="0" i="0" u="none" baseline="0"/>
            <a:t>There were no issuance and repayment of debts and equity securities or share cancellation in the current interim period under review. The company has not implemented any share buyback scheme and it does not hold any shares as treasury shares during the current interim period ended 30 September 2003.</a:t>
          </a:r>
        </a:p>
      </xdr:txBody>
    </xdr:sp>
    <xdr:clientData/>
  </xdr:twoCellAnchor>
  <xdr:twoCellAnchor>
    <xdr:from>
      <xdr:col>1</xdr:col>
      <xdr:colOff>0</xdr:colOff>
      <xdr:row>141</xdr:row>
      <xdr:rowOff>0</xdr:rowOff>
    </xdr:from>
    <xdr:to>
      <xdr:col>8</xdr:col>
      <xdr:colOff>0</xdr:colOff>
      <xdr:row>143</xdr:row>
      <xdr:rowOff>0</xdr:rowOff>
    </xdr:to>
    <xdr:sp>
      <xdr:nvSpPr>
        <xdr:cNvPr id="7" name="TextBox 7"/>
        <xdr:cNvSpPr txBox="1">
          <a:spLocks noChangeArrowheads="1"/>
        </xdr:cNvSpPr>
      </xdr:nvSpPr>
      <xdr:spPr>
        <a:xfrm>
          <a:off x="219075" y="23936325"/>
          <a:ext cx="7153275" cy="371475"/>
        </a:xfrm>
        <a:prstGeom prst="rect">
          <a:avLst/>
        </a:prstGeom>
        <a:solidFill>
          <a:srgbClr val="FFFFFF"/>
        </a:solidFill>
        <a:ln w="9525" cmpd="sng">
          <a:noFill/>
        </a:ln>
      </xdr:spPr>
      <xdr:txBody>
        <a:bodyPr vertOverflow="clip" wrap="square"/>
        <a:p>
          <a:pPr algn="just">
            <a:defRPr/>
          </a:pPr>
          <a:r>
            <a:rPr lang="en-US" cap="none" sz="1000" b="0" i="0" u="none" baseline="0"/>
            <a:t>There were no changes in contingent liabilities since the last annual balance sheet as at 31 December 2002.</a:t>
          </a:r>
        </a:p>
      </xdr:txBody>
    </xdr:sp>
    <xdr:clientData/>
  </xdr:twoCellAnchor>
  <xdr:twoCellAnchor>
    <xdr:from>
      <xdr:col>1</xdr:col>
      <xdr:colOff>0</xdr:colOff>
      <xdr:row>161</xdr:row>
      <xdr:rowOff>0</xdr:rowOff>
    </xdr:from>
    <xdr:to>
      <xdr:col>8</xdr:col>
      <xdr:colOff>0</xdr:colOff>
      <xdr:row>168</xdr:row>
      <xdr:rowOff>0</xdr:rowOff>
    </xdr:to>
    <xdr:sp>
      <xdr:nvSpPr>
        <xdr:cNvPr id="8" name="TextBox 8"/>
        <xdr:cNvSpPr txBox="1">
          <a:spLocks noChangeArrowheads="1"/>
        </xdr:cNvSpPr>
      </xdr:nvSpPr>
      <xdr:spPr>
        <a:xfrm>
          <a:off x="219075" y="27298650"/>
          <a:ext cx="7153275" cy="1133475"/>
        </a:xfrm>
        <a:prstGeom prst="rect">
          <a:avLst/>
        </a:prstGeom>
        <a:solidFill>
          <a:srgbClr val="FFFFFF"/>
        </a:solidFill>
        <a:ln w="9525" cmpd="sng">
          <a:noFill/>
        </a:ln>
      </xdr:spPr>
      <xdr:txBody>
        <a:bodyPr vertOverflow="clip" wrap="square"/>
        <a:p>
          <a:pPr algn="just">
            <a:defRPr/>
          </a:pPr>
          <a:r>
            <a:rPr lang="en-US" cap="none" sz="1000" b="0" i="0" u="none" baseline="0"/>
            <a:t>For the current quarter under review, the Group achieved higher revenue of RM36.160 million compared with RM32.120 million in the same period ended  for 30 September 2002. The Group profit before tax has increased from RM1.008 million (30.9.02) to RM1.593 million (30.9.03) which approximate a rise of 58%. The better performance has been substantially contributed by higher demand in the copper rod/wire business, although there is a slight slow down in enamelled wire business, better selling prices due to the recovery of copper prices quoted at the London Metal Exchange ("LME"), better margin generated from the processing fee and higher realized gain in foreign exchange differences.</a:t>
          </a:r>
        </a:p>
      </xdr:txBody>
    </xdr:sp>
    <xdr:clientData/>
  </xdr:twoCellAnchor>
  <xdr:twoCellAnchor>
    <xdr:from>
      <xdr:col>1</xdr:col>
      <xdr:colOff>0</xdr:colOff>
      <xdr:row>183</xdr:row>
      <xdr:rowOff>0</xdr:rowOff>
    </xdr:from>
    <xdr:to>
      <xdr:col>8</xdr:col>
      <xdr:colOff>0</xdr:colOff>
      <xdr:row>189</xdr:row>
      <xdr:rowOff>0</xdr:rowOff>
    </xdr:to>
    <xdr:sp>
      <xdr:nvSpPr>
        <xdr:cNvPr id="9" name="TextBox 9"/>
        <xdr:cNvSpPr txBox="1">
          <a:spLocks noChangeArrowheads="1"/>
        </xdr:cNvSpPr>
      </xdr:nvSpPr>
      <xdr:spPr>
        <a:xfrm>
          <a:off x="219075" y="31099125"/>
          <a:ext cx="7153275" cy="1209675"/>
        </a:xfrm>
        <a:prstGeom prst="rect">
          <a:avLst/>
        </a:prstGeom>
        <a:solidFill>
          <a:srgbClr val="FFFFFF"/>
        </a:solidFill>
        <a:ln w="9525" cmpd="sng">
          <a:noFill/>
        </a:ln>
      </xdr:spPr>
      <xdr:txBody>
        <a:bodyPr vertOverflow="clip" wrap="square"/>
        <a:p>
          <a:pPr algn="just">
            <a:defRPr/>
          </a:pPr>
          <a:r>
            <a:rPr lang="en-US" cap="none" sz="1000" b="0" i="0" u="none" baseline="0"/>
            <a:t>The performance of the Group for the current quarter has improved compared to that of preceding quarter. This was mainly due to higher copper price quoted at the LME (30.6.2003: USD1,686.50 per MT versus 30.9.2003: USD1,789.52 per MT) and higher quantity demanded in copper wire/rod. However, profit in this industry still remain at a moderate level regardless of the continuing  increase in the copper price quoted at the LME mainly due to a lack of pricing power which leaves producers struggling to raise prices. Apart from that, producers still are absorbing most of the material costs. </a:t>
          </a:r>
        </a:p>
      </xdr:txBody>
    </xdr:sp>
    <xdr:clientData/>
  </xdr:twoCellAnchor>
  <xdr:twoCellAnchor>
    <xdr:from>
      <xdr:col>1</xdr:col>
      <xdr:colOff>0</xdr:colOff>
      <xdr:row>192</xdr:row>
      <xdr:rowOff>0</xdr:rowOff>
    </xdr:from>
    <xdr:to>
      <xdr:col>8</xdr:col>
      <xdr:colOff>0</xdr:colOff>
      <xdr:row>202</xdr:row>
      <xdr:rowOff>0</xdr:rowOff>
    </xdr:to>
    <xdr:sp>
      <xdr:nvSpPr>
        <xdr:cNvPr id="10" name="TextBox 10"/>
        <xdr:cNvSpPr txBox="1">
          <a:spLocks noChangeArrowheads="1"/>
        </xdr:cNvSpPr>
      </xdr:nvSpPr>
      <xdr:spPr>
        <a:xfrm>
          <a:off x="219075" y="32794575"/>
          <a:ext cx="7153275" cy="1952625"/>
        </a:xfrm>
        <a:prstGeom prst="rect">
          <a:avLst/>
        </a:prstGeom>
        <a:solidFill>
          <a:srgbClr val="FFFFFF"/>
        </a:solidFill>
        <a:ln w="9525" cmpd="sng">
          <a:noFill/>
        </a:ln>
      </xdr:spPr>
      <xdr:txBody>
        <a:bodyPr vertOverflow="clip" wrap="square"/>
        <a:p>
          <a:pPr algn="just">
            <a:defRPr/>
          </a:pPr>
          <a:r>
            <a:rPr lang="en-US" cap="none" sz="1000" b="0" i="0" u="none" baseline="0"/>
            <a:t>In the recent announced budget, the Government aims to achieve a balanced budget in the near future by implementing fiscal consolidation measures. Expenditure will focus on the provision of more efficient infrastructure facilities to reduce the cost of doing business and support economic growth. Furthermore, in order to make a more competitive Malaysia, the Government has also introduced a number of proposed tax deductions like a full deduction is to be given on entertainment expenses incurred in sales promotions while a deduction of 50% will be given on other entertainment expenses. Further cost reductions will see the indifinite extension of the exemption for import duty and sales tax on spares and consumables for the manufacturing.
In view of the above and barring unforeseen circumstances, the Board of Directors expects the performance of the Group to remain satisfactory in the forthcoming year.</a:t>
          </a:r>
        </a:p>
      </xdr:txBody>
    </xdr:sp>
    <xdr:clientData/>
  </xdr:twoCellAnchor>
  <xdr:twoCellAnchor>
    <xdr:from>
      <xdr:col>1</xdr:col>
      <xdr:colOff>0</xdr:colOff>
      <xdr:row>205</xdr:row>
      <xdr:rowOff>0</xdr:rowOff>
    </xdr:from>
    <xdr:to>
      <xdr:col>8</xdr:col>
      <xdr:colOff>0</xdr:colOff>
      <xdr:row>208</xdr:row>
      <xdr:rowOff>0</xdr:rowOff>
    </xdr:to>
    <xdr:sp>
      <xdr:nvSpPr>
        <xdr:cNvPr id="11" name="TextBox 12"/>
        <xdr:cNvSpPr txBox="1">
          <a:spLocks noChangeArrowheads="1"/>
        </xdr:cNvSpPr>
      </xdr:nvSpPr>
      <xdr:spPr>
        <a:xfrm>
          <a:off x="219075" y="35280600"/>
          <a:ext cx="7153275" cy="581025"/>
        </a:xfrm>
        <a:prstGeom prst="rect">
          <a:avLst/>
        </a:prstGeom>
        <a:solidFill>
          <a:srgbClr val="FFFFFF"/>
        </a:solidFill>
        <a:ln w="9525" cmpd="sng">
          <a:noFill/>
        </a:ln>
      </xdr:spPr>
      <xdr:txBody>
        <a:bodyPr vertOverflow="clip" wrap="square"/>
        <a:p>
          <a:pPr algn="just">
            <a:defRPr/>
          </a:pPr>
          <a:r>
            <a:rPr lang="en-US" cap="none" sz="1000" b="0" i="0" u="none" baseline="0"/>
            <a:t>There was neither profit forecast nor profit guarantee issued by the Company for the current financial period ended 30 September 2003.</a:t>
          </a:r>
        </a:p>
      </xdr:txBody>
    </xdr:sp>
    <xdr:clientData/>
  </xdr:twoCellAnchor>
  <xdr:twoCellAnchor>
    <xdr:from>
      <xdr:col>1</xdr:col>
      <xdr:colOff>0</xdr:colOff>
      <xdr:row>218</xdr:row>
      <xdr:rowOff>0</xdr:rowOff>
    </xdr:from>
    <xdr:to>
      <xdr:col>8</xdr:col>
      <xdr:colOff>0</xdr:colOff>
      <xdr:row>221</xdr:row>
      <xdr:rowOff>0</xdr:rowOff>
    </xdr:to>
    <xdr:sp>
      <xdr:nvSpPr>
        <xdr:cNvPr id="12" name="TextBox 13"/>
        <xdr:cNvSpPr txBox="1">
          <a:spLocks noChangeArrowheads="1"/>
        </xdr:cNvSpPr>
      </xdr:nvSpPr>
      <xdr:spPr>
        <a:xfrm>
          <a:off x="219075" y="37490400"/>
          <a:ext cx="7153275" cy="485775"/>
        </a:xfrm>
        <a:prstGeom prst="rect">
          <a:avLst/>
        </a:prstGeom>
        <a:solidFill>
          <a:srgbClr val="FFFFFF"/>
        </a:solidFill>
        <a:ln w="9525" cmpd="sng">
          <a:noFill/>
        </a:ln>
      </xdr:spPr>
      <xdr:txBody>
        <a:bodyPr vertOverflow="clip" wrap="square"/>
        <a:p>
          <a:pPr algn="just">
            <a:defRPr/>
          </a:pPr>
          <a:r>
            <a:rPr lang="en-US" cap="none" sz="1000" b="0" i="0" u="none" baseline="0"/>
            <a:t>The effective tax rate for the period presented above is lower than the statutory tax rate principally due to utilisation of reinvestment allowances, resulting in a tax savings of approximately RM696,000.</a:t>
          </a:r>
        </a:p>
      </xdr:txBody>
    </xdr:sp>
    <xdr:clientData/>
  </xdr:twoCellAnchor>
  <xdr:twoCellAnchor>
    <xdr:from>
      <xdr:col>3</xdr:col>
      <xdr:colOff>0</xdr:colOff>
      <xdr:row>25</xdr:row>
      <xdr:rowOff>0</xdr:rowOff>
    </xdr:from>
    <xdr:to>
      <xdr:col>8</xdr:col>
      <xdr:colOff>0</xdr:colOff>
      <xdr:row>32</xdr:row>
      <xdr:rowOff>0</xdr:rowOff>
    </xdr:to>
    <xdr:sp>
      <xdr:nvSpPr>
        <xdr:cNvPr id="13" name="TextBox 14"/>
        <xdr:cNvSpPr txBox="1">
          <a:spLocks noChangeArrowheads="1"/>
        </xdr:cNvSpPr>
      </xdr:nvSpPr>
      <xdr:spPr>
        <a:xfrm>
          <a:off x="714375" y="4162425"/>
          <a:ext cx="6657975" cy="1133475"/>
        </a:xfrm>
        <a:prstGeom prst="rect">
          <a:avLst/>
        </a:prstGeom>
        <a:solidFill>
          <a:srgbClr val="FFFFFF"/>
        </a:solidFill>
        <a:ln w="9525" cmpd="sng">
          <a:noFill/>
        </a:ln>
      </xdr:spPr>
      <xdr:txBody>
        <a:bodyPr vertOverflow="clip" wrap="square"/>
        <a:p>
          <a:pPr algn="just">
            <a:defRPr/>
          </a:pPr>
          <a:r>
            <a:rPr lang="en-US" cap="none" sz="1000" b="0" i="0" u="none" baseline="0"/>
            <a:t>Under MASB 25, deferred tax liabilities are recognised for all taxable temporary differences. Previously, deferred tax liabilities were provided for on account of timing differences only to the extent that a tax liability was expected to materialise in the foreseeable future. In addition, the Group and the Company have commenced recognition of deferred tax assets for all deductible temporary differences, when it is probable that sufficient taxable profit will be available against which the deductible temporary differences can be utilised. Previously, deferred tax assets were not recognised unless there was reasonable expectation of their realisation.</a:t>
          </a:r>
        </a:p>
      </xdr:txBody>
    </xdr:sp>
    <xdr:clientData/>
  </xdr:twoCellAnchor>
  <xdr:twoCellAnchor>
    <xdr:from>
      <xdr:col>2</xdr:col>
      <xdr:colOff>0</xdr:colOff>
      <xdr:row>34</xdr:row>
      <xdr:rowOff>0</xdr:rowOff>
    </xdr:from>
    <xdr:to>
      <xdr:col>8</xdr:col>
      <xdr:colOff>0</xdr:colOff>
      <xdr:row>37</xdr:row>
      <xdr:rowOff>0</xdr:rowOff>
    </xdr:to>
    <xdr:sp>
      <xdr:nvSpPr>
        <xdr:cNvPr id="14" name="TextBox 15"/>
        <xdr:cNvSpPr txBox="1">
          <a:spLocks noChangeArrowheads="1"/>
        </xdr:cNvSpPr>
      </xdr:nvSpPr>
      <xdr:spPr>
        <a:xfrm>
          <a:off x="485775" y="5619750"/>
          <a:ext cx="6886575" cy="485775"/>
        </a:xfrm>
        <a:prstGeom prst="rect">
          <a:avLst/>
        </a:prstGeom>
        <a:solidFill>
          <a:srgbClr val="FFFFFF"/>
        </a:solidFill>
        <a:ln w="9525" cmpd="sng">
          <a:noFill/>
        </a:ln>
      </xdr:spPr>
      <xdr:txBody>
        <a:bodyPr vertOverflow="clip" wrap="square"/>
        <a:p>
          <a:pPr algn="just">
            <a:defRPr/>
          </a:pPr>
          <a:r>
            <a:rPr lang="en-US" cap="none" sz="1000" b="0" i="0" u="none" baseline="0"/>
            <a:t>The changes in accounting policies have been applied retrospectively and comparatives have been restated. The effect of changes in accounting policies are as follows:</a:t>
          </a:r>
        </a:p>
      </xdr:txBody>
    </xdr:sp>
    <xdr:clientData/>
  </xdr:twoCellAnchor>
  <xdr:twoCellAnchor>
    <xdr:from>
      <xdr:col>1</xdr:col>
      <xdr:colOff>0</xdr:colOff>
      <xdr:row>91</xdr:row>
      <xdr:rowOff>57150</xdr:rowOff>
    </xdr:from>
    <xdr:to>
      <xdr:col>8</xdr:col>
      <xdr:colOff>0</xdr:colOff>
      <xdr:row>93</xdr:row>
      <xdr:rowOff>0</xdr:rowOff>
    </xdr:to>
    <xdr:sp>
      <xdr:nvSpPr>
        <xdr:cNvPr id="15" name="TextBox 16"/>
        <xdr:cNvSpPr txBox="1">
          <a:spLocks noChangeArrowheads="1"/>
        </xdr:cNvSpPr>
      </xdr:nvSpPr>
      <xdr:spPr>
        <a:xfrm>
          <a:off x="219075" y="15344775"/>
          <a:ext cx="7153275" cy="323850"/>
        </a:xfrm>
        <a:prstGeom prst="rect">
          <a:avLst/>
        </a:prstGeom>
        <a:solidFill>
          <a:srgbClr val="FFFFFF"/>
        </a:solidFill>
        <a:ln w="9525" cmpd="sng">
          <a:noFill/>
        </a:ln>
      </xdr:spPr>
      <xdr:txBody>
        <a:bodyPr vertOverflow="clip" wrap="square"/>
        <a:p>
          <a:pPr algn="just">
            <a:defRPr/>
          </a:pPr>
          <a:r>
            <a:rPr lang="en-US" cap="none" sz="1000" b="0" i="0" u="none" baseline="0"/>
            <a:t>No dividend was paid in the current financial period under review.</a:t>
          </a:r>
        </a:p>
      </xdr:txBody>
    </xdr:sp>
    <xdr:clientData/>
  </xdr:twoCellAnchor>
  <xdr:twoCellAnchor>
    <xdr:from>
      <xdr:col>1</xdr:col>
      <xdr:colOff>0</xdr:colOff>
      <xdr:row>106</xdr:row>
      <xdr:rowOff>57150</xdr:rowOff>
    </xdr:from>
    <xdr:to>
      <xdr:col>8</xdr:col>
      <xdr:colOff>0</xdr:colOff>
      <xdr:row>110</xdr:row>
      <xdr:rowOff>0</xdr:rowOff>
    </xdr:to>
    <xdr:sp>
      <xdr:nvSpPr>
        <xdr:cNvPr id="16" name="TextBox 17"/>
        <xdr:cNvSpPr txBox="1">
          <a:spLocks noChangeArrowheads="1"/>
        </xdr:cNvSpPr>
      </xdr:nvSpPr>
      <xdr:spPr>
        <a:xfrm>
          <a:off x="219075" y="17935575"/>
          <a:ext cx="7153275" cy="742950"/>
        </a:xfrm>
        <a:prstGeom prst="rect">
          <a:avLst/>
        </a:prstGeom>
        <a:solidFill>
          <a:srgbClr val="FFFFFF"/>
        </a:solidFill>
        <a:ln w="9525" cmpd="sng">
          <a:noFill/>
        </a:ln>
      </xdr:spPr>
      <xdr:txBody>
        <a:bodyPr vertOverflow="clip" wrap="square"/>
        <a:p>
          <a:pPr algn="just">
            <a:defRPr/>
          </a:pPr>
          <a:r>
            <a:rPr lang="en-US" cap="none" sz="1000" b="0" i="0" u="none" baseline="0"/>
            <a:t>The valuation of land and buildings have been brought forward without amendment from the financial statements for the year ended 31 December 2002.</a:t>
          </a:r>
        </a:p>
      </xdr:txBody>
    </xdr:sp>
    <xdr:clientData/>
  </xdr:twoCellAnchor>
  <xdr:twoCellAnchor>
    <xdr:from>
      <xdr:col>1</xdr:col>
      <xdr:colOff>0</xdr:colOff>
      <xdr:row>113</xdr:row>
      <xdr:rowOff>47625</xdr:rowOff>
    </xdr:from>
    <xdr:to>
      <xdr:col>8</xdr:col>
      <xdr:colOff>0</xdr:colOff>
      <xdr:row>115</xdr:row>
      <xdr:rowOff>0</xdr:rowOff>
    </xdr:to>
    <xdr:sp>
      <xdr:nvSpPr>
        <xdr:cNvPr id="17" name="TextBox 18"/>
        <xdr:cNvSpPr txBox="1">
          <a:spLocks noChangeArrowheads="1"/>
        </xdr:cNvSpPr>
      </xdr:nvSpPr>
      <xdr:spPr>
        <a:xfrm>
          <a:off x="219075" y="19211925"/>
          <a:ext cx="7153275" cy="276225"/>
        </a:xfrm>
        <a:prstGeom prst="rect">
          <a:avLst/>
        </a:prstGeom>
        <a:solidFill>
          <a:srgbClr val="FFFFFF"/>
        </a:solidFill>
        <a:ln w="9525" cmpd="sng">
          <a:noFill/>
        </a:ln>
      </xdr:spPr>
      <xdr:txBody>
        <a:bodyPr vertOverflow="clip" wrap="square"/>
        <a:p>
          <a:pPr algn="just">
            <a:defRPr/>
          </a:pPr>
          <a:r>
            <a:rPr lang="en-US" cap="none" sz="1000" b="0" i="0" u="none" baseline="0"/>
            <a:t>There were no material events subsequent to the end of the current quarter.</a:t>
          </a:r>
        </a:p>
      </xdr:txBody>
    </xdr:sp>
    <xdr:clientData/>
  </xdr:twoCellAnchor>
  <xdr:twoCellAnchor>
    <xdr:from>
      <xdr:col>1</xdr:col>
      <xdr:colOff>0</xdr:colOff>
      <xdr:row>120</xdr:row>
      <xdr:rowOff>47625</xdr:rowOff>
    </xdr:from>
    <xdr:to>
      <xdr:col>8</xdr:col>
      <xdr:colOff>0</xdr:colOff>
      <xdr:row>122</xdr:row>
      <xdr:rowOff>0</xdr:rowOff>
    </xdr:to>
    <xdr:sp>
      <xdr:nvSpPr>
        <xdr:cNvPr id="18" name="TextBox 19"/>
        <xdr:cNvSpPr txBox="1">
          <a:spLocks noChangeArrowheads="1"/>
        </xdr:cNvSpPr>
      </xdr:nvSpPr>
      <xdr:spPr>
        <a:xfrm>
          <a:off x="219075" y="20345400"/>
          <a:ext cx="7153275" cy="276225"/>
        </a:xfrm>
        <a:prstGeom prst="rect">
          <a:avLst/>
        </a:prstGeom>
        <a:solidFill>
          <a:srgbClr val="FFFFFF"/>
        </a:solidFill>
        <a:ln w="9525" cmpd="sng">
          <a:noFill/>
        </a:ln>
      </xdr:spPr>
      <xdr:txBody>
        <a:bodyPr vertOverflow="clip" wrap="square"/>
        <a:p>
          <a:pPr algn="just">
            <a:defRPr/>
          </a:pPr>
          <a:r>
            <a:rPr lang="en-US" cap="none" sz="1000" b="0" i="0" u="none" baseline="0"/>
            <a:t>There were no changes in the composition of the Group during the current quarter except for the following:</a:t>
          </a:r>
        </a:p>
      </xdr:txBody>
    </xdr:sp>
    <xdr:clientData/>
  </xdr:twoCellAnchor>
  <xdr:twoCellAnchor>
    <xdr:from>
      <xdr:col>1</xdr:col>
      <xdr:colOff>0</xdr:colOff>
      <xdr:row>224</xdr:row>
      <xdr:rowOff>0</xdr:rowOff>
    </xdr:from>
    <xdr:to>
      <xdr:col>8</xdr:col>
      <xdr:colOff>0</xdr:colOff>
      <xdr:row>226</xdr:row>
      <xdr:rowOff>0</xdr:rowOff>
    </xdr:to>
    <xdr:sp>
      <xdr:nvSpPr>
        <xdr:cNvPr id="19" name="TextBox 20"/>
        <xdr:cNvSpPr txBox="1">
          <a:spLocks noChangeArrowheads="1"/>
        </xdr:cNvSpPr>
      </xdr:nvSpPr>
      <xdr:spPr>
        <a:xfrm>
          <a:off x="219075" y="38319075"/>
          <a:ext cx="7153275" cy="371475"/>
        </a:xfrm>
        <a:prstGeom prst="rect">
          <a:avLst/>
        </a:prstGeom>
        <a:solidFill>
          <a:srgbClr val="FFFFFF"/>
        </a:solidFill>
        <a:ln w="9525" cmpd="sng">
          <a:noFill/>
        </a:ln>
      </xdr:spPr>
      <xdr:txBody>
        <a:bodyPr vertOverflow="clip" wrap="square"/>
        <a:p>
          <a:pPr algn="just">
            <a:defRPr/>
          </a:pPr>
          <a:r>
            <a:rPr lang="en-US" cap="none" sz="1000" b="0" i="0" u="none" baseline="0"/>
            <a:t>There were no sales of unquoted investments and properties for the financial period ended 30 September  2003.</a:t>
          </a:r>
        </a:p>
      </xdr:txBody>
    </xdr:sp>
    <xdr:clientData/>
  </xdr:twoCellAnchor>
  <xdr:twoCellAnchor>
    <xdr:from>
      <xdr:col>2</xdr:col>
      <xdr:colOff>0</xdr:colOff>
      <xdr:row>257</xdr:row>
      <xdr:rowOff>0</xdr:rowOff>
    </xdr:from>
    <xdr:to>
      <xdr:col>8</xdr:col>
      <xdr:colOff>0</xdr:colOff>
      <xdr:row>260</xdr:row>
      <xdr:rowOff>0</xdr:rowOff>
    </xdr:to>
    <xdr:sp>
      <xdr:nvSpPr>
        <xdr:cNvPr id="20" name="TextBox 22"/>
        <xdr:cNvSpPr txBox="1">
          <a:spLocks noChangeArrowheads="1"/>
        </xdr:cNvSpPr>
      </xdr:nvSpPr>
      <xdr:spPr>
        <a:xfrm>
          <a:off x="485775" y="44291250"/>
          <a:ext cx="6886575" cy="485775"/>
        </a:xfrm>
        <a:prstGeom prst="rect">
          <a:avLst/>
        </a:prstGeom>
        <a:solidFill>
          <a:srgbClr val="FFFFFF"/>
        </a:solidFill>
        <a:ln w="9525" cmpd="sng">
          <a:noFill/>
        </a:ln>
      </xdr:spPr>
      <xdr:txBody>
        <a:bodyPr vertOverflow="clip" wrap="square"/>
        <a:p>
          <a:pPr algn="just">
            <a:defRPr/>
          </a:pPr>
          <a:r>
            <a:rPr lang="en-US" cap="none" sz="1000" b="0" i="0" u="none" baseline="0"/>
            <a:t>On 29 September 2003, AmMerchant Bank Berhad, on behalf of the Board of Directors of the Company ("The Board") has announced to the Kuala Lumpur Stocks Exchange (KLSE) that the Company wishes to undertake the following corporate exercises:</a:t>
          </a:r>
        </a:p>
      </xdr:txBody>
    </xdr:sp>
    <xdr:clientData/>
  </xdr:twoCellAnchor>
  <xdr:twoCellAnchor>
    <xdr:from>
      <xdr:col>2</xdr:col>
      <xdr:colOff>0</xdr:colOff>
      <xdr:row>302</xdr:row>
      <xdr:rowOff>0</xdr:rowOff>
    </xdr:from>
    <xdr:to>
      <xdr:col>8</xdr:col>
      <xdr:colOff>0</xdr:colOff>
      <xdr:row>305</xdr:row>
      <xdr:rowOff>0</xdr:rowOff>
    </xdr:to>
    <xdr:sp>
      <xdr:nvSpPr>
        <xdr:cNvPr id="21" name="TextBox 23"/>
        <xdr:cNvSpPr txBox="1">
          <a:spLocks noChangeArrowheads="1"/>
        </xdr:cNvSpPr>
      </xdr:nvSpPr>
      <xdr:spPr>
        <a:xfrm>
          <a:off x="485775" y="51577875"/>
          <a:ext cx="6886575" cy="485775"/>
        </a:xfrm>
        <a:prstGeom prst="rect">
          <a:avLst/>
        </a:prstGeom>
        <a:solidFill>
          <a:srgbClr val="FFFFFF"/>
        </a:solidFill>
        <a:ln w="9525" cmpd="sng">
          <a:noFill/>
        </a:ln>
      </xdr:spPr>
      <xdr:txBody>
        <a:bodyPr vertOverflow="clip" wrap="square"/>
        <a:p>
          <a:pPr algn="just">
            <a:defRPr/>
          </a:pPr>
          <a:r>
            <a:rPr lang="en-US" cap="none" sz="1000" b="0" i="0" u="none" baseline="0"/>
            <a:t>The status of utilisation of proceeds remains unchanged todate since the announcement of previous quarterly report for the financial period ended 30 June 2003.</a:t>
          </a:r>
        </a:p>
      </xdr:txBody>
    </xdr:sp>
    <xdr:clientData/>
  </xdr:twoCellAnchor>
  <xdr:twoCellAnchor>
    <xdr:from>
      <xdr:col>1</xdr:col>
      <xdr:colOff>0</xdr:colOff>
      <xdr:row>332</xdr:row>
      <xdr:rowOff>0</xdr:rowOff>
    </xdr:from>
    <xdr:to>
      <xdr:col>8</xdr:col>
      <xdr:colOff>0</xdr:colOff>
      <xdr:row>334</xdr:row>
      <xdr:rowOff>0</xdr:rowOff>
    </xdr:to>
    <xdr:sp>
      <xdr:nvSpPr>
        <xdr:cNvPr id="22" name="TextBox 24"/>
        <xdr:cNvSpPr txBox="1">
          <a:spLocks noChangeArrowheads="1"/>
        </xdr:cNvSpPr>
      </xdr:nvSpPr>
      <xdr:spPr>
        <a:xfrm>
          <a:off x="219075" y="56502300"/>
          <a:ext cx="7153275" cy="371475"/>
        </a:xfrm>
        <a:prstGeom prst="rect">
          <a:avLst/>
        </a:prstGeom>
        <a:solidFill>
          <a:srgbClr val="FFFFFF"/>
        </a:solidFill>
        <a:ln w="9525" cmpd="sng">
          <a:noFill/>
        </a:ln>
      </xdr:spPr>
      <xdr:txBody>
        <a:bodyPr vertOverflow="clip" wrap="square"/>
        <a:p>
          <a:pPr algn="just">
            <a:defRPr/>
          </a:pPr>
          <a:r>
            <a:rPr lang="en-US" cap="none" sz="1000" b="0" i="0" u="none" baseline="0"/>
            <a:t>There were no outstanding foreign currency contracts as at the date of this announcement.</a:t>
          </a:r>
        </a:p>
      </xdr:txBody>
    </xdr:sp>
    <xdr:clientData/>
  </xdr:twoCellAnchor>
  <xdr:twoCellAnchor>
    <xdr:from>
      <xdr:col>1</xdr:col>
      <xdr:colOff>0</xdr:colOff>
      <xdr:row>336</xdr:row>
      <xdr:rowOff>0</xdr:rowOff>
    </xdr:from>
    <xdr:to>
      <xdr:col>8</xdr:col>
      <xdr:colOff>0</xdr:colOff>
      <xdr:row>338</xdr:row>
      <xdr:rowOff>0</xdr:rowOff>
    </xdr:to>
    <xdr:sp>
      <xdr:nvSpPr>
        <xdr:cNvPr id="23" name="TextBox 25"/>
        <xdr:cNvSpPr txBox="1">
          <a:spLocks noChangeArrowheads="1"/>
        </xdr:cNvSpPr>
      </xdr:nvSpPr>
      <xdr:spPr>
        <a:xfrm>
          <a:off x="219075" y="57197625"/>
          <a:ext cx="7153275" cy="323850"/>
        </a:xfrm>
        <a:prstGeom prst="rect">
          <a:avLst/>
        </a:prstGeom>
        <a:solidFill>
          <a:srgbClr val="FFFFFF"/>
        </a:solidFill>
        <a:ln w="9525" cmpd="sng">
          <a:noFill/>
        </a:ln>
      </xdr:spPr>
      <xdr:txBody>
        <a:bodyPr vertOverflow="clip" wrap="square"/>
        <a:p>
          <a:pPr algn="just">
            <a:defRPr/>
          </a:pPr>
          <a:r>
            <a:rPr lang="en-US" cap="none" sz="1000" b="0" i="0" u="none" baseline="0"/>
            <a:t>There were no material litigation as at the date of this annoucement.</a:t>
          </a:r>
        </a:p>
      </xdr:txBody>
    </xdr:sp>
    <xdr:clientData/>
  </xdr:twoCellAnchor>
  <xdr:twoCellAnchor>
    <xdr:from>
      <xdr:col>1</xdr:col>
      <xdr:colOff>0</xdr:colOff>
      <xdr:row>341</xdr:row>
      <xdr:rowOff>0</xdr:rowOff>
    </xdr:from>
    <xdr:to>
      <xdr:col>8</xdr:col>
      <xdr:colOff>0</xdr:colOff>
      <xdr:row>342</xdr:row>
      <xdr:rowOff>152400</xdr:rowOff>
    </xdr:to>
    <xdr:sp>
      <xdr:nvSpPr>
        <xdr:cNvPr id="24" name="TextBox 26"/>
        <xdr:cNvSpPr txBox="1">
          <a:spLocks noChangeArrowheads="1"/>
        </xdr:cNvSpPr>
      </xdr:nvSpPr>
      <xdr:spPr>
        <a:xfrm>
          <a:off x="219075" y="58026300"/>
          <a:ext cx="7153275" cy="323850"/>
        </a:xfrm>
        <a:prstGeom prst="rect">
          <a:avLst/>
        </a:prstGeom>
        <a:solidFill>
          <a:srgbClr val="FFFFFF"/>
        </a:solidFill>
        <a:ln w="9525" cmpd="sng">
          <a:noFill/>
        </a:ln>
      </xdr:spPr>
      <xdr:txBody>
        <a:bodyPr vertOverflow="clip" wrap="square"/>
        <a:p>
          <a:pPr algn="just">
            <a:defRPr/>
          </a:pPr>
          <a:r>
            <a:rPr lang="en-US" cap="none" sz="1000" b="0" i="0" u="none" baseline="0"/>
            <a:t>No dividend was recommended for the current financial period under review.</a:t>
          </a:r>
        </a:p>
      </xdr:txBody>
    </xdr:sp>
    <xdr:clientData/>
  </xdr:twoCellAnchor>
  <xdr:twoCellAnchor>
    <xdr:from>
      <xdr:col>1</xdr:col>
      <xdr:colOff>0</xdr:colOff>
      <xdr:row>345</xdr:row>
      <xdr:rowOff>0</xdr:rowOff>
    </xdr:from>
    <xdr:to>
      <xdr:col>8</xdr:col>
      <xdr:colOff>0</xdr:colOff>
      <xdr:row>347</xdr:row>
      <xdr:rowOff>0</xdr:rowOff>
    </xdr:to>
    <xdr:sp>
      <xdr:nvSpPr>
        <xdr:cNvPr id="25" name="TextBox 27"/>
        <xdr:cNvSpPr txBox="1">
          <a:spLocks noChangeArrowheads="1"/>
        </xdr:cNvSpPr>
      </xdr:nvSpPr>
      <xdr:spPr>
        <a:xfrm>
          <a:off x="219075" y="58712100"/>
          <a:ext cx="7153275" cy="342900"/>
        </a:xfrm>
        <a:prstGeom prst="rect">
          <a:avLst/>
        </a:prstGeom>
        <a:solidFill>
          <a:srgbClr val="FFFFFF"/>
        </a:solidFill>
        <a:ln w="9525" cmpd="sng">
          <a:noFill/>
        </a:ln>
      </xdr:spPr>
      <xdr:txBody>
        <a:bodyPr vertOverflow="clip" wrap="square"/>
        <a:p>
          <a:pPr algn="just">
            <a:defRPr/>
          </a:pPr>
          <a:r>
            <a:rPr lang="en-US" cap="none" sz="1000" b="0" i="0" u="none" baseline="0"/>
            <a:t>Basic earnings per share is calculated by dividing the Group's net profit for the period by the number of shares in issue during the period.</a:t>
          </a:r>
        </a:p>
      </xdr:txBody>
    </xdr:sp>
    <xdr:clientData/>
  </xdr:twoCellAnchor>
  <xdr:twoCellAnchor>
    <xdr:from>
      <xdr:col>1</xdr:col>
      <xdr:colOff>0</xdr:colOff>
      <xdr:row>355</xdr:row>
      <xdr:rowOff>0</xdr:rowOff>
    </xdr:from>
    <xdr:to>
      <xdr:col>8</xdr:col>
      <xdr:colOff>0</xdr:colOff>
      <xdr:row>358</xdr:row>
      <xdr:rowOff>0</xdr:rowOff>
    </xdr:to>
    <xdr:sp>
      <xdr:nvSpPr>
        <xdr:cNvPr id="26" name="TextBox 28"/>
        <xdr:cNvSpPr txBox="1">
          <a:spLocks noChangeArrowheads="1"/>
        </xdr:cNvSpPr>
      </xdr:nvSpPr>
      <xdr:spPr>
        <a:xfrm>
          <a:off x="219075" y="60426600"/>
          <a:ext cx="7153275" cy="552450"/>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were authorised for issue by the Board of Directors in accordance with a resolution of the directors on 31October 2003.</a:t>
          </a:r>
        </a:p>
      </xdr:txBody>
    </xdr:sp>
    <xdr:clientData/>
  </xdr:twoCellAnchor>
  <xdr:twoCellAnchor>
    <xdr:from>
      <xdr:col>1</xdr:col>
      <xdr:colOff>0</xdr:colOff>
      <xdr:row>146</xdr:row>
      <xdr:rowOff>47625</xdr:rowOff>
    </xdr:from>
    <xdr:to>
      <xdr:col>8</xdr:col>
      <xdr:colOff>0</xdr:colOff>
      <xdr:row>147</xdr:row>
      <xdr:rowOff>152400</xdr:rowOff>
    </xdr:to>
    <xdr:sp>
      <xdr:nvSpPr>
        <xdr:cNvPr id="27" name="TextBox 29"/>
        <xdr:cNvSpPr txBox="1">
          <a:spLocks noChangeArrowheads="1"/>
        </xdr:cNvSpPr>
      </xdr:nvSpPr>
      <xdr:spPr>
        <a:xfrm>
          <a:off x="219075" y="24679275"/>
          <a:ext cx="7153275" cy="276225"/>
        </a:xfrm>
        <a:prstGeom prst="rect">
          <a:avLst/>
        </a:prstGeom>
        <a:solidFill>
          <a:srgbClr val="FFFFFF"/>
        </a:solidFill>
        <a:ln w="9525" cmpd="sng">
          <a:noFill/>
        </a:ln>
      </xdr:spPr>
      <xdr:txBody>
        <a:bodyPr vertOverflow="clip" wrap="square"/>
        <a:p>
          <a:pPr algn="just">
            <a:defRPr/>
          </a:pPr>
          <a:r>
            <a:rPr lang="en-US" cap="none" sz="1000" b="0" i="0" u="none" baseline="0"/>
            <a:t>There were no material capital commitments entered by the Group in this current quarter ended 30 September 2003.</a:t>
          </a:r>
        </a:p>
      </xdr:txBody>
    </xdr:sp>
    <xdr:clientData/>
  </xdr:twoCellAnchor>
  <xdr:twoCellAnchor>
    <xdr:from>
      <xdr:col>2</xdr:col>
      <xdr:colOff>0</xdr:colOff>
      <xdr:row>122</xdr:row>
      <xdr:rowOff>47625</xdr:rowOff>
    </xdr:from>
    <xdr:to>
      <xdr:col>8</xdr:col>
      <xdr:colOff>0</xdr:colOff>
      <xdr:row>128</xdr:row>
      <xdr:rowOff>0</xdr:rowOff>
    </xdr:to>
    <xdr:sp>
      <xdr:nvSpPr>
        <xdr:cNvPr id="28" name="TextBox 30"/>
        <xdr:cNvSpPr txBox="1">
          <a:spLocks noChangeArrowheads="1"/>
        </xdr:cNvSpPr>
      </xdr:nvSpPr>
      <xdr:spPr>
        <a:xfrm>
          <a:off x="485775" y="20669250"/>
          <a:ext cx="6886575" cy="923925"/>
        </a:xfrm>
        <a:prstGeom prst="rect">
          <a:avLst/>
        </a:prstGeom>
        <a:solidFill>
          <a:srgbClr val="FFFFFF"/>
        </a:solidFill>
        <a:ln w="9525" cmpd="sng">
          <a:noFill/>
        </a:ln>
      </xdr:spPr>
      <xdr:txBody>
        <a:bodyPr vertOverflow="clip" wrap="square"/>
        <a:p>
          <a:pPr algn="just">
            <a:defRPr/>
          </a:pPr>
          <a:r>
            <a:rPr lang="en-US" cap="none" sz="1000" b="0" i="0" u="none" baseline="0"/>
            <a:t>As announced on 5 September 2003, the Company incorporated a wholly-owned subsidiary in Republic of Mauritius according to its law under the name of Ta Win Industries Corp. (Company No. 47491 C2/GBL) on 3 September 2003. The authorised share capital of Ta Win Industries Corp. is USD20 million divided into 20 million shares of USD1.00 each and its issued and paid-up share capital as at the date of incorporation is USD1.00 each divided into 1 ordinary shares of USD1.00 each. The intended principal activity of Ta Win Industries Corp. is investment holding.</a:t>
          </a:r>
        </a:p>
      </xdr:txBody>
    </xdr:sp>
    <xdr:clientData/>
  </xdr:twoCellAnchor>
  <xdr:twoCellAnchor>
    <xdr:from>
      <xdr:col>2</xdr:col>
      <xdr:colOff>0</xdr:colOff>
      <xdr:row>129</xdr:row>
      <xdr:rowOff>47625</xdr:rowOff>
    </xdr:from>
    <xdr:to>
      <xdr:col>8</xdr:col>
      <xdr:colOff>0</xdr:colOff>
      <xdr:row>138</xdr:row>
      <xdr:rowOff>0</xdr:rowOff>
    </xdr:to>
    <xdr:sp>
      <xdr:nvSpPr>
        <xdr:cNvPr id="29" name="TextBox 31"/>
        <xdr:cNvSpPr txBox="1">
          <a:spLocks noChangeArrowheads="1"/>
        </xdr:cNvSpPr>
      </xdr:nvSpPr>
      <xdr:spPr>
        <a:xfrm>
          <a:off x="485775" y="21802725"/>
          <a:ext cx="6886575" cy="1409700"/>
        </a:xfrm>
        <a:prstGeom prst="rect">
          <a:avLst/>
        </a:prstGeom>
        <a:solidFill>
          <a:srgbClr val="FFFFFF"/>
        </a:solidFill>
        <a:ln w="9525" cmpd="sng">
          <a:noFill/>
        </a:ln>
      </xdr:spPr>
      <xdr:txBody>
        <a:bodyPr vertOverflow="clip" wrap="square"/>
        <a:p>
          <a:pPr algn="just">
            <a:defRPr/>
          </a:pPr>
          <a:r>
            <a:rPr lang="en-US" cap="none" sz="1000" b="0" i="0" u="none" baseline="0"/>
            <a:t>As announced on 30 September 2003, Ta Win Industries Corp., a subsidiary of Ta Win Industries (M) Sdn Bhd had incorporated a subsidiary, Ta Win Electronic Tech-Material (Changshu) Co. Ltd. (" Ta Win Changshu") (Company No. 013960) in the People's Republic of China with an authorised share capital of USD8.0 million on 25 September 2003. Ta Win Industries (M) Sdn Bhd is a wholly-owned  subsidary of the Company. With the above subscription by Ta Win Industries Corp., the Company will become the ultimate holding company of Ta Win Changshu. As at todate, Ta Win Industries Corp. has yet to subcribe to any shares in the share capital of Ta Win Changshu. The intended principal activities of Ta Win Changshu are the manufacturing and trading of enamelled copper wire.</a:t>
          </a:r>
        </a:p>
      </xdr:txBody>
    </xdr:sp>
    <xdr:clientData/>
  </xdr:twoCellAnchor>
  <xdr:twoCellAnchor>
    <xdr:from>
      <xdr:col>3</xdr:col>
      <xdr:colOff>0</xdr:colOff>
      <xdr:row>263</xdr:row>
      <xdr:rowOff>0</xdr:rowOff>
    </xdr:from>
    <xdr:to>
      <xdr:col>8</xdr:col>
      <xdr:colOff>0</xdr:colOff>
      <xdr:row>266</xdr:row>
      <xdr:rowOff>0</xdr:rowOff>
    </xdr:to>
    <xdr:sp>
      <xdr:nvSpPr>
        <xdr:cNvPr id="30" name="TextBox 32"/>
        <xdr:cNvSpPr txBox="1">
          <a:spLocks noChangeArrowheads="1"/>
        </xdr:cNvSpPr>
      </xdr:nvSpPr>
      <xdr:spPr>
        <a:xfrm>
          <a:off x="714375" y="45262800"/>
          <a:ext cx="6657975" cy="485775"/>
        </a:xfrm>
        <a:prstGeom prst="rect">
          <a:avLst/>
        </a:prstGeom>
        <a:solidFill>
          <a:srgbClr val="FFFFFF"/>
        </a:solidFill>
        <a:ln w="9525" cmpd="sng">
          <a:noFill/>
        </a:ln>
      </xdr:spPr>
      <xdr:txBody>
        <a:bodyPr vertOverflow="clip" wrap="square"/>
        <a:p>
          <a:pPr algn="just">
            <a:defRPr/>
          </a:pPr>
          <a:r>
            <a:rPr lang="en-US" cap="none" sz="1000" b="0" i="0" u="none" baseline="0"/>
            <a:t>Proposed Bonus Issue of up to 16,000,000 new ordinary shares of RM1.00 each to be credited as fully paid-up on the basis of two (2) Bonus shares for every five (5) existing Ta Win Shares held, on a date to be determined later.</a:t>
          </a:r>
        </a:p>
      </xdr:txBody>
    </xdr:sp>
    <xdr:clientData/>
  </xdr:twoCellAnchor>
  <xdr:twoCellAnchor>
    <xdr:from>
      <xdr:col>3</xdr:col>
      <xdr:colOff>0</xdr:colOff>
      <xdr:row>269</xdr:row>
      <xdr:rowOff>0</xdr:rowOff>
    </xdr:from>
    <xdr:to>
      <xdr:col>8</xdr:col>
      <xdr:colOff>0</xdr:colOff>
      <xdr:row>272</xdr:row>
      <xdr:rowOff>0</xdr:rowOff>
    </xdr:to>
    <xdr:sp>
      <xdr:nvSpPr>
        <xdr:cNvPr id="31" name="TextBox 33"/>
        <xdr:cNvSpPr txBox="1">
          <a:spLocks noChangeArrowheads="1"/>
        </xdr:cNvSpPr>
      </xdr:nvSpPr>
      <xdr:spPr>
        <a:xfrm>
          <a:off x="714375" y="46234350"/>
          <a:ext cx="6657975" cy="485775"/>
        </a:xfrm>
        <a:prstGeom prst="rect">
          <a:avLst/>
        </a:prstGeom>
        <a:solidFill>
          <a:srgbClr val="FFFFFF"/>
        </a:solidFill>
        <a:ln w="9525" cmpd="sng">
          <a:noFill/>
        </a:ln>
      </xdr:spPr>
      <xdr:txBody>
        <a:bodyPr vertOverflow="clip" wrap="square"/>
        <a:p>
          <a:pPr algn="just">
            <a:defRPr/>
          </a:pPr>
          <a:r>
            <a:rPr lang="en-US" cap="none" sz="1000" b="0" i="0" u="none" baseline="0"/>
            <a:t>Proposed establishment of an ESOS of up to 10% of the issued and paid-up share capital of the Company at any time for the benefit of the eligible employees and executive directors of the Company and its subsidiary companies.
</a:t>
          </a:r>
        </a:p>
      </xdr:txBody>
    </xdr:sp>
    <xdr:clientData/>
  </xdr:twoCellAnchor>
  <xdr:twoCellAnchor>
    <xdr:from>
      <xdr:col>3</xdr:col>
      <xdr:colOff>0</xdr:colOff>
      <xdr:row>276</xdr:row>
      <xdr:rowOff>0</xdr:rowOff>
    </xdr:from>
    <xdr:to>
      <xdr:col>8</xdr:col>
      <xdr:colOff>0</xdr:colOff>
      <xdr:row>280</xdr:row>
      <xdr:rowOff>0</xdr:rowOff>
    </xdr:to>
    <xdr:sp>
      <xdr:nvSpPr>
        <xdr:cNvPr id="32" name="TextBox 34"/>
        <xdr:cNvSpPr txBox="1">
          <a:spLocks noChangeArrowheads="1"/>
        </xdr:cNvSpPr>
      </xdr:nvSpPr>
      <xdr:spPr>
        <a:xfrm>
          <a:off x="714375" y="47367825"/>
          <a:ext cx="6657975" cy="647700"/>
        </a:xfrm>
        <a:prstGeom prst="rect">
          <a:avLst/>
        </a:prstGeom>
        <a:solidFill>
          <a:srgbClr val="FFFFFF"/>
        </a:solidFill>
        <a:ln w="9525" cmpd="sng">
          <a:noFill/>
        </a:ln>
      </xdr:spPr>
      <xdr:txBody>
        <a:bodyPr vertOverflow="clip" wrap="square"/>
        <a:p>
          <a:pPr algn="just">
            <a:defRPr/>
          </a:pPr>
          <a:r>
            <a:rPr lang="en-US" cap="none" sz="1000" b="0" i="0" u="none" baseline="0"/>
            <a:t>Proposed to increase the Company's authorised share capital to RM100,000,000 comprising 100,000,000 Shares by the creation of an additional 50,000,000 new Shares in order to accommodate the issue of new Shares arising from the Proposed Bonus Issue and Proposed ESOS.</a:t>
          </a:r>
        </a:p>
      </xdr:txBody>
    </xdr:sp>
    <xdr:clientData/>
  </xdr:twoCellAnchor>
  <xdr:twoCellAnchor>
    <xdr:from>
      <xdr:col>1</xdr:col>
      <xdr:colOff>0</xdr:colOff>
      <xdr:row>296</xdr:row>
      <xdr:rowOff>0</xdr:rowOff>
    </xdr:from>
    <xdr:to>
      <xdr:col>8</xdr:col>
      <xdr:colOff>0</xdr:colOff>
      <xdr:row>299</xdr:row>
      <xdr:rowOff>0</xdr:rowOff>
    </xdr:to>
    <xdr:sp>
      <xdr:nvSpPr>
        <xdr:cNvPr id="33" name="TextBox 35"/>
        <xdr:cNvSpPr txBox="1">
          <a:spLocks noChangeArrowheads="1"/>
        </xdr:cNvSpPr>
      </xdr:nvSpPr>
      <xdr:spPr>
        <a:xfrm>
          <a:off x="219075" y="50606325"/>
          <a:ext cx="7153275" cy="485775"/>
        </a:xfrm>
        <a:prstGeom prst="rect">
          <a:avLst/>
        </a:prstGeom>
        <a:solidFill>
          <a:srgbClr val="FFFFFF"/>
        </a:solidFill>
        <a:ln w="9525" cmpd="sng">
          <a:noFill/>
        </a:ln>
      </xdr:spPr>
      <xdr:txBody>
        <a:bodyPr vertOverflow="clip" wrap="square"/>
        <a:p>
          <a:pPr algn="just">
            <a:defRPr/>
          </a:pPr>
          <a:r>
            <a:rPr lang="en-US" cap="none" sz="1000" b="0" i="0" u="none" baseline="0"/>
            <a:t>The Proposed Bonus Issue is conditional upon the Proposed Increase in Authorised Share Capital. The Proposed Bonus Issue and Proposed ESOS is not inter-conditional upon each other.</a:t>
          </a:r>
        </a:p>
      </xdr:txBody>
    </xdr:sp>
    <xdr:clientData/>
  </xdr:twoCellAnchor>
  <xdr:twoCellAnchor>
    <xdr:from>
      <xdr:col>1</xdr:col>
      <xdr:colOff>0</xdr:colOff>
      <xdr:row>285</xdr:row>
      <xdr:rowOff>0</xdr:rowOff>
    </xdr:from>
    <xdr:to>
      <xdr:col>8</xdr:col>
      <xdr:colOff>0</xdr:colOff>
      <xdr:row>288</xdr:row>
      <xdr:rowOff>0</xdr:rowOff>
    </xdr:to>
    <xdr:sp>
      <xdr:nvSpPr>
        <xdr:cNvPr id="34" name="TextBox 36"/>
        <xdr:cNvSpPr txBox="1">
          <a:spLocks noChangeArrowheads="1"/>
        </xdr:cNvSpPr>
      </xdr:nvSpPr>
      <xdr:spPr>
        <a:xfrm>
          <a:off x="219075" y="48825150"/>
          <a:ext cx="7153275" cy="485775"/>
        </a:xfrm>
        <a:prstGeom prst="rect">
          <a:avLst/>
        </a:prstGeom>
        <a:solidFill>
          <a:srgbClr val="FFFFFF"/>
        </a:solidFill>
        <a:ln w="9525" cmpd="sng">
          <a:noFill/>
        </a:ln>
      </xdr:spPr>
      <xdr:txBody>
        <a:bodyPr vertOverflow="clip" wrap="square"/>
        <a:p>
          <a:pPr algn="just">
            <a:defRPr/>
          </a:pPr>
          <a:r>
            <a:rPr lang="en-US" cap="none" sz="1000" b="0" i="0" u="none" baseline="0"/>
            <a:t>The Company has yet to submit the "Proposals" as at current quarter.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sang.thiam.law\Desktop\Data\WHM\AWP\Winsample_whm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AUDIT\2001\Per275\Petamtrading\AWP\WINDOWS\TEMP\BP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AUDIT\2001\Per275\Petamtrading\AWP\WINDOWS\TEMP\ABACUS-SCH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AUDIT\2001\Per275\Petamtrading\AWP\Pertam%20Trading%20AWP2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AUDIT\2001\Per275\Pertamcons\AWP\PERTAMConsAwp20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y%20Documents\Announcement\Consol20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Consol2003-work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CD308"/>
      <sheetName val="RCD309"/>
      <sheetName val="RCD 308-3"/>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1 F-2"/>
      <sheetName val="F-3"/>
      <sheetName val="BPR"/>
      <sheetName val="RATI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   Contents"/>
      <sheetName val="1 LeadSchedule"/>
      <sheetName val="2 Sec108"/>
      <sheetName val="3 P&amp;L - 4 Op.Exp"/>
      <sheetName val="3A Turnover 3B COS"/>
      <sheetName val="5 Analysis"/>
      <sheetName val="   Directors"/>
      <sheetName val="Shareholders"/>
      <sheetName val="Dividend"/>
      <sheetName val="ITA-RA"/>
      <sheetName val="Int-rest"/>
      <sheetName val="OTHER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s"/>
      <sheetName val="BPR"/>
      <sheetName val="F-1"/>
      <sheetName val="F-2"/>
      <sheetName val="F-3"/>
      <sheetName val="F-4"/>
      <sheetName val="F-5"/>
      <sheetName val="F-7"/>
      <sheetName val="A"/>
      <sheetName val="B"/>
      <sheetName val="L"/>
      <sheetName val="U"/>
      <sheetName val="U-2"/>
      <sheetName val="BB"/>
      <sheetName val="CC"/>
      <sheetName val="FF"/>
      <sheetName val="FF-1"/>
      <sheetName val="FF-2"/>
      <sheetName val="FF-3"/>
      <sheetName val="10"/>
      <sheetName val="20"/>
      <sheetName val="30"/>
      <sheetName val="7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S_1"/>
      <sheetName val="OS_2"/>
      <sheetName val="CFS"/>
      <sheetName val="BPR"/>
      <sheetName val="F-1"/>
      <sheetName val="F-2"/>
      <sheetName val="F-3"/>
      <sheetName val="F-4"/>
      <sheetName val="F-5"/>
      <sheetName val="F-6"/>
      <sheetName val="F-9"/>
      <sheetName val="A"/>
      <sheetName val="B"/>
      <sheetName val="b-1"/>
      <sheetName val="K"/>
      <sheetName val="L"/>
      <sheetName val="N"/>
      <sheetName val="N-1"/>
      <sheetName val="N-2"/>
      <sheetName val="U"/>
      <sheetName val="N-3"/>
      <sheetName val="U-4"/>
      <sheetName val="U-5"/>
      <sheetName val="U(disc)"/>
      <sheetName val="BB"/>
      <sheetName val="BB-10"/>
      <sheetName val="bb-1"/>
      <sheetName val="CC"/>
      <sheetName val="CC-1"/>
      <sheetName val="EE"/>
      <sheetName val="EE-1"/>
      <sheetName val="EE-2"/>
      <sheetName val="MM"/>
      <sheetName val="NN"/>
      <sheetName val="FF"/>
      <sheetName val="FF-1"/>
      <sheetName val="FF-2"/>
      <sheetName val="FF-3"/>
      <sheetName val="FF-4"/>
      <sheetName val="10"/>
      <sheetName val="20"/>
      <sheetName val="30"/>
      <sheetName val="7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arts1-Y"/>
      <sheetName val="Chart2-Y"/>
      <sheetName val="Chart3-Q1"/>
      <sheetName val="Chart4-Q2"/>
      <sheetName val="Chart5-Q3"/>
      <sheetName val="Chart6-Q4"/>
      <sheetName val="Conso PL-Q1"/>
      <sheetName val="ConsoPL-Q2"/>
      <sheetName val="ConsoPL-Q3"/>
      <sheetName val="ConsoPL-Q4"/>
      <sheetName val="Cumulative Q"/>
      <sheetName val="Conso BS-Q1"/>
      <sheetName val="Conso BS-Q2"/>
      <sheetName val="Conso BS-Q3"/>
      <sheetName val="Conso BS-Q4"/>
      <sheetName val="Notes-Q1"/>
      <sheetName val="Notes -Q2"/>
      <sheetName val="Stocks valuation"/>
      <sheetName val="Notes -Q3"/>
      <sheetName val="Notes- Q4"/>
      <sheetName val="CF9months01"/>
      <sheetName val="CF2002"/>
      <sheetName val="Conso CF01"/>
      <sheetName val="FA-RS"/>
      <sheetName val="ConsoAdj"/>
      <sheetName val="FA-2001"/>
      <sheetName val="TWHB"/>
      <sheetName val="Grp Idx"/>
      <sheetName val="Ratio"/>
      <sheetName val="Tawin"/>
      <sheetName val="Tawin Idx"/>
      <sheetName val="loan"/>
      <sheetName val="Twin"/>
      <sheetName val="Twin Idx"/>
      <sheetName val="Tax Comp"/>
      <sheetName val="TaxMov"/>
      <sheetName val="CA"/>
      <sheetName val="Interest Res."/>
      <sheetName val="DeferredTax"/>
      <sheetName val="CF9months"/>
      <sheetName val="Conso CF"/>
    </sheetNames>
    <sheetDataSet>
      <sheetData sheetId="14">
        <row r="41">
          <cell r="K41">
            <v>0</v>
          </cell>
        </row>
      </sheetData>
      <sheetData sheetId="16">
        <row r="70">
          <cell r="E70">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harts1-Y"/>
      <sheetName val="Chart2-Y"/>
      <sheetName val="Chart3-Q1"/>
      <sheetName val="Chart4-Q2"/>
      <sheetName val="Chart5-Q3"/>
      <sheetName val="Chart6-Q4"/>
      <sheetName val="Conso PL-Q1"/>
      <sheetName val="ConsoPL-Q2"/>
      <sheetName val="ConsoPL-Q3"/>
      <sheetName val="ConsoPL-Q4"/>
      <sheetName val="Cumulative Q"/>
      <sheetName val="Conso BS-Q1"/>
      <sheetName val="Conso BS-Q2"/>
      <sheetName val="Conso BS-Q3"/>
      <sheetName val="CF9months03"/>
      <sheetName val="Twin"/>
      <sheetName val="ConsoAdj"/>
      <sheetName val="Conso BS-Q4"/>
      <sheetName val="Notes-Q1"/>
      <sheetName val="Notes -Q2"/>
      <sheetName val="Stocks valuation"/>
      <sheetName val="Notes -Q3"/>
      <sheetName val="Notes- Q4"/>
      <sheetName val="CF3months03"/>
      <sheetName val="CF6months03"/>
      <sheetName val="CF6months02"/>
      <sheetName val="CF9months01"/>
      <sheetName val="Conso CF01"/>
      <sheetName val="CF2002"/>
      <sheetName val="FA-RS"/>
      <sheetName val="FA-2003-Q1"/>
      <sheetName val="FA-2003-Q2"/>
      <sheetName val="FA-2003-Q3"/>
      <sheetName val="TWHB"/>
      <sheetName val="Grp Idx"/>
      <sheetName val="Ratio"/>
      <sheetName val="Tawin"/>
      <sheetName val="Tawin Idx"/>
      <sheetName val="Twin Idx"/>
      <sheetName val="Tax Comp"/>
      <sheetName val="2003-TAX MOVEMENT"/>
      <sheetName val="HP"/>
      <sheetName val="loan"/>
      <sheetName val="loan-machine1"/>
      <sheetName val="loan-machine2"/>
      <sheetName val="Balance Sheet"/>
      <sheetName val="Income Statement"/>
      <sheetName val="Notes"/>
      <sheetName val="Schedule I"/>
      <sheetName val="Schedule IIa"/>
      <sheetName val="Schedule IIb"/>
      <sheetName val="Schedule III"/>
      <sheetName val="Schedule IV"/>
      <sheetName val="Schedule V"/>
      <sheetName val="Tax exempt &amp; Sec 108"/>
      <sheetName val="2002 "/>
      <sheetName val="2002-Reconciliation "/>
      <sheetName val="2002-Tax computation"/>
      <sheetName val="2003"/>
      <sheetName val="2003-Reconciliation"/>
      <sheetName val="2002-ss"/>
      <sheetName val="2002-Reconciliation-ss"/>
      <sheetName val="2002-Tax computation-ss"/>
      <sheetName val="2001"/>
      <sheetName val="2001-Tax computation-ss"/>
      <sheetName val="2000"/>
      <sheetName val="Issue"/>
      <sheetName val="R-DT"/>
      <sheetName val="R1_Dtax_proof"/>
      <sheetName val="CA"/>
      <sheetName val="Interest Res."/>
      <sheetName val="DeferredTax"/>
    </sheetNames>
    <sheetDataSet>
      <sheetData sheetId="23">
        <row r="102">
          <cell r="F102">
            <v>6904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45"/>
  <sheetViews>
    <sheetView workbookViewId="0" topLeftCell="A10">
      <selection activeCell="B35" sqref="B35"/>
    </sheetView>
  </sheetViews>
  <sheetFormatPr defaultColWidth="9.00390625" defaultRowHeight="16.5"/>
  <cols>
    <col min="1" max="1" width="10.375" style="8" customWidth="1"/>
    <col min="2" max="2" width="19.25390625" style="8" customWidth="1"/>
    <col min="3" max="3" width="7.00390625" style="9" customWidth="1"/>
    <col min="4" max="5" width="10.375" style="8" customWidth="1"/>
    <col min="6" max="6" width="1.625" style="8" customWidth="1"/>
    <col min="7" max="7" width="9.25390625" style="8" customWidth="1"/>
    <col min="8" max="8" width="11.50390625" style="8" customWidth="1"/>
    <col min="9" max="16384" width="9.00390625" style="8" customWidth="1"/>
  </cols>
  <sheetData>
    <row r="1" spans="1:3" s="2" customFormat="1" ht="15">
      <c r="A1" s="1" t="s">
        <v>0</v>
      </c>
      <c r="C1" s="3"/>
    </row>
    <row r="2" spans="1:3" s="2" customFormat="1" ht="15">
      <c r="A2" s="1" t="s">
        <v>1</v>
      </c>
      <c r="C2" s="3"/>
    </row>
    <row r="3" spans="1:3" s="2" customFormat="1" ht="15">
      <c r="A3" s="1" t="s">
        <v>202</v>
      </c>
      <c r="C3" s="3"/>
    </row>
    <row r="4" spans="1:3" s="2" customFormat="1" ht="15">
      <c r="A4" s="1"/>
      <c r="C4" s="3"/>
    </row>
    <row r="5" spans="1:7" s="2" customFormat="1" ht="15">
      <c r="A5" s="4"/>
      <c r="C5" s="3"/>
      <c r="G5" s="4"/>
    </row>
    <row r="6" spans="3:8" s="2" customFormat="1" ht="15">
      <c r="C6" s="3"/>
      <c r="D6" s="102" t="s">
        <v>188</v>
      </c>
      <c r="E6" s="102"/>
      <c r="G6" s="102" t="s">
        <v>203</v>
      </c>
      <c r="H6" s="102"/>
    </row>
    <row r="7" spans="3:8" s="3" customFormat="1" ht="15">
      <c r="C7" s="5" t="s">
        <v>2</v>
      </c>
      <c r="D7" s="6">
        <v>37894</v>
      </c>
      <c r="E7" s="6">
        <v>37529</v>
      </c>
      <c r="F7" s="7"/>
      <c r="G7" s="6">
        <f>D7</f>
        <v>37894</v>
      </c>
      <c r="H7" s="6">
        <f>E7</f>
        <v>37529</v>
      </c>
    </row>
    <row r="8" spans="4:8" s="3" customFormat="1" ht="15">
      <c r="D8" s="5" t="s">
        <v>3</v>
      </c>
      <c r="E8" s="5" t="s">
        <v>3</v>
      </c>
      <c r="G8" s="5" t="s">
        <v>3</v>
      </c>
      <c r="H8" s="5" t="s">
        <v>3</v>
      </c>
    </row>
    <row r="10" spans="1:10" ht="12.75">
      <c r="A10" s="8" t="s">
        <v>4</v>
      </c>
      <c r="D10" s="10">
        <v>36160</v>
      </c>
      <c r="E10" s="10">
        <v>32120</v>
      </c>
      <c r="F10" s="10"/>
      <c r="G10" s="10">
        <v>94465</v>
      </c>
      <c r="H10" s="10">
        <v>97990</v>
      </c>
      <c r="J10" s="101"/>
    </row>
    <row r="11" spans="4:8" ht="12.75">
      <c r="D11" s="10"/>
      <c r="E11" s="10"/>
      <c r="F11" s="10"/>
      <c r="G11" s="11"/>
      <c r="H11" s="11"/>
    </row>
    <row r="12" spans="1:10" ht="12.75">
      <c r="A12" s="8" t="s">
        <v>5</v>
      </c>
      <c r="C12" s="98"/>
      <c r="D12" s="11">
        <f>-30903-20-1568-1559-89</f>
        <v>-34139</v>
      </c>
      <c r="E12" s="11">
        <v>-30741</v>
      </c>
      <c r="F12" s="10"/>
      <c r="G12" s="11">
        <f>-81470-67-4308-3963-265</f>
        <v>-90073</v>
      </c>
      <c r="H12" s="11">
        <v>-93528</v>
      </c>
      <c r="I12" s="99"/>
      <c r="J12" s="101"/>
    </row>
    <row r="13" spans="3:8" ht="12.75">
      <c r="C13" s="98"/>
      <c r="D13" s="10"/>
      <c r="E13" s="10"/>
      <c r="F13" s="10"/>
      <c r="G13" s="10"/>
      <c r="H13" s="10"/>
    </row>
    <row r="14" spans="1:10" ht="12.75">
      <c r="A14" s="8" t="s">
        <v>6</v>
      </c>
      <c r="C14" s="98"/>
      <c r="D14" s="12">
        <v>127</v>
      </c>
      <c r="E14" s="12">
        <v>91</v>
      </c>
      <c r="F14" s="10"/>
      <c r="G14" s="12">
        <v>262</v>
      </c>
      <c r="H14" s="12">
        <v>241</v>
      </c>
      <c r="I14" s="95"/>
      <c r="J14" s="101"/>
    </row>
    <row r="15" spans="4:8" ht="12.75">
      <c r="D15" s="10"/>
      <c r="E15" s="10"/>
      <c r="F15" s="10"/>
      <c r="G15" s="10"/>
      <c r="H15" s="10"/>
    </row>
    <row r="16" spans="1:10" ht="12.75">
      <c r="A16" s="8" t="s">
        <v>7</v>
      </c>
      <c r="C16" s="98"/>
      <c r="D16" s="10">
        <f>D12+D10+D14</f>
        <v>2148</v>
      </c>
      <c r="E16" s="10">
        <f>E12+E10+E14</f>
        <v>1470</v>
      </c>
      <c r="F16" s="10"/>
      <c r="G16" s="10">
        <f>G12+G10+G14</f>
        <v>4654</v>
      </c>
      <c r="H16" s="10">
        <f>H12+H10+H14</f>
        <v>4703</v>
      </c>
      <c r="I16" s="95"/>
      <c r="J16" s="101"/>
    </row>
    <row r="17" spans="4:8" ht="12.75">
      <c r="D17" s="10"/>
      <c r="E17" s="10"/>
      <c r="F17" s="10"/>
      <c r="G17" s="10"/>
      <c r="H17" s="10"/>
    </row>
    <row r="18" spans="1:10" ht="12.75">
      <c r="A18" s="8" t="s">
        <v>8</v>
      </c>
      <c r="D18" s="11">
        <v>-555</v>
      </c>
      <c r="E18" s="11">
        <v>-462</v>
      </c>
      <c r="F18" s="10"/>
      <c r="G18" s="11">
        <v>-1478</v>
      </c>
      <c r="H18" s="11">
        <v>-1289</v>
      </c>
      <c r="I18" s="95"/>
      <c r="J18" s="101"/>
    </row>
    <row r="19" spans="4:10" ht="12.75">
      <c r="D19" s="12"/>
      <c r="E19" s="12"/>
      <c r="F19" s="10"/>
      <c r="G19" s="12"/>
      <c r="H19" s="12"/>
      <c r="J19" s="13"/>
    </row>
    <row r="20" spans="1:10" ht="12.75">
      <c r="A20" s="8" t="s">
        <v>9</v>
      </c>
      <c r="C20" s="9">
        <v>8</v>
      </c>
      <c r="D20" s="10">
        <f>+D16+D18</f>
        <v>1593</v>
      </c>
      <c r="E20" s="10">
        <f>+E16+E18</f>
        <v>1008</v>
      </c>
      <c r="F20" s="10"/>
      <c r="G20" s="10">
        <f>+G16+G18</f>
        <v>3176</v>
      </c>
      <c r="H20" s="10">
        <f>+H16+H18</f>
        <v>3414</v>
      </c>
      <c r="J20" s="101"/>
    </row>
    <row r="21" spans="4:10" ht="12.75">
      <c r="D21" s="10"/>
      <c r="E21" s="10"/>
      <c r="F21" s="10"/>
      <c r="G21" s="10"/>
      <c r="H21" s="10"/>
      <c r="J21" s="13"/>
    </row>
    <row r="22" spans="1:8" ht="12.75">
      <c r="A22" s="8" t="s">
        <v>10</v>
      </c>
      <c r="C22" s="9">
        <v>18</v>
      </c>
      <c r="D22" s="12">
        <v>-239</v>
      </c>
      <c r="E22" s="12">
        <f>-710-304</f>
        <v>-1014</v>
      </c>
      <c r="F22" s="10"/>
      <c r="G22" s="12">
        <v>-501</v>
      </c>
      <c r="H22" s="12">
        <v>-2130</v>
      </c>
    </row>
    <row r="23" spans="4:8" ht="12.75">
      <c r="D23" s="10"/>
      <c r="E23" s="10"/>
      <c r="F23" s="10"/>
      <c r="G23" s="10"/>
      <c r="H23" s="10"/>
    </row>
    <row r="24" spans="1:8" ht="12.75">
      <c r="A24" s="8" t="s">
        <v>11</v>
      </c>
      <c r="D24" s="10">
        <f>D20+D22</f>
        <v>1354</v>
      </c>
      <c r="E24" s="10">
        <f>E20+E22</f>
        <v>-6</v>
      </c>
      <c r="F24" s="10"/>
      <c r="G24" s="10">
        <f>G20+G22</f>
        <v>2675</v>
      </c>
      <c r="H24" s="10">
        <f>H20+H22</f>
        <v>1284</v>
      </c>
    </row>
    <row r="25" spans="4:8" ht="13.5" thickBot="1">
      <c r="D25" s="14"/>
      <c r="E25" s="14"/>
      <c r="F25" s="10"/>
      <c r="G25" s="14"/>
      <c r="H25" s="14"/>
    </row>
    <row r="26" spans="4:8" ht="13.5" thickTop="1">
      <c r="D26" s="11"/>
      <c r="E26" s="11"/>
      <c r="F26" s="10"/>
      <c r="G26" s="11"/>
      <c r="H26" s="11"/>
    </row>
    <row r="27" spans="1:8" ht="12.75">
      <c r="A27" s="8" t="s">
        <v>200</v>
      </c>
      <c r="D27" s="10"/>
      <c r="E27" s="10"/>
      <c r="F27" s="10"/>
      <c r="G27" s="10"/>
      <c r="H27" s="10"/>
    </row>
    <row r="28" spans="1:8" ht="13.5" thickBot="1">
      <c r="A28" s="10">
        <v>40000000</v>
      </c>
      <c r="B28" s="8" t="s">
        <v>12</v>
      </c>
      <c r="D28" s="15">
        <f>D24/40000*100</f>
        <v>3.385</v>
      </c>
      <c r="E28" s="16">
        <f>E24/40000*100</f>
        <v>-0.015</v>
      </c>
      <c r="F28" s="10"/>
      <c r="G28" s="15">
        <f>G24/40000*100</f>
        <v>6.6875</v>
      </c>
      <c r="H28" s="15">
        <f>H24/40000*100</f>
        <v>3.2099999999999995</v>
      </c>
    </row>
    <row r="29" spans="4:8" ht="13.5" thickTop="1">
      <c r="D29" s="10"/>
      <c r="E29" s="10"/>
      <c r="F29" s="10"/>
      <c r="G29" s="10"/>
      <c r="H29" s="10"/>
    </row>
    <row r="30" spans="1:8" ht="12.75">
      <c r="A30" s="8" t="s">
        <v>151</v>
      </c>
      <c r="D30" s="10"/>
      <c r="E30" s="10"/>
      <c r="F30" s="10"/>
      <c r="G30" s="10"/>
      <c r="H30" s="10"/>
    </row>
    <row r="31" spans="1:8" ht="12.75">
      <c r="A31" s="8" t="s">
        <v>13</v>
      </c>
      <c r="D31" s="10"/>
      <c r="E31" s="10"/>
      <c r="F31" s="10"/>
      <c r="G31" s="10"/>
      <c r="H31" s="10"/>
    </row>
    <row r="32" ht="12.75">
      <c r="A32" s="8" t="s">
        <v>14</v>
      </c>
    </row>
    <row r="45" spans="3:5" ht="12.75">
      <c r="C45" s="17"/>
      <c r="D45" s="18"/>
      <c r="E45" s="19"/>
    </row>
  </sheetData>
  <mergeCells count="2">
    <mergeCell ref="D6:E6"/>
    <mergeCell ref="G6:H6"/>
  </mergeCells>
  <printOptions/>
  <pageMargins left="0.75" right="0.75" top="1" bottom="1" header="0.5" footer="0.5"/>
  <pageSetup horizontalDpi="600" verticalDpi="600" orientation="portrait" r:id="rId1"/>
  <headerFooter alignWithMargins="0">
    <oddFooter>&amp;C&amp;"Times New Roman,標準"&amp;P</oddFooter>
  </headerFooter>
</worksheet>
</file>

<file path=xl/worksheets/sheet2.xml><?xml version="1.0" encoding="utf-8"?>
<worksheet xmlns="http://schemas.openxmlformats.org/spreadsheetml/2006/main" xmlns:r="http://schemas.openxmlformats.org/officeDocument/2006/relationships">
  <dimension ref="A1:K45"/>
  <sheetViews>
    <sheetView zoomScale="75" zoomScaleNormal="75" workbookViewId="0" topLeftCell="A23">
      <selection activeCell="H27" sqref="H27"/>
    </sheetView>
  </sheetViews>
  <sheetFormatPr defaultColWidth="9.00390625" defaultRowHeight="16.5"/>
  <cols>
    <col min="1" max="1" width="6.00390625" style="23" customWidth="1"/>
    <col min="2" max="2" width="9.00390625" style="21" customWidth="1"/>
    <col min="3" max="5" width="9.00390625" style="22" customWidth="1"/>
    <col min="6" max="6" width="8.125" style="22" customWidth="1"/>
    <col min="7" max="7" width="9.00390625" style="23" customWidth="1"/>
    <col min="8" max="8" width="13.75390625" style="2" customWidth="1"/>
    <col min="9" max="9" width="2.00390625" style="22" customWidth="1"/>
    <col min="10" max="10" width="12.875" style="22" customWidth="1"/>
    <col min="11" max="16384" width="9.00390625" style="22" customWidth="1"/>
  </cols>
  <sheetData>
    <row r="1" ht="15">
      <c r="A1" s="20" t="s">
        <v>0</v>
      </c>
    </row>
    <row r="2" spans="1:10" ht="15">
      <c r="A2" s="20" t="s">
        <v>15</v>
      </c>
      <c r="H2" s="4"/>
      <c r="J2" s="26" t="s">
        <v>16</v>
      </c>
    </row>
    <row r="3" spans="1:10" ht="15">
      <c r="A3" s="20" t="s">
        <v>204</v>
      </c>
      <c r="H3" s="25" t="s">
        <v>17</v>
      </c>
      <c r="J3" s="26" t="s">
        <v>18</v>
      </c>
    </row>
    <row r="4" spans="8:10" ht="15">
      <c r="H4" s="25" t="s">
        <v>19</v>
      </c>
      <c r="J4" s="26" t="s">
        <v>20</v>
      </c>
    </row>
    <row r="5" spans="8:10" ht="15">
      <c r="H5" s="25" t="s">
        <v>21</v>
      </c>
      <c r="J5" s="26" t="s">
        <v>22</v>
      </c>
    </row>
    <row r="6" spans="7:10" ht="15">
      <c r="G6" s="24" t="s">
        <v>2</v>
      </c>
      <c r="H6" s="89">
        <v>37894</v>
      </c>
      <c r="J6" s="89">
        <v>37621</v>
      </c>
    </row>
    <row r="7" spans="8:10" ht="15">
      <c r="H7" s="25" t="s">
        <v>3</v>
      </c>
      <c r="J7" s="26" t="s">
        <v>3</v>
      </c>
    </row>
    <row r="8" ht="15">
      <c r="H8" s="3"/>
    </row>
    <row r="9" spans="2:10" ht="15">
      <c r="B9" s="21" t="s">
        <v>23</v>
      </c>
      <c r="G9" s="27" t="s">
        <v>24</v>
      </c>
      <c r="H9" s="2">
        <v>44497</v>
      </c>
      <c r="J9" s="28">
        <v>43925</v>
      </c>
    </row>
    <row r="10" spans="2:10" ht="15">
      <c r="B10" s="21" t="s">
        <v>25</v>
      </c>
      <c r="G10" s="27" t="s">
        <v>197</v>
      </c>
      <c r="H10" s="2">
        <v>31</v>
      </c>
      <c r="J10" s="28">
        <v>35</v>
      </c>
    </row>
    <row r="11" spans="2:10" ht="15">
      <c r="B11" s="21" t="s">
        <v>26</v>
      </c>
      <c r="H11" s="2">
        <f>'[6]Conso BS-Q4'!$K$41</f>
        <v>0</v>
      </c>
      <c r="J11" s="28">
        <v>0</v>
      </c>
    </row>
    <row r="12" ht="8.25" customHeight="1">
      <c r="J12" s="28"/>
    </row>
    <row r="13" spans="2:10" ht="15">
      <c r="B13" s="21" t="s">
        <v>27</v>
      </c>
      <c r="J13" s="28"/>
    </row>
    <row r="14" spans="3:10" ht="15">
      <c r="C14" s="22" t="s">
        <v>28</v>
      </c>
      <c r="H14" s="29">
        <v>28243</v>
      </c>
      <c r="J14" s="30">
        <v>30045</v>
      </c>
    </row>
    <row r="15" spans="3:10" ht="15">
      <c r="C15" s="22" t="s">
        <v>29</v>
      </c>
      <c r="H15" s="31">
        <v>29695</v>
      </c>
      <c r="J15" s="32">
        <v>25226</v>
      </c>
    </row>
    <row r="16" spans="3:10" ht="15">
      <c r="C16" s="22" t="s">
        <v>30</v>
      </c>
      <c r="H16" s="31"/>
      <c r="J16" s="33"/>
    </row>
    <row r="17" spans="3:10" ht="15">
      <c r="C17" s="22" t="s">
        <v>31</v>
      </c>
      <c r="H17" s="31">
        <v>378</v>
      </c>
      <c r="J17" s="32">
        <v>1133</v>
      </c>
    </row>
    <row r="18" spans="3:10" ht="15">
      <c r="C18" s="22" t="s">
        <v>32</v>
      </c>
      <c r="H18" s="31">
        <v>5509</v>
      </c>
      <c r="J18" s="32">
        <v>6904</v>
      </c>
    </row>
    <row r="19" spans="8:10" ht="15">
      <c r="H19" s="34">
        <f>SUM(H14:H18)</f>
        <v>63825</v>
      </c>
      <c r="J19" s="34">
        <f>SUM(J14:J18)</f>
        <v>63308</v>
      </c>
    </row>
    <row r="21" ht="7.5" customHeight="1">
      <c r="J21" s="28"/>
    </row>
    <row r="22" spans="2:10" ht="15">
      <c r="B22" s="21" t="s">
        <v>33</v>
      </c>
      <c r="H22" s="35"/>
      <c r="J22" s="36"/>
    </row>
    <row r="23" spans="3:10" ht="15">
      <c r="C23" s="22" t="s">
        <v>34</v>
      </c>
      <c r="G23" s="27" t="s">
        <v>173</v>
      </c>
      <c r="H23" s="29">
        <f>38199+19+735</f>
        <v>38953</v>
      </c>
      <c r="J23" s="30">
        <v>38470</v>
      </c>
    </row>
    <row r="24" spans="3:10" ht="15">
      <c r="C24" s="22" t="s">
        <v>35</v>
      </c>
      <c r="H24" s="31">
        <v>1806</v>
      </c>
      <c r="J24" s="32">
        <v>6790</v>
      </c>
    </row>
    <row r="25" spans="3:10" ht="15">
      <c r="C25" s="22" t="s">
        <v>36</v>
      </c>
      <c r="H25" s="31">
        <f>980+1+116</f>
        <v>1097</v>
      </c>
      <c r="J25" s="32">
        <v>1354</v>
      </c>
    </row>
    <row r="26" spans="3:10" ht="15">
      <c r="C26" s="22" t="s">
        <v>37</v>
      </c>
      <c r="H26" s="31">
        <v>281</v>
      </c>
      <c r="J26" s="32">
        <v>0</v>
      </c>
    </row>
    <row r="27" spans="8:10" ht="15">
      <c r="H27" s="34">
        <f>SUM(H23:H26)</f>
        <v>42137</v>
      </c>
      <c r="J27" s="34">
        <f>SUM(J23:J26)</f>
        <v>46614</v>
      </c>
    </row>
    <row r="28" ht="9" customHeight="1">
      <c r="J28" s="28"/>
    </row>
    <row r="29" spans="2:10" ht="15">
      <c r="B29" s="21" t="s">
        <v>38</v>
      </c>
      <c r="H29" s="35">
        <f>H19-H27</f>
        <v>21688</v>
      </c>
      <c r="J29" s="35">
        <f>J19-J27</f>
        <v>16694</v>
      </c>
    </row>
    <row r="30" ht="11.25" customHeight="1">
      <c r="J30" s="28"/>
    </row>
    <row r="31" spans="8:10" ht="15.75" thickBot="1">
      <c r="H31" s="37">
        <f>SUM(H9:H11)+H29</f>
        <v>66216</v>
      </c>
      <c r="I31" s="38"/>
      <c r="J31" s="37">
        <f>SUM(J9:J11)+J29</f>
        <v>60654</v>
      </c>
    </row>
    <row r="32" spans="2:10" ht="15">
      <c r="B32" s="21" t="s">
        <v>39</v>
      </c>
      <c r="J32" s="28"/>
    </row>
    <row r="33" spans="2:10" ht="15">
      <c r="B33" s="21" t="s">
        <v>40</v>
      </c>
      <c r="H33" s="2">
        <v>40000</v>
      </c>
      <c r="J33" s="28">
        <v>40000</v>
      </c>
    </row>
    <row r="34" spans="2:10" ht="15">
      <c r="B34" s="21" t="s">
        <v>41</v>
      </c>
      <c r="J34" s="28"/>
    </row>
    <row r="35" spans="3:10" ht="15">
      <c r="C35" s="22" t="s">
        <v>42</v>
      </c>
      <c r="H35" s="2">
        <v>3544</v>
      </c>
      <c r="J35" s="28">
        <v>3544</v>
      </c>
    </row>
    <row r="36" spans="3:10" ht="15">
      <c r="C36" s="22" t="s">
        <v>43</v>
      </c>
      <c r="H36" s="35">
        <f>'statement of changes in equ'!I18</f>
        <v>14571</v>
      </c>
      <c r="I36" s="38"/>
      <c r="J36" s="36">
        <v>11896</v>
      </c>
    </row>
    <row r="37" spans="8:10" ht="15">
      <c r="H37" s="2">
        <f>SUM(H33:H36)</f>
        <v>58115</v>
      </c>
      <c r="I37" s="22">
        <f>SUM(I33:I36)</f>
        <v>0</v>
      </c>
      <c r="J37" s="2">
        <f>SUM(J33:J36)</f>
        <v>55440</v>
      </c>
    </row>
    <row r="38" spans="2:10" ht="15">
      <c r="B38" s="21" t="s">
        <v>44</v>
      </c>
      <c r="H38" s="2">
        <v>5353</v>
      </c>
      <c r="J38" s="2">
        <v>5137</v>
      </c>
    </row>
    <row r="39" spans="2:10" ht="15">
      <c r="B39" s="21" t="s">
        <v>45</v>
      </c>
      <c r="G39" s="27" t="s">
        <v>173</v>
      </c>
      <c r="H39" s="35">
        <f>211+2537</f>
        <v>2748</v>
      </c>
      <c r="J39" s="36">
        <v>77</v>
      </c>
    </row>
    <row r="40" ht="9.75" customHeight="1"/>
    <row r="41" spans="8:10" ht="15.75" thickBot="1">
      <c r="H41" s="37">
        <f>SUM(H37:H39)</f>
        <v>66216</v>
      </c>
      <c r="I41" s="38">
        <f>SUM(I37:I39)</f>
        <v>0</v>
      </c>
      <c r="J41" s="37">
        <f>SUM(J37:J39)</f>
        <v>60654</v>
      </c>
    </row>
    <row r="42" spans="2:10" ht="15">
      <c r="B42" s="21" t="s">
        <v>46</v>
      </c>
      <c r="H42" s="39">
        <f>H37/H33</f>
        <v>1.452875</v>
      </c>
      <c r="I42" s="40"/>
      <c r="J42" s="39">
        <f>J37/J33</f>
        <v>1.386</v>
      </c>
    </row>
    <row r="43" ht="15">
      <c r="J43" s="39"/>
    </row>
    <row r="44" spans="1:11" s="8" customFormat="1" ht="12.75">
      <c r="A44" s="8" t="s">
        <v>152</v>
      </c>
      <c r="D44" s="10"/>
      <c r="E44" s="10"/>
      <c r="F44" s="10"/>
      <c r="G44" s="18"/>
      <c r="H44" s="10"/>
      <c r="J44" s="41"/>
      <c r="K44" s="41"/>
    </row>
    <row r="45" spans="1:11" s="8" customFormat="1" ht="12.75">
      <c r="A45" s="8" t="s">
        <v>47</v>
      </c>
      <c r="G45" s="9"/>
      <c r="H45" s="10"/>
      <c r="J45" s="41"/>
      <c r="K45" s="41"/>
    </row>
  </sheetData>
  <printOptions/>
  <pageMargins left="0.75" right="0.75" top="1" bottom="1" header="0.5" footer="0.5"/>
  <pageSetup firstPageNumber="2" useFirstPageNumber="1" horizontalDpi="600" verticalDpi="600" orientation="portrait" scale="90" r:id="rId1"/>
  <headerFooter alignWithMargins="0">
    <oddFooter>&amp;C&amp;"Times New Roman,標準"&amp;P</oddFooter>
  </headerFooter>
</worksheet>
</file>

<file path=xl/worksheets/sheet3.xml><?xml version="1.0" encoding="utf-8"?>
<worksheet xmlns="http://schemas.openxmlformats.org/spreadsheetml/2006/main" xmlns:r="http://schemas.openxmlformats.org/officeDocument/2006/relationships">
  <dimension ref="A1:L34"/>
  <sheetViews>
    <sheetView workbookViewId="0" topLeftCell="A1">
      <pane xSplit="2" ySplit="3" topLeftCell="D11" activePane="bottomRight" state="frozen"/>
      <selection pane="topLeft" activeCell="A1" sqref="A1"/>
      <selection pane="topRight" activeCell="C1" sqref="C1"/>
      <selection pane="bottomLeft" activeCell="A4" sqref="A4"/>
      <selection pane="bottomRight" activeCell="I16" sqref="I16"/>
    </sheetView>
  </sheetViews>
  <sheetFormatPr defaultColWidth="9.00390625" defaultRowHeight="16.5"/>
  <cols>
    <col min="1" max="1" width="9.875" style="42" customWidth="1"/>
    <col min="2" max="2" width="9.00390625" style="42" customWidth="1"/>
    <col min="3" max="3" width="11.75390625" style="42" customWidth="1"/>
    <col min="4" max="4" width="7.50390625" style="43" customWidth="1"/>
    <col min="5" max="5" width="10.50390625" style="42" customWidth="1"/>
    <col min="6" max="6" width="2.875" style="42" customWidth="1"/>
    <col min="7" max="7" width="13.75390625" style="42" bestFit="1" customWidth="1"/>
    <col min="8" max="8" width="3.25390625" style="42" customWidth="1"/>
    <col min="9" max="9" width="11.875" style="42" customWidth="1"/>
    <col min="10" max="10" width="3.00390625" style="42" customWidth="1"/>
    <col min="11" max="16384" width="9.00390625" style="42" customWidth="1"/>
  </cols>
  <sheetData>
    <row r="1" ht="16.5">
      <c r="A1" s="20" t="s">
        <v>0</v>
      </c>
    </row>
    <row r="2" ht="16.5">
      <c r="A2" s="20" t="s">
        <v>48</v>
      </c>
    </row>
    <row r="3" ht="16.5">
      <c r="A3" s="1" t="s">
        <v>205</v>
      </c>
    </row>
    <row r="4" ht="16.5">
      <c r="A4" s="44"/>
    </row>
    <row r="5" spans="1:7" ht="16.5">
      <c r="A5" s="44"/>
      <c r="G5" s="45" t="s">
        <v>185</v>
      </c>
    </row>
    <row r="6" spans="4:11" s="8" customFormat="1" ht="12.75">
      <c r="D6" s="9"/>
      <c r="E6" s="45" t="s">
        <v>49</v>
      </c>
      <c r="F6" s="45"/>
      <c r="G6" s="45" t="s">
        <v>50</v>
      </c>
      <c r="H6" s="45"/>
      <c r="I6" s="45" t="s">
        <v>51</v>
      </c>
      <c r="J6" s="45"/>
      <c r="K6" s="45"/>
    </row>
    <row r="7" spans="4:11" s="8" customFormat="1" ht="12.75">
      <c r="D7" s="46" t="s">
        <v>2</v>
      </c>
      <c r="E7" s="45" t="s">
        <v>52</v>
      </c>
      <c r="F7" s="45"/>
      <c r="G7" s="45" t="s">
        <v>53</v>
      </c>
      <c r="H7" s="45"/>
      <c r="I7" s="45" t="s">
        <v>54</v>
      </c>
      <c r="J7" s="45"/>
      <c r="K7" s="45" t="s">
        <v>55</v>
      </c>
    </row>
    <row r="8" spans="4:11" s="8" customFormat="1" ht="12.75">
      <c r="D8" s="9"/>
      <c r="E8" s="45" t="s">
        <v>3</v>
      </c>
      <c r="F8" s="45"/>
      <c r="G8" s="45" t="str">
        <f>E8</f>
        <v>RM'000</v>
      </c>
      <c r="H8" s="45"/>
      <c r="I8" s="45" t="str">
        <f>G8</f>
        <v>RM'000</v>
      </c>
      <c r="J8" s="45"/>
      <c r="K8" s="45" t="str">
        <f>I8</f>
        <v>RM'000</v>
      </c>
    </row>
    <row r="9" spans="1:4" s="8" customFormat="1" ht="12.75">
      <c r="A9" s="47" t="s">
        <v>56</v>
      </c>
      <c r="D9" s="9"/>
    </row>
    <row r="10" spans="1:12" s="8" customFormat="1" ht="12.75">
      <c r="A10" s="8" t="s">
        <v>57</v>
      </c>
      <c r="B10" s="48"/>
      <c r="D10" s="9"/>
      <c r="E10" s="10">
        <v>40000</v>
      </c>
      <c r="F10" s="10"/>
      <c r="G10" s="10">
        <v>3544</v>
      </c>
      <c r="H10" s="10"/>
      <c r="I10" s="10">
        <v>17033</v>
      </c>
      <c r="J10" s="10"/>
      <c r="K10" s="10">
        <f>SUM(E10:I10)</f>
        <v>60577</v>
      </c>
      <c r="L10" s="10"/>
    </row>
    <row r="11" spans="4:12" s="8" customFormat="1" ht="12.75">
      <c r="D11" s="9"/>
      <c r="E11" s="10"/>
      <c r="F11" s="10"/>
      <c r="G11" s="10"/>
      <c r="H11" s="10"/>
      <c r="I11" s="10"/>
      <c r="J11" s="10"/>
      <c r="K11" s="10"/>
      <c r="L11" s="10"/>
    </row>
    <row r="12" spans="1:12" s="8" customFormat="1" ht="12.75">
      <c r="A12" s="8" t="s">
        <v>198</v>
      </c>
      <c r="D12" s="49" t="s">
        <v>58</v>
      </c>
      <c r="E12" s="12">
        <v>0</v>
      </c>
      <c r="F12" s="12"/>
      <c r="G12" s="12">
        <v>0</v>
      </c>
      <c r="H12" s="12"/>
      <c r="I12" s="12">
        <f>-4531+713-1319</f>
        <v>-5137</v>
      </c>
      <c r="J12" s="12"/>
      <c r="K12" s="12">
        <f>SUM(E12:I12)</f>
        <v>-5137</v>
      </c>
      <c r="L12" s="10"/>
    </row>
    <row r="13" spans="4:12" s="8" customFormat="1" ht="12.75">
      <c r="D13" s="9"/>
      <c r="E13" s="10"/>
      <c r="F13" s="10"/>
      <c r="G13" s="10"/>
      <c r="H13" s="10"/>
      <c r="I13" s="10"/>
      <c r="J13" s="10"/>
      <c r="K13" s="10"/>
      <c r="L13" s="10"/>
    </row>
    <row r="14" spans="1:12" s="8" customFormat="1" ht="12.75">
      <c r="A14" s="8" t="s">
        <v>59</v>
      </c>
      <c r="D14" s="9"/>
      <c r="E14" s="10">
        <f>SUM(E10:E12)</f>
        <v>40000</v>
      </c>
      <c r="F14" s="10"/>
      <c r="G14" s="10">
        <f>SUM(G10:G12)</f>
        <v>3544</v>
      </c>
      <c r="H14" s="10"/>
      <c r="I14" s="10">
        <f>SUM(I10:I12)</f>
        <v>11896</v>
      </c>
      <c r="J14" s="10"/>
      <c r="K14" s="10">
        <f>SUM(K10:K12)</f>
        <v>55440</v>
      </c>
      <c r="L14" s="10"/>
    </row>
    <row r="15" spans="4:12" s="8" customFormat="1" ht="12.75">
      <c r="D15" s="9"/>
      <c r="E15" s="10"/>
      <c r="F15" s="10"/>
      <c r="G15" s="10"/>
      <c r="H15" s="10"/>
      <c r="I15" s="10"/>
      <c r="J15" s="10"/>
      <c r="K15" s="10"/>
      <c r="L15" s="10"/>
    </row>
    <row r="16" spans="1:12" s="8" customFormat="1" ht="12.75">
      <c r="A16" s="8" t="s">
        <v>146</v>
      </c>
      <c r="D16" s="9"/>
      <c r="E16" s="10">
        <v>0</v>
      </c>
      <c r="F16" s="10"/>
      <c r="G16" s="10">
        <v>0</v>
      </c>
      <c r="H16" s="10"/>
      <c r="I16" s="10">
        <f>'income statement'!G24</f>
        <v>2675</v>
      </c>
      <c r="J16" s="10"/>
      <c r="K16" s="10">
        <f>SUM(E16:I16)</f>
        <v>2675</v>
      </c>
      <c r="L16" s="10"/>
    </row>
    <row r="17" spans="4:12" s="8" customFormat="1" ht="12.75">
      <c r="D17" s="9"/>
      <c r="E17" s="10"/>
      <c r="F17" s="10"/>
      <c r="G17" s="10"/>
      <c r="H17" s="10"/>
      <c r="I17" s="10"/>
      <c r="J17" s="10"/>
      <c r="K17" s="10"/>
      <c r="L17" s="10"/>
    </row>
    <row r="18" spans="1:12" s="8" customFormat="1" ht="13.5" thickBot="1">
      <c r="A18" s="48" t="s">
        <v>206</v>
      </c>
      <c r="D18" s="9"/>
      <c r="E18" s="50">
        <f>SUM(E14:E16)</f>
        <v>40000</v>
      </c>
      <c r="F18" s="50"/>
      <c r="G18" s="50">
        <f>SUM(G14:G16)</f>
        <v>3544</v>
      </c>
      <c r="H18" s="50"/>
      <c r="I18" s="50">
        <f>SUM(I14:I16)</f>
        <v>14571</v>
      </c>
      <c r="J18" s="50"/>
      <c r="K18" s="50">
        <f>SUM(K14:K16)</f>
        <v>58115</v>
      </c>
      <c r="L18" s="10"/>
    </row>
    <row r="19" spans="4:12" s="8" customFormat="1" ht="13.5" thickTop="1">
      <c r="D19" s="9"/>
      <c r="E19" s="10"/>
      <c r="F19" s="10"/>
      <c r="G19" s="10"/>
      <c r="H19" s="10"/>
      <c r="I19" s="10"/>
      <c r="J19" s="10"/>
      <c r="K19" s="10"/>
      <c r="L19" s="10"/>
    </row>
    <row r="20" spans="1:12" s="8" customFormat="1" ht="12.75">
      <c r="A20" s="48" t="s">
        <v>60</v>
      </c>
      <c r="D20" s="9"/>
      <c r="L20" s="10"/>
    </row>
    <row r="21" spans="1:12" s="8" customFormat="1" ht="12.75">
      <c r="A21" s="8" t="s">
        <v>57</v>
      </c>
      <c r="D21" s="9"/>
      <c r="E21" s="51">
        <v>40000</v>
      </c>
      <c r="F21" s="10"/>
      <c r="G21" s="10">
        <v>3544</v>
      </c>
      <c r="H21" s="10"/>
      <c r="I21" s="10">
        <v>14688</v>
      </c>
      <c r="J21" s="10"/>
      <c r="K21" s="51">
        <f>SUM(E21:I21)</f>
        <v>58232</v>
      </c>
      <c r="L21" s="10"/>
    </row>
    <row r="22" spans="4:12" s="8" customFormat="1" ht="12.75">
      <c r="D22" s="9"/>
      <c r="E22" s="51"/>
      <c r="F22" s="10"/>
      <c r="G22" s="10"/>
      <c r="H22" s="10"/>
      <c r="I22" s="10"/>
      <c r="J22" s="10"/>
      <c r="K22" s="51"/>
      <c r="L22" s="10"/>
    </row>
    <row r="23" spans="1:12" s="8" customFormat="1" ht="12.75">
      <c r="A23" s="8" t="str">
        <f>A12</f>
        <v>Prior year adjustment</v>
      </c>
      <c r="D23" s="9">
        <v>1</v>
      </c>
      <c r="E23" s="12">
        <v>0</v>
      </c>
      <c r="F23" s="12"/>
      <c r="G23" s="12">
        <v>0</v>
      </c>
      <c r="H23" s="12"/>
      <c r="I23" s="12">
        <f>-2297</f>
        <v>-2297</v>
      </c>
      <c r="J23" s="12"/>
      <c r="K23" s="12">
        <f>SUM(E23:I23)</f>
        <v>-2297</v>
      </c>
      <c r="L23" s="10"/>
    </row>
    <row r="24" spans="4:12" s="8" customFormat="1" ht="12.75">
      <c r="D24" s="9"/>
      <c r="E24" s="10"/>
      <c r="F24" s="10"/>
      <c r="G24" s="10"/>
      <c r="H24" s="10"/>
      <c r="I24" s="10"/>
      <c r="J24" s="10"/>
      <c r="K24" s="10"/>
      <c r="L24" s="10"/>
    </row>
    <row r="25" spans="1:12" s="8" customFormat="1" ht="12.75">
      <c r="A25" s="8" t="s">
        <v>59</v>
      </c>
      <c r="D25" s="9"/>
      <c r="E25" s="10">
        <f>SUM(E21:E23)</f>
        <v>40000</v>
      </c>
      <c r="F25" s="10"/>
      <c r="G25" s="10">
        <f>SUM(G21:G23)</f>
        <v>3544</v>
      </c>
      <c r="H25" s="10"/>
      <c r="I25" s="10">
        <f>SUM(I21:I23)</f>
        <v>12391</v>
      </c>
      <c r="J25" s="10"/>
      <c r="K25" s="10">
        <f>SUM(K21:K23)</f>
        <v>55935</v>
      </c>
      <c r="L25" s="10"/>
    </row>
    <row r="26" spans="4:12" s="8" customFormat="1" ht="12.75">
      <c r="D26" s="9"/>
      <c r="E26" s="51"/>
      <c r="F26" s="10"/>
      <c r="G26" s="10"/>
      <c r="H26" s="10"/>
      <c r="I26" s="10"/>
      <c r="J26" s="10"/>
      <c r="K26" s="51"/>
      <c r="L26" s="10"/>
    </row>
    <row r="27" spans="1:12" s="8" customFormat="1" ht="12.75">
      <c r="A27" s="8" t="s">
        <v>147</v>
      </c>
      <c r="D27" s="9"/>
      <c r="E27" s="10">
        <v>0</v>
      </c>
      <c r="F27" s="10"/>
      <c r="G27" s="10">
        <v>0</v>
      </c>
      <c r="H27" s="10"/>
      <c r="I27" s="10">
        <f>'income statement'!H24</f>
        <v>1284</v>
      </c>
      <c r="J27" s="10"/>
      <c r="K27" s="10">
        <f>SUM(E27:I27)</f>
        <v>1284</v>
      </c>
      <c r="L27" s="10"/>
    </row>
    <row r="28" spans="4:12" s="8" customFormat="1" ht="12.75">
      <c r="D28" s="9"/>
      <c r="E28" s="10"/>
      <c r="F28" s="10"/>
      <c r="G28" s="10"/>
      <c r="H28" s="10"/>
      <c r="I28" s="10"/>
      <c r="J28" s="10"/>
      <c r="K28" s="10"/>
      <c r="L28" s="10"/>
    </row>
    <row r="29" spans="1:12" s="8" customFormat="1" ht="13.5" thickBot="1">
      <c r="A29" s="48" t="s">
        <v>207</v>
      </c>
      <c r="D29" s="9"/>
      <c r="E29" s="50">
        <f>SUM(E25:E27)</f>
        <v>40000</v>
      </c>
      <c r="F29" s="50"/>
      <c r="G29" s="50">
        <f>SUM(G25:G27)</f>
        <v>3544</v>
      </c>
      <c r="H29" s="50"/>
      <c r="I29" s="50">
        <f>SUM(I25:I27)</f>
        <v>13675</v>
      </c>
      <c r="J29" s="50"/>
      <c r="K29" s="50">
        <f>SUM(K25:K27)</f>
        <v>57219</v>
      </c>
      <c r="L29" s="10"/>
    </row>
    <row r="30" spans="4:12" s="8" customFormat="1" ht="13.5" thickTop="1">
      <c r="D30" s="9"/>
      <c r="E30" s="10"/>
      <c r="F30" s="10"/>
      <c r="G30" s="10"/>
      <c r="H30" s="10"/>
      <c r="I30" s="10"/>
      <c r="J30" s="10"/>
      <c r="K30" s="10"/>
      <c r="L30" s="10"/>
    </row>
    <row r="31" spans="1:4" s="8" customFormat="1" ht="12.75">
      <c r="A31" s="8" t="s">
        <v>153</v>
      </c>
      <c r="D31" s="9"/>
    </row>
    <row r="32" spans="1:4" s="8" customFormat="1" ht="12.75">
      <c r="A32" s="8" t="s">
        <v>154</v>
      </c>
      <c r="D32" s="9"/>
    </row>
    <row r="33" spans="1:4" s="8" customFormat="1" ht="12.75">
      <c r="A33" s="8" t="s">
        <v>61</v>
      </c>
      <c r="D33" s="9"/>
    </row>
    <row r="34" s="8" customFormat="1" ht="12.75">
      <c r="D34" s="9"/>
    </row>
  </sheetData>
  <printOptions/>
  <pageMargins left="0.75" right="0.75" top="1" bottom="1" header="0.5" footer="0.5"/>
  <pageSetup firstPageNumber="3" useFirstPageNumber="1" horizontalDpi="600" verticalDpi="600" orientation="portrait" scale="95" r:id="rId1"/>
  <headerFooter alignWithMargins="0">
    <oddFooter>&amp;C&amp;"Times New Roman,標準"&amp;P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28"/>
  <sheetViews>
    <sheetView zoomScale="75" zoomScaleNormal="75" workbookViewId="0" topLeftCell="A3">
      <selection activeCell="D14" sqref="D14"/>
    </sheetView>
  </sheetViews>
  <sheetFormatPr defaultColWidth="9.00390625" defaultRowHeight="16.5"/>
  <cols>
    <col min="1" max="1" width="5.50390625" style="52" customWidth="1"/>
    <col min="2" max="2" width="7.125" style="52" customWidth="1"/>
    <col min="3" max="3" width="14.375" style="52" customWidth="1"/>
    <col min="4" max="4" width="29.625" style="52" customWidth="1"/>
    <col min="5" max="5" width="10.125" style="52" customWidth="1"/>
    <col min="6" max="6" width="7.00390625" style="52" customWidth="1"/>
    <col min="7" max="7" width="11.75390625" style="52" customWidth="1"/>
    <col min="8" max="8" width="10.625" style="52" customWidth="1"/>
    <col min="9" max="16384" width="9.00390625" style="52" customWidth="1"/>
  </cols>
  <sheetData>
    <row r="1" ht="15.75">
      <c r="A1" s="20" t="s">
        <v>0</v>
      </c>
    </row>
    <row r="2" ht="15.75">
      <c r="A2" s="20" t="s">
        <v>187</v>
      </c>
    </row>
    <row r="3" ht="15.75">
      <c r="A3" s="20" t="s">
        <v>208</v>
      </c>
    </row>
    <row r="4" ht="15.75"/>
    <row r="5" spans="5:7" ht="15.75">
      <c r="E5" s="53" t="s">
        <v>209</v>
      </c>
      <c r="G5" s="53" t="s">
        <v>209</v>
      </c>
    </row>
    <row r="6" spans="5:7" ht="15.75">
      <c r="E6" s="87">
        <v>37894</v>
      </c>
      <c r="G6" s="88">
        <v>37529</v>
      </c>
    </row>
    <row r="7" spans="5:7" ht="15.75">
      <c r="E7" s="54" t="s">
        <v>3</v>
      </c>
      <c r="G7" s="54" t="s">
        <v>3</v>
      </c>
    </row>
    <row r="8" spans="1:5" ht="15.75">
      <c r="A8" s="4"/>
      <c r="B8" s="2"/>
      <c r="C8" s="22"/>
      <c r="D8" s="22"/>
      <c r="E8" s="2"/>
    </row>
    <row r="9" spans="1:7" ht="15.75">
      <c r="A9" s="2" t="s">
        <v>227</v>
      </c>
      <c r="B9" s="2"/>
      <c r="C9" s="22"/>
      <c r="D9" s="22"/>
      <c r="E9" s="55">
        <v>251</v>
      </c>
      <c r="G9" s="56">
        <v>2269</v>
      </c>
    </row>
    <row r="10" spans="1:7" ht="15.75">
      <c r="A10" s="4"/>
      <c r="B10" s="2"/>
      <c r="C10" s="22"/>
      <c r="D10" s="22"/>
      <c r="E10" s="2"/>
      <c r="G10" s="57"/>
    </row>
    <row r="11" spans="1:7" ht="15.75">
      <c r="A11" s="2" t="s">
        <v>62</v>
      </c>
      <c r="B11" s="2"/>
      <c r="C11" s="22"/>
      <c r="D11" s="22"/>
      <c r="E11" s="55">
        <v>-4800</v>
      </c>
      <c r="G11" s="56">
        <v>-4203</v>
      </c>
    </row>
    <row r="12" spans="1:7" ht="15.75">
      <c r="A12" s="4"/>
      <c r="B12" s="2"/>
      <c r="C12" s="22"/>
      <c r="D12" s="22"/>
      <c r="E12" s="2"/>
      <c r="G12" s="57"/>
    </row>
    <row r="13" spans="1:7" ht="15.75">
      <c r="A13" s="2" t="s">
        <v>228</v>
      </c>
      <c r="B13" s="2"/>
      <c r="C13" s="22"/>
      <c r="D13" s="22"/>
      <c r="E13" s="55">
        <v>2680</v>
      </c>
      <c r="G13" s="56">
        <v>7862</v>
      </c>
    </row>
    <row r="14" spans="1:7" ht="15.75">
      <c r="A14" s="4"/>
      <c r="B14" s="2"/>
      <c r="C14" s="22"/>
      <c r="D14" s="22"/>
      <c r="E14" s="2"/>
      <c r="G14" s="57"/>
    </row>
    <row r="15" spans="1:7" ht="15.75">
      <c r="A15" s="2"/>
      <c r="B15" s="2"/>
      <c r="C15" s="22"/>
      <c r="D15" s="22"/>
      <c r="E15" s="2"/>
      <c r="G15" s="57"/>
    </row>
    <row r="16" spans="1:7" ht="15.75">
      <c r="A16" s="2" t="s">
        <v>184</v>
      </c>
      <c r="B16" s="2"/>
      <c r="C16" s="22"/>
      <c r="D16" s="22"/>
      <c r="E16" s="2">
        <f>E9+E11+E13</f>
        <v>-1869</v>
      </c>
      <c r="G16" s="57">
        <f>G9+G11+G13</f>
        <v>5928</v>
      </c>
    </row>
    <row r="17" spans="1:7" ht="15.75">
      <c r="A17" s="2" t="s">
        <v>63</v>
      </c>
      <c r="B17" s="2"/>
      <c r="C17" s="22"/>
      <c r="D17" s="22"/>
      <c r="E17" s="2">
        <f>'[7]CF3months03'!F102</f>
        <v>6904</v>
      </c>
      <c r="G17" s="57">
        <f>4718-947</f>
        <v>3771</v>
      </c>
    </row>
    <row r="18" spans="1:7" ht="15.75">
      <c r="A18" s="2" t="s">
        <v>201</v>
      </c>
      <c r="B18" s="2"/>
      <c r="C18" s="22"/>
      <c r="D18" s="22"/>
      <c r="E18" s="55">
        <f>SUM(E16:E17)</f>
        <v>5035</v>
      </c>
      <c r="G18" s="56">
        <f>SUM(G16:G17)</f>
        <v>9699</v>
      </c>
    </row>
    <row r="19" spans="1:7" ht="15.75">
      <c r="A19" s="2"/>
      <c r="B19" s="2"/>
      <c r="C19" s="22"/>
      <c r="D19" s="22"/>
      <c r="E19" s="2"/>
      <c r="G19" s="58"/>
    </row>
    <row r="20" spans="1:7" ht="15.75">
      <c r="A20" s="2" t="s">
        <v>64</v>
      </c>
      <c r="B20" s="2"/>
      <c r="C20" s="22"/>
      <c r="D20" s="22"/>
      <c r="E20" s="2"/>
      <c r="G20" s="57"/>
    </row>
    <row r="21" spans="1:7" ht="15.75">
      <c r="A21" s="2" t="s">
        <v>65</v>
      </c>
      <c r="B21" s="2"/>
      <c r="C21" s="22"/>
      <c r="D21" s="22"/>
      <c r="E21" s="2">
        <f>'balance sheet'!H18</f>
        <v>5509</v>
      </c>
      <c r="G21" s="57">
        <v>9699</v>
      </c>
    </row>
    <row r="22" spans="1:7" ht="15.75">
      <c r="A22" s="2" t="s">
        <v>174</v>
      </c>
      <c r="B22" s="2"/>
      <c r="C22" s="22"/>
      <c r="D22" s="22"/>
      <c r="E22" s="2">
        <v>-474</v>
      </c>
      <c r="G22" s="57">
        <v>0</v>
      </c>
    </row>
    <row r="23" spans="1:7" ht="15.75">
      <c r="A23" s="2"/>
      <c r="B23" s="2"/>
      <c r="C23" s="22"/>
      <c r="D23" s="22"/>
      <c r="E23" s="55">
        <f>SUM(E21:E22)</f>
        <v>5035</v>
      </c>
      <c r="G23" s="56">
        <f>SUM(G21:G22)</f>
        <v>9699</v>
      </c>
    </row>
    <row r="24" spans="1:7" ht="15.75">
      <c r="A24" s="2"/>
      <c r="B24" s="2"/>
      <c r="C24" s="22"/>
      <c r="D24" s="22"/>
      <c r="E24" s="2"/>
      <c r="G24" s="57"/>
    </row>
    <row r="25" spans="1:7" ht="15.75" hidden="1">
      <c r="A25" s="2"/>
      <c r="B25" s="2"/>
      <c r="C25" s="22"/>
      <c r="D25" s="22"/>
      <c r="E25" s="2">
        <f>E18-E23</f>
        <v>0</v>
      </c>
      <c r="G25" s="59">
        <f>G18-G23</f>
        <v>0</v>
      </c>
    </row>
    <row r="26" ht="15.75">
      <c r="A26" s="60" t="s">
        <v>155</v>
      </c>
    </row>
    <row r="27" ht="15.75">
      <c r="A27" s="60" t="s">
        <v>156</v>
      </c>
    </row>
    <row r="28" ht="15.75">
      <c r="A28" s="60" t="s">
        <v>66</v>
      </c>
    </row>
  </sheetData>
  <printOptions/>
  <pageMargins left="0.75" right="0.75" top="1" bottom="1" header="0.5" footer="0.5"/>
  <pageSetup firstPageNumber="4" useFirstPageNumber="1" fitToHeight="1" fitToWidth="1" horizontalDpi="600" verticalDpi="600" orientation="portrait" scale="92" r:id="rId3"/>
  <headerFooter alignWithMargins="0">
    <oddFooter>&amp;C&amp;"Times New Roman,標準"&amp;P</oddFooter>
  </headerFooter>
  <legacyDrawing r:id="rId2"/>
</worksheet>
</file>

<file path=xl/worksheets/sheet5.xml><?xml version="1.0" encoding="utf-8"?>
<worksheet xmlns="http://schemas.openxmlformats.org/spreadsheetml/2006/main" xmlns:r="http://schemas.openxmlformats.org/officeDocument/2006/relationships">
  <dimension ref="A1:J662"/>
  <sheetViews>
    <sheetView tabSelected="1" workbookViewId="0" topLeftCell="A1">
      <pane xSplit="1" ySplit="6" topLeftCell="B292" activePane="bottomRight" state="frozen"/>
      <selection pane="topLeft" activeCell="A1" sqref="A1"/>
      <selection pane="topRight" activeCell="B1" sqref="B1"/>
      <selection pane="bottomLeft" activeCell="A7" sqref="A7"/>
      <selection pane="bottomRight" activeCell="D294" sqref="D294"/>
    </sheetView>
  </sheetViews>
  <sheetFormatPr defaultColWidth="9.00390625" defaultRowHeight="16.5"/>
  <cols>
    <col min="1" max="1" width="2.875" style="8" customWidth="1"/>
    <col min="2" max="2" width="3.50390625" style="8" customWidth="1"/>
    <col min="3" max="3" width="3.00390625" style="8" customWidth="1"/>
    <col min="4" max="4" width="31.625" style="8" customWidth="1"/>
    <col min="5" max="5" width="15.875" style="8" customWidth="1"/>
    <col min="6" max="6" width="13.125" style="8" customWidth="1"/>
    <col min="7" max="7" width="13.50390625" style="10" customWidth="1"/>
    <col min="8" max="8" width="13.25390625" style="8" customWidth="1"/>
    <col min="9" max="9" width="11.875" style="8" customWidth="1"/>
    <col min="10" max="10" width="11.50390625" style="10" customWidth="1"/>
    <col min="11" max="16384" width="9.00390625" style="8" customWidth="1"/>
  </cols>
  <sheetData>
    <row r="1" ht="14.25">
      <c r="A1" s="1" t="s">
        <v>67</v>
      </c>
    </row>
    <row r="2" ht="14.25">
      <c r="A2" s="1" t="s">
        <v>210</v>
      </c>
    </row>
    <row r="3" ht="14.25">
      <c r="A3" s="1"/>
    </row>
    <row r="4" ht="14.25">
      <c r="A4" s="1"/>
    </row>
    <row r="5" ht="14.25">
      <c r="A5" s="61" t="s">
        <v>186</v>
      </c>
    </row>
    <row r="6" ht="14.25">
      <c r="A6" s="61"/>
    </row>
    <row r="7" spans="1:2" ht="12.75">
      <c r="A7" s="62" t="s">
        <v>68</v>
      </c>
      <c r="B7" s="48" t="s">
        <v>69</v>
      </c>
    </row>
    <row r="8" ht="12.75">
      <c r="A8" s="48"/>
    </row>
    <row r="9" ht="12.75">
      <c r="A9" s="48"/>
    </row>
    <row r="10" ht="12.75">
      <c r="A10" s="48"/>
    </row>
    <row r="11" ht="12.75">
      <c r="A11" s="48"/>
    </row>
    <row r="12" ht="12.75">
      <c r="A12" s="48"/>
    </row>
    <row r="13" ht="12.75">
      <c r="A13" s="48"/>
    </row>
    <row r="14" ht="12.75">
      <c r="A14" s="48"/>
    </row>
    <row r="15" ht="12.75">
      <c r="A15" s="48"/>
    </row>
    <row r="16" ht="12.75">
      <c r="A16" s="48"/>
    </row>
    <row r="17" ht="12.75">
      <c r="A17" s="48"/>
    </row>
    <row r="18" ht="12.75">
      <c r="A18" s="48"/>
    </row>
    <row r="19" ht="12.75">
      <c r="A19" s="48"/>
    </row>
    <row r="20" ht="12.75">
      <c r="A20" s="48"/>
    </row>
    <row r="21" ht="12.75">
      <c r="A21" s="48"/>
    </row>
    <row r="22" spans="1:3" ht="12.75">
      <c r="A22" s="48"/>
      <c r="B22" s="62" t="s">
        <v>70</v>
      </c>
      <c r="C22" s="48" t="s">
        <v>71</v>
      </c>
    </row>
    <row r="23" ht="12.75">
      <c r="A23" s="48"/>
    </row>
    <row r="24" spans="1:4" ht="12.75">
      <c r="A24" s="48"/>
      <c r="C24" s="63"/>
      <c r="D24" s="8" t="s">
        <v>72</v>
      </c>
    </row>
    <row r="25" ht="12.75">
      <c r="A25" s="48"/>
    </row>
    <row r="26" ht="12.75">
      <c r="A26" s="48"/>
    </row>
    <row r="27" ht="12.75">
      <c r="A27" s="48"/>
    </row>
    <row r="28" ht="12.75">
      <c r="A28" s="48"/>
    </row>
    <row r="29" ht="12.75">
      <c r="A29" s="48"/>
    </row>
    <row r="30" ht="12.75">
      <c r="A30" s="48"/>
    </row>
    <row r="31" ht="12.75">
      <c r="A31" s="48"/>
    </row>
    <row r="32" ht="12.75">
      <c r="A32" s="48"/>
    </row>
    <row r="33" spans="1:3" ht="12.75">
      <c r="A33" s="48"/>
      <c r="B33" s="62" t="s">
        <v>73</v>
      </c>
      <c r="C33" s="48" t="s">
        <v>74</v>
      </c>
    </row>
    <row r="34" ht="12.75">
      <c r="A34" s="48"/>
    </row>
    <row r="35" ht="12.75">
      <c r="A35" s="48"/>
    </row>
    <row r="36" ht="12.75">
      <c r="A36" s="48"/>
    </row>
    <row r="37" ht="12.75">
      <c r="A37" s="48"/>
    </row>
    <row r="38" spans="1:8" s="9" customFormat="1" ht="12.75">
      <c r="A38" s="46"/>
      <c r="G38" s="64" t="s">
        <v>75</v>
      </c>
      <c r="H38" s="64" t="s">
        <v>76</v>
      </c>
    </row>
    <row r="39" spans="1:8" ht="12.75">
      <c r="A39" s="48"/>
      <c r="G39" s="65" t="s">
        <v>3</v>
      </c>
      <c r="H39" s="65" t="s">
        <v>3</v>
      </c>
    </row>
    <row r="40" spans="1:8" ht="12.75">
      <c r="A40" s="48"/>
      <c r="H40" s="10"/>
    </row>
    <row r="41" spans="1:8" ht="12.75">
      <c r="A41" s="48"/>
      <c r="C41" s="48" t="s">
        <v>77</v>
      </c>
      <c r="H41" s="10"/>
    </row>
    <row r="42" spans="1:8" ht="12.75">
      <c r="A42" s="48"/>
      <c r="C42" s="8" t="s">
        <v>78</v>
      </c>
      <c r="G42" s="10">
        <f>'statement of changes in equ'!I10</f>
        <v>17033</v>
      </c>
      <c r="H42" s="10">
        <f>'statement of changes in equ'!I21</f>
        <v>14688</v>
      </c>
    </row>
    <row r="43" spans="1:8" ht="12.75">
      <c r="A43" s="48"/>
      <c r="H43" s="10"/>
    </row>
    <row r="44" spans="1:8" ht="12.75">
      <c r="A44" s="48"/>
      <c r="C44" s="8" t="s">
        <v>79</v>
      </c>
      <c r="G44" s="10">
        <f>'statement of changes in equ'!I12</f>
        <v>-5137</v>
      </c>
      <c r="H44" s="10">
        <f>'statement of changes in equ'!I23</f>
        <v>-2297</v>
      </c>
    </row>
    <row r="45" spans="1:8" ht="12.75">
      <c r="A45" s="48"/>
      <c r="H45" s="10"/>
    </row>
    <row r="46" spans="1:8" ht="13.5" thickBot="1">
      <c r="A46" s="48"/>
      <c r="C46" s="8" t="s">
        <v>80</v>
      </c>
      <c r="G46" s="66">
        <f>SUM(G42:G44)</f>
        <v>11896</v>
      </c>
      <c r="H46" s="66">
        <f>SUM(H42:H44)</f>
        <v>12391</v>
      </c>
    </row>
    <row r="47" ht="12.75">
      <c r="A47" s="48"/>
    </row>
    <row r="48" spans="1:8" ht="12.75">
      <c r="A48" s="48"/>
      <c r="C48" s="48" t="s">
        <v>81</v>
      </c>
      <c r="H48" s="10"/>
    </row>
    <row r="49" spans="1:8" ht="12.75">
      <c r="A49" s="48"/>
      <c r="C49" s="48"/>
      <c r="E49" s="104" t="s">
        <v>189</v>
      </c>
      <c r="F49" s="104"/>
      <c r="G49" s="105" t="s">
        <v>213</v>
      </c>
      <c r="H49" s="105"/>
    </row>
    <row r="50" spans="1:8" ht="12.75">
      <c r="A50" s="48"/>
      <c r="E50" s="46" t="s">
        <v>211</v>
      </c>
      <c r="F50" s="46" t="s">
        <v>212</v>
      </c>
      <c r="G50" s="90" t="s">
        <v>211</v>
      </c>
      <c r="H50" s="90" t="s">
        <v>212</v>
      </c>
    </row>
    <row r="51" spans="1:8" ht="12.75">
      <c r="A51" s="48"/>
      <c r="E51" s="46" t="s">
        <v>190</v>
      </c>
      <c r="F51" s="46" t="s">
        <v>190</v>
      </c>
      <c r="G51" s="46" t="s">
        <v>190</v>
      </c>
      <c r="H51" s="46" t="s">
        <v>190</v>
      </c>
    </row>
    <row r="52" spans="1:8" ht="12.75">
      <c r="A52" s="48"/>
      <c r="E52" s="46"/>
      <c r="F52" s="46"/>
      <c r="G52" s="46"/>
      <c r="H52" s="92"/>
    </row>
    <row r="53" spans="1:8" ht="12.75">
      <c r="A53" s="48"/>
      <c r="C53" s="8" t="s">
        <v>82</v>
      </c>
      <c r="E53" s="91">
        <f>E57-E55</f>
        <v>1524</v>
      </c>
      <c r="F53" s="92">
        <v>1008</v>
      </c>
      <c r="G53" s="93">
        <f>G57-G55</f>
        <v>2891</v>
      </c>
      <c r="H53" s="92">
        <v>3414</v>
      </c>
    </row>
    <row r="54" spans="1:8" ht="12.75">
      <c r="A54" s="48"/>
      <c r="G54" s="41"/>
      <c r="H54" s="11"/>
    </row>
    <row r="55" spans="1:8" ht="12.75">
      <c r="A55" s="48"/>
      <c r="C55" s="8" t="s">
        <v>79</v>
      </c>
      <c r="E55" s="92">
        <v>-170</v>
      </c>
      <c r="F55" s="92">
        <v>-1014</v>
      </c>
      <c r="G55" s="11">
        <v>-216</v>
      </c>
      <c r="H55" s="92">
        <v>-2130</v>
      </c>
    </row>
    <row r="56" spans="1:8" ht="12.75">
      <c r="A56" s="48"/>
      <c r="G56" s="41"/>
      <c r="H56" s="11"/>
    </row>
    <row r="57" spans="1:8" ht="13.5" thickBot="1">
      <c r="A57" s="48"/>
      <c r="C57" s="8" t="s">
        <v>191</v>
      </c>
      <c r="E57" s="94">
        <v>1354</v>
      </c>
      <c r="F57" s="97">
        <f>SUM(F53:F55)</f>
        <v>-6</v>
      </c>
      <c r="G57" s="94">
        <v>2675</v>
      </c>
      <c r="H57" s="94">
        <f>SUM(H53:H55)</f>
        <v>1284</v>
      </c>
    </row>
    <row r="58" spans="1:9" ht="12.75">
      <c r="A58" s="48"/>
      <c r="G58" s="8"/>
      <c r="I58" s="10"/>
    </row>
    <row r="59" ht="12.75">
      <c r="A59" s="48"/>
    </row>
    <row r="60" spans="1:2" ht="12.75">
      <c r="A60" s="62" t="s">
        <v>83</v>
      </c>
      <c r="B60" s="48" t="s">
        <v>84</v>
      </c>
    </row>
    <row r="61" ht="12.75">
      <c r="A61" s="48"/>
    </row>
    <row r="62" ht="12.75">
      <c r="A62" s="48"/>
    </row>
    <row r="63" ht="12.75">
      <c r="A63" s="48"/>
    </row>
    <row r="64" ht="12.75">
      <c r="A64" s="48"/>
    </row>
    <row r="65" spans="1:2" ht="12.75">
      <c r="A65" s="67" t="s">
        <v>85</v>
      </c>
      <c r="B65" s="48" t="s">
        <v>86</v>
      </c>
    </row>
    <row r="66" ht="12.75">
      <c r="A66" s="68"/>
    </row>
    <row r="67" ht="14.25">
      <c r="A67" s="61"/>
    </row>
    <row r="68" ht="14.25">
      <c r="A68" s="61"/>
    </row>
    <row r="69" ht="14.25">
      <c r="A69" s="61"/>
    </row>
    <row r="70" ht="14.25">
      <c r="A70" s="61"/>
    </row>
    <row r="71" spans="1:2" ht="14.25">
      <c r="A71" s="69" t="s">
        <v>87</v>
      </c>
      <c r="B71" s="48" t="s">
        <v>88</v>
      </c>
    </row>
    <row r="77" spans="1:2" ht="12.75">
      <c r="A77" s="62" t="s">
        <v>89</v>
      </c>
      <c r="B77" s="48" t="s">
        <v>90</v>
      </c>
    </row>
    <row r="83" spans="1:2" ht="12.75">
      <c r="A83" s="62" t="s">
        <v>91</v>
      </c>
      <c r="B83" s="48" t="s">
        <v>92</v>
      </c>
    </row>
    <row r="84" ht="12.75">
      <c r="A84" s="48"/>
    </row>
    <row r="85" ht="12.75">
      <c r="A85" s="48"/>
    </row>
    <row r="86" ht="12.75">
      <c r="A86" s="48"/>
    </row>
    <row r="87" ht="12.75">
      <c r="A87" s="48"/>
    </row>
    <row r="88" ht="12.75">
      <c r="A88" s="48"/>
    </row>
    <row r="89" ht="12.75" customHeight="1"/>
    <row r="90" spans="1:2" ht="12.75">
      <c r="A90" s="62" t="s">
        <v>93</v>
      </c>
      <c r="B90" s="48" t="s">
        <v>94</v>
      </c>
    </row>
    <row r="95" spans="1:10" ht="12.75">
      <c r="A95" s="62" t="s">
        <v>95</v>
      </c>
      <c r="B95" s="48" t="s">
        <v>96</v>
      </c>
      <c r="E95" s="48"/>
      <c r="G95" s="8"/>
      <c r="J95" s="8"/>
    </row>
    <row r="96" spans="1:10" ht="12.75">
      <c r="A96" s="62"/>
      <c r="B96" s="48"/>
      <c r="E96" s="48"/>
      <c r="F96" s="45" t="s">
        <v>4</v>
      </c>
      <c r="G96" s="103" t="s">
        <v>9</v>
      </c>
      <c r="H96" s="103"/>
      <c r="J96" s="8"/>
    </row>
    <row r="97" spans="2:10" ht="12.75">
      <c r="B97" s="48" t="s">
        <v>97</v>
      </c>
      <c r="E97" s="45">
        <v>2003</v>
      </c>
      <c r="F97" s="45">
        <v>2002</v>
      </c>
      <c r="G97" s="45">
        <v>2003</v>
      </c>
      <c r="H97" s="45">
        <v>2002</v>
      </c>
      <c r="J97" s="8"/>
    </row>
    <row r="98" spans="5:10" ht="12.75">
      <c r="E98" s="45" t="s">
        <v>98</v>
      </c>
      <c r="F98" s="45" t="s">
        <v>98</v>
      </c>
      <c r="G98" s="45" t="s">
        <v>98</v>
      </c>
      <c r="H98" s="45" t="str">
        <f>G98</f>
        <v>Year to date</v>
      </c>
      <c r="J98" s="8"/>
    </row>
    <row r="99" spans="5:10" ht="12.75">
      <c r="E99" s="45" t="str">
        <f>F99</f>
        <v>RM'000</v>
      </c>
      <c r="F99" s="45" t="s">
        <v>3</v>
      </c>
      <c r="G99" s="45" t="s">
        <v>3</v>
      </c>
      <c r="H99" s="45" t="s">
        <v>3</v>
      </c>
      <c r="J99" s="8"/>
    </row>
    <row r="100" spans="2:10" ht="12.75">
      <c r="B100" s="8" t="s">
        <v>99</v>
      </c>
      <c r="E100" s="10">
        <v>65684</v>
      </c>
      <c r="F100" s="10">
        <v>77575</v>
      </c>
      <c r="G100" s="10">
        <v>3079</v>
      </c>
      <c r="H100" s="10">
        <v>4984</v>
      </c>
      <c r="J100" s="8"/>
    </row>
    <row r="101" spans="2:10" ht="12.75">
      <c r="B101" s="8" t="s">
        <v>100</v>
      </c>
      <c r="E101" s="12">
        <v>28781</v>
      </c>
      <c r="F101" s="12">
        <v>20415</v>
      </c>
      <c r="G101" s="12">
        <v>97</v>
      </c>
      <c r="H101" s="12">
        <v>-1570</v>
      </c>
      <c r="J101" s="8"/>
    </row>
    <row r="102" spans="5:10" ht="13.5" thickBot="1">
      <c r="E102" s="50">
        <f>SUM(E100:E101)</f>
        <v>94465</v>
      </c>
      <c r="F102" s="50">
        <f>SUM(F100:F101)</f>
        <v>97990</v>
      </c>
      <c r="G102" s="50">
        <f>SUM(G100:G101)</f>
        <v>3176</v>
      </c>
      <c r="H102" s="50">
        <f>SUM(H100:H101)</f>
        <v>3414</v>
      </c>
      <c r="J102" s="8"/>
    </row>
    <row r="103" ht="13.5" thickTop="1"/>
    <row r="105" spans="1:2" ht="12.75">
      <c r="A105" s="62" t="s">
        <v>101</v>
      </c>
      <c r="B105" s="48" t="s">
        <v>102</v>
      </c>
    </row>
    <row r="112" spans="1:2" ht="12.75">
      <c r="A112" s="62" t="s">
        <v>103</v>
      </c>
      <c r="B112" s="48" t="s">
        <v>104</v>
      </c>
    </row>
    <row r="113" ht="12.75">
      <c r="A113" s="48"/>
    </row>
    <row r="114" ht="12.75">
      <c r="A114" s="48"/>
    </row>
    <row r="115" ht="12.75">
      <c r="A115" s="48"/>
    </row>
    <row r="116" ht="12.75">
      <c r="A116" s="48"/>
    </row>
    <row r="117" ht="12.75">
      <c r="A117" s="48"/>
    </row>
    <row r="118" ht="12.75">
      <c r="A118" s="48"/>
    </row>
    <row r="119" spans="1:2" ht="12.75">
      <c r="A119" s="62" t="s">
        <v>105</v>
      </c>
      <c r="B119" s="48" t="s">
        <v>106</v>
      </c>
    </row>
    <row r="120" ht="12.75">
      <c r="A120" s="48"/>
    </row>
    <row r="121" ht="12.75">
      <c r="A121" s="48"/>
    </row>
    <row r="122" ht="12.75">
      <c r="A122" s="48"/>
    </row>
    <row r="123" spans="1:2" ht="12.75">
      <c r="A123" s="48"/>
      <c r="B123" s="63" t="s">
        <v>215</v>
      </c>
    </row>
    <row r="124" ht="12.75">
      <c r="A124" s="48"/>
    </row>
    <row r="125" ht="12.75">
      <c r="A125" s="48"/>
    </row>
    <row r="126" ht="12.75">
      <c r="A126" s="48"/>
    </row>
    <row r="127" ht="12.75">
      <c r="A127" s="48"/>
    </row>
    <row r="128" ht="12.75">
      <c r="A128" s="48"/>
    </row>
    <row r="129" ht="12.75">
      <c r="A129" s="48"/>
    </row>
    <row r="130" spans="1:2" ht="12.75">
      <c r="A130" s="48"/>
      <c r="B130" s="63" t="s">
        <v>214</v>
      </c>
    </row>
    <row r="131" ht="12.75">
      <c r="A131" s="48"/>
    </row>
    <row r="132" ht="12.75">
      <c r="A132" s="48"/>
    </row>
    <row r="133" ht="12.75">
      <c r="A133" s="48"/>
    </row>
    <row r="134" ht="12.75">
      <c r="A134" s="48"/>
    </row>
    <row r="135" ht="12.75">
      <c r="A135" s="48"/>
    </row>
    <row r="136" ht="12.75">
      <c r="A136" s="48"/>
    </row>
    <row r="137" ht="12.75">
      <c r="A137" s="48"/>
    </row>
    <row r="138" ht="12.75">
      <c r="A138" s="48"/>
    </row>
    <row r="139" ht="12.75">
      <c r="A139" s="48"/>
    </row>
    <row r="140" spans="1:2" ht="12.75">
      <c r="A140" s="62" t="s">
        <v>107</v>
      </c>
      <c r="B140" s="48" t="s">
        <v>199</v>
      </c>
    </row>
    <row r="144" ht="13.5" customHeight="1"/>
    <row r="145" spans="1:2" ht="13.5" customHeight="1">
      <c r="A145" s="62" t="s">
        <v>157</v>
      </c>
      <c r="B145" s="48" t="s">
        <v>158</v>
      </c>
    </row>
    <row r="146" ht="13.5" customHeight="1"/>
    <row r="147" ht="13.5" customHeight="1"/>
    <row r="148" ht="13.5" customHeight="1"/>
    <row r="149" ht="13.5" customHeight="1"/>
    <row r="150" ht="13.5" customHeight="1"/>
    <row r="151" ht="13.5" customHeight="1">
      <c r="A151" s="61" t="s">
        <v>108</v>
      </c>
    </row>
    <row r="152" ht="12.75">
      <c r="F152" s="70"/>
    </row>
    <row r="153" spans="1:2" ht="12.75">
      <c r="A153" s="62" t="s">
        <v>159</v>
      </c>
      <c r="B153" s="48" t="s">
        <v>109</v>
      </c>
    </row>
    <row r="154" spans="7:8" ht="12.75">
      <c r="G154" s="45" t="s">
        <v>110</v>
      </c>
      <c r="H154" s="45" t="s">
        <v>111</v>
      </c>
    </row>
    <row r="155" spans="1:8" ht="12.75">
      <c r="A155" s="48"/>
      <c r="G155" s="45" t="s">
        <v>216</v>
      </c>
      <c r="H155" s="45" t="s">
        <v>211</v>
      </c>
    </row>
    <row r="156" spans="7:8" ht="12.75">
      <c r="G156" s="45" t="s">
        <v>112</v>
      </c>
      <c r="H156" s="45" t="s">
        <v>113</v>
      </c>
    </row>
    <row r="157" spans="2:8" ht="12.75">
      <c r="B157" s="8" t="s">
        <v>114</v>
      </c>
      <c r="G157" s="10">
        <f>'income statement'!D10</f>
        <v>36160</v>
      </c>
      <c r="H157" s="10">
        <f>'income statement'!G10</f>
        <v>94465</v>
      </c>
    </row>
    <row r="158" spans="2:8" ht="12.75">
      <c r="B158" s="8" t="s">
        <v>115</v>
      </c>
      <c r="G158" s="10">
        <f>'income statement'!D16</f>
        <v>2148</v>
      </c>
      <c r="H158" s="10">
        <f>'income statement'!G16</f>
        <v>4654</v>
      </c>
    </row>
    <row r="159" spans="2:8" ht="12.75">
      <c r="B159" s="8" t="s">
        <v>149</v>
      </c>
      <c r="G159" s="10">
        <f>'income statement'!D20</f>
        <v>1593</v>
      </c>
      <c r="H159" s="10">
        <f>'income statement'!G20</f>
        <v>3176</v>
      </c>
    </row>
    <row r="160" spans="2:8" ht="12.75">
      <c r="B160" s="8" t="s">
        <v>148</v>
      </c>
      <c r="G160" s="10">
        <f>'income statement'!D24</f>
        <v>1354</v>
      </c>
      <c r="H160" s="10">
        <f>'income statement'!G24</f>
        <v>2675</v>
      </c>
    </row>
    <row r="161" spans="5:6" ht="12.75">
      <c r="E161" s="10"/>
      <c r="F161" s="10"/>
    </row>
    <row r="162" spans="5:6" ht="12.75">
      <c r="E162" s="10"/>
      <c r="F162" s="10"/>
    </row>
    <row r="163" spans="5:6" ht="12.75">
      <c r="E163" s="10"/>
      <c r="F163" s="10"/>
    </row>
    <row r="164" spans="5:6" ht="12.75">
      <c r="E164" s="10"/>
      <c r="F164" s="10"/>
    </row>
    <row r="165" spans="5:6" ht="12.75">
      <c r="E165" s="10"/>
      <c r="F165" s="10"/>
    </row>
    <row r="166" spans="5:6" ht="12.75">
      <c r="E166" s="10"/>
      <c r="F166" s="10"/>
    </row>
    <row r="167" spans="5:6" ht="12.75">
      <c r="E167" s="10"/>
      <c r="F167" s="10"/>
    </row>
    <row r="168" spans="5:6" ht="12.75">
      <c r="E168" s="10"/>
      <c r="F168" s="10"/>
    </row>
    <row r="169" ht="14.25" customHeight="1"/>
    <row r="170" ht="14.25" customHeight="1"/>
    <row r="171" ht="14.25" customHeight="1"/>
    <row r="172" ht="14.25" customHeight="1"/>
    <row r="173" ht="14.25" customHeight="1"/>
    <row r="174" ht="14.25" customHeight="1"/>
    <row r="175" ht="14.25" customHeight="1"/>
    <row r="176" ht="14.25" customHeight="1"/>
    <row r="177" spans="1:2" ht="14.25" customHeight="1">
      <c r="A177" s="62" t="s">
        <v>160</v>
      </c>
      <c r="B177" s="48" t="s">
        <v>116</v>
      </c>
    </row>
    <row r="178" ht="14.25" customHeight="1"/>
    <row r="179" spans="6:8" ht="12.75">
      <c r="F179" s="45" t="s">
        <v>211</v>
      </c>
      <c r="G179" s="45" t="s">
        <v>193</v>
      </c>
      <c r="H179" s="45" t="s">
        <v>117</v>
      </c>
    </row>
    <row r="180" spans="6:8" ht="12.75">
      <c r="F180" s="45" t="s">
        <v>3</v>
      </c>
      <c r="G180" s="45" t="s">
        <v>3</v>
      </c>
      <c r="H180" s="45" t="s">
        <v>118</v>
      </c>
    </row>
    <row r="181" spans="2:8" ht="12.75">
      <c r="B181" s="8" t="s">
        <v>4</v>
      </c>
      <c r="F181" s="71">
        <f>G157</f>
        <v>36160</v>
      </c>
      <c r="G181" s="51">
        <v>31031</v>
      </c>
      <c r="H181" s="51">
        <f>(F181-G181)/G181*100</f>
        <v>16.528632657664915</v>
      </c>
    </row>
    <row r="182" spans="2:8" ht="12.75">
      <c r="B182" s="8" t="s">
        <v>150</v>
      </c>
      <c r="F182" s="11">
        <f>G159</f>
        <v>1593</v>
      </c>
      <c r="G182" s="11">
        <v>1146</v>
      </c>
      <c r="H182" s="70">
        <f>(F182-G182)/G182*100</f>
        <v>39.00523560209424</v>
      </c>
    </row>
    <row r="191" spans="1:2" ht="12.75">
      <c r="A191" s="62" t="s">
        <v>161</v>
      </c>
      <c r="B191" s="48" t="s">
        <v>119</v>
      </c>
    </row>
    <row r="192" ht="12.75">
      <c r="A192" s="48"/>
    </row>
    <row r="193" ht="12.75">
      <c r="A193" s="48"/>
    </row>
    <row r="194" ht="12.75">
      <c r="A194" s="48"/>
    </row>
    <row r="195" ht="12.75">
      <c r="A195" s="48"/>
    </row>
    <row r="204" spans="1:2" ht="12.75">
      <c r="A204" s="62" t="s">
        <v>162</v>
      </c>
      <c r="B204" s="48" t="s">
        <v>120</v>
      </c>
    </row>
    <row r="210" spans="1:8" ht="12.75">
      <c r="A210" s="62" t="s">
        <v>163</v>
      </c>
      <c r="B210" s="48" t="s">
        <v>10</v>
      </c>
      <c r="G210" s="45" t="s">
        <v>192</v>
      </c>
      <c r="H210" s="45" t="s">
        <v>213</v>
      </c>
    </row>
    <row r="211" spans="1:8" ht="12.75">
      <c r="A211" s="48"/>
      <c r="G211" s="45" t="s">
        <v>211</v>
      </c>
      <c r="H211" s="45" t="str">
        <f>G211</f>
        <v>30.9.2003</v>
      </c>
    </row>
    <row r="212" spans="7:8" ht="12.75">
      <c r="G212" s="45" t="s">
        <v>3</v>
      </c>
      <c r="H212" s="45" t="s">
        <v>3</v>
      </c>
    </row>
    <row r="213" spans="7:8" ht="12.75">
      <c r="G213" s="73"/>
      <c r="H213" s="11"/>
    </row>
    <row r="214" spans="2:8" ht="12.75">
      <c r="B214" s="8" t="s">
        <v>121</v>
      </c>
      <c r="G214" s="73"/>
      <c r="H214" s="11"/>
    </row>
    <row r="215" spans="2:8" ht="12.75">
      <c r="B215" s="8" t="s">
        <v>122</v>
      </c>
      <c r="G215" s="11">
        <f>33+127</f>
        <v>160</v>
      </c>
      <c r="H215" s="11">
        <v>285</v>
      </c>
    </row>
    <row r="216" spans="2:8" ht="12.75">
      <c r="B216" s="8" t="s">
        <v>123</v>
      </c>
      <c r="G216" s="11">
        <v>79</v>
      </c>
      <c r="H216" s="11">
        <v>216</v>
      </c>
    </row>
    <row r="217" spans="7:8" ht="13.5" thickBot="1">
      <c r="G217" s="66">
        <f>SUM(G215:G216)</f>
        <v>239</v>
      </c>
      <c r="H217" s="66">
        <f>SUM(H215:H216)</f>
        <v>501</v>
      </c>
    </row>
    <row r="218" spans="7:8" ht="12.75">
      <c r="G218" s="73"/>
      <c r="H218" s="11"/>
    </row>
    <row r="219" spans="7:8" ht="12.75">
      <c r="G219" s="73"/>
      <c r="H219" s="11"/>
    </row>
    <row r="220" spans="7:8" ht="12.75">
      <c r="G220" s="73"/>
      <c r="H220" s="11"/>
    </row>
    <row r="221" spans="7:8" ht="12.75">
      <c r="G221" s="73"/>
      <c r="H221" s="11"/>
    </row>
    <row r="222" spans="5:6" ht="12.75">
      <c r="E222" s="41"/>
      <c r="F222" s="41"/>
    </row>
    <row r="223" spans="1:2" ht="12.75">
      <c r="A223" s="62" t="s">
        <v>164</v>
      </c>
      <c r="B223" s="48" t="s">
        <v>124</v>
      </c>
    </row>
    <row r="236" spans="1:2" ht="12.75">
      <c r="A236" s="62" t="s">
        <v>165</v>
      </c>
      <c r="B236" s="48" t="s">
        <v>125</v>
      </c>
    </row>
    <row r="237" spans="7:8" ht="12.75">
      <c r="G237" s="45" t="s">
        <v>181</v>
      </c>
      <c r="H237" s="45" t="s">
        <v>213</v>
      </c>
    </row>
    <row r="238" spans="7:8" ht="12.75">
      <c r="G238" s="45" t="s">
        <v>211</v>
      </c>
      <c r="H238" s="45" t="str">
        <f>G238</f>
        <v>30.9.2003</v>
      </c>
    </row>
    <row r="239" spans="7:8" ht="12.75">
      <c r="G239" s="45" t="s">
        <v>3</v>
      </c>
      <c r="H239" s="45" t="s">
        <v>3</v>
      </c>
    </row>
    <row r="241" spans="2:8" ht="12.75">
      <c r="B241" s="8" t="s">
        <v>175</v>
      </c>
      <c r="G241" s="10">
        <v>48</v>
      </c>
      <c r="H241" s="8">
        <v>48</v>
      </c>
    </row>
    <row r="242" spans="2:8" ht="12.75">
      <c r="B242" s="8" t="s">
        <v>176</v>
      </c>
      <c r="G242" s="10">
        <v>-17</v>
      </c>
      <c r="H242" s="10">
        <f>G242</f>
        <v>-17</v>
      </c>
    </row>
    <row r="243" spans="7:8" ht="13.5" thickBot="1">
      <c r="G243" s="66">
        <f>SUM(G241:G242)</f>
        <v>31</v>
      </c>
      <c r="H243" s="66">
        <f>SUM(H241:H242)</f>
        <v>31</v>
      </c>
    </row>
    <row r="245" ht="12.75">
      <c r="H245" s="45" t="s">
        <v>179</v>
      </c>
    </row>
    <row r="246" ht="12.75">
      <c r="H246" s="45" t="s">
        <v>211</v>
      </c>
    </row>
    <row r="247" ht="12.75">
      <c r="H247" s="45" t="s">
        <v>180</v>
      </c>
    </row>
    <row r="248" ht="12.75">
      <c r="B248" s="8" t="s">
        <v>177</v>
      </c>
    </row>
    <row r="249" spans="2:8" ht="12.75">
      <c r="B249" s="8" t="s">
        <v>178</v>
      </c>
      <c r="H249" s="8">
        <v>48</v>
      </c>
    </row>
    <row r="250" spans="2:8" ht="12.75">
      <c r="B250" s="8" t="s">
        <v>182</v>
      </c>
      <c r="H250" s="8">
        <v>31</v>
      </c>
    </row>
    <row r="251" spans="2:8" ht="12.75">
      <c r="B251" s="8" t="s">
        <v>183</v>
      </c>
      <c r="H251" s="8">
        <v>31</v>
      </c>
    </row>
    <row r="254" spans="1:2" ht="12.75">
      <c r="A254" s="62" t="s">
        <v>166</v>
      </c>
      <c r="B254" s="48" t="s">
        <v>126</v>
      </c>
    </row>
    <row r="255" ht="12.75">
      <c r="A255" s="48"/>
    </row>
    <row r="256" spans="1:3" ht="12.75">
      <c r="A256" s="48"/>
      <c r="B256" s="62" t="s">
        <v>70</v>
      </c>
      <c r="C256" s="48" t="s">
        <v>127</v>
      </c>
    </row>
    <row r="257" ht="12.75">
      <c r="A257" s="48"/>
    </row>
    <row r="258" ht="12.75">
      <c r="A258" s="48"/>
    </row>
    <row r="259" ht="12.75">
      <c r="A259" s="48"/>
    </row>
    <row r="260" ht="12.75">
      <c r="A260" s="48"/>
    </row>
    <row r="261" ht="12.75">
      <c r="A261" s="48"/>
    </row>
    <row r="262" spans="1:4" ht="12.75">
      <c r="A262" s="48"/>
      <c r="C262" s="62" t="s">
        <v>217</v>
      </c>
      <c r="D262" s="48" t="s">
        <v>218</v>
      </c>
    </row>
    <row r="263" ht="12.75">
      <c r="A263" s="48"/>
    </row>
    <row r="264" ht="12.75">
      <c r="A264" s="48"/>
    </row>
    <row r="265" ht="12.75">
      <c r="A265" s="48"/>
    </row>
    <row r="266" ht="12.75">
      <c r="A266" s="48"/>
    </row>
    <row r="267" ht="12.75">
      <c r="A267" s="48"/>
    </row>
    <row r="268" spans="1:4" ht="12.75">
      <c r="A268" s="48"/>
      <c r="C268" s="62" t="s">
        <v>219</v>
      </c>
      <c r="D268" s="48" t="s">
        <v>220</v>
      </c>
    </row>
    <row r="269" ht="12.75">
      <c r="A269" s="48"/>
    </row>
    <row r="270" ht="12.75">
      <c r="A270" s="48"/>
    </row>
    <row r="271" ht="12.75">
      <c r="A271" s="48"/>
    </row>
    <row r="272" ht="12.75">
      <c r="A272" s="48"/>
    </row>
    <row r="273" ht="12.75">
      <c r="A273" s="48"/>
    </row>
    <row r="274" spans="1:4" ht="12.75">
      <c r="A274" s="48"/>
      <c r="C274" s="62" t="s">
        <v>221</v>
      </c>
      <c r="D274" s="48" t="s">
        <v>222</v>
      </c>
    </row>
    <row r="275" spans="1:4" ht="12.75">
      <c r="A275" s="48"/>
      <c r="D275" s="48" t="s">
        <v>223</v>
      </c>
    </row>
    <row r="276" ht="12.75">
      <c r="A276" s="48"/>
    </row>
    <row r="277" ht="12.75">
      <c r="A277" s="48"/>
    </row>
    <row r="278" ht="12.75">
      <c r="A278" s="48"/>
    </row>
    <row r="279" ht="12.75">
      <c r="A279" s="48"/>
    </row>
    <row r="280" ht="12.75">
      <c r="A280" s="48"/>
    </row>
    <row r="281" ht="12.75">
      <c r="A281" s="48"/>
    </row>
    <row r="282" spans="1:2" ht="12.75">
      <c r="A282" s="48"/>
      <c r="B282" s="8" t="s">
        <v>224</v>
      </c>
    </row>
    <row r="283" ht="12.75">
      <c r="A283" s="48"/>
    </row>
    <row r="284" spans="1:2" ht="12.75">
      <c r="A284" s="48"/>
      <c r="B284" s="48" t="s">
        <v>229</v>
      </c>
    </row>
    <row r="285" ht="12.75">
      <c r="A285" s="48"/>
    </row>
    <row r="286" ht="12.75">
      <c r="A286" s="48"/>
    </row>
    <row r="287" ht="12.75">
      <c r="A287" s="48"/>
    </row>
    <row r="288" ht="12.75">
      <c r="A288" s="48"/>
    </row>
    <row r="289" ht="12.75">
      <c r="A289" s="48"/>
    </row>
    <row r="290" ht="12.75">
      <c r="A290" s="48"/>
    </row>
    <row r="291" ht="12.75">
      <c r="A291" s="48"/>
    </row>
    <row r="292" ht="12.75">
      <c r="A292" s="48"/>
    </row>
    <row r="293" ht="12.75">
      <c r="A293" s="48"/>
    </row>
    <row r="294" ht="12.75">
      <c r="A294" s="48"/>
    </row>
    <row r="295" spans="1:2" ht="12.75">
      <c r="A295" s="62" t="s">
        <v>166</v>
      </c>
      <c r="B295" s="48" t="s">
        <v>226</v>
      </c>
    </row>
    <row r="296" ht="12.75">
      <c r="A296" s="48"/>
    </row>
    <row r="297" ht="12.75">
      <c r="A297" s="48"/>
    </row>
    <row r="298" ht="12.75">
      <c r="A298" s="48"/>
    </row>
    <row r="299" ht="12.75">
      <c r="A299" s="48"/>
    </row>
    <row r="300" ht="12.75">
      <c r="A300" s="48"/>
    </row>
    <row r="301" spans="1:3" ht="12.75">
      <c r="A301" s="48"/>
      <c r="B301" s="62" t="s">
        <v>73</v>
      </c>
      <c r="C301" s="48" t="s">
        <v>128</v>
      </c>
    </row>
    <row r="302" ht="12.75">
      <c r="A302" s="48"/>
    </row>
    <row r="303" ht="12.75">
      <c r="A303" s="48"/>
    </row>
    <row r="304" ht="12.75">
      <c r="A304" s="48"/>
    </row>
    <row r="305" ht="12.75">
      <c r="A305" s="48"/>
    </row>
    <row r="306" ht="12.75">
      <c r="A306" s="48"/>
    </row>
    <row r="307" spans="1:2" ht="12.75">
      <c r="A307" s="62" t="s">
        <v>167</v>
      </c>
      <c r="B307" s="48" t="s">
        <v>129</v>
      </c>
    </row>
    <row r="308" ht="12.75">
      <c r="F308" s="45"/>
    </row>
    <row r="309" spans="2:7" ht="12.75">
      <c r="B309" s="8" t="s">
        <v>130</v>
      </c>
      <c r="G309" s="8"/>
    </row>
    <row r="310" ht="12.75">
      <c r="G310" s="8"/>
    </row>
    <row r="311" spans="2:7" ht="12.75">
      <c r="B311" s="8" t="s">
        <v>131</v>
      </c>
      <c r="G311" s="8"/>
    </row>
    <row r="312" spans="6:8" ht="12.75">
      <c r="F312" s="72" t="s">
        <v>132</v>
      </c>
      <c r="G312" s="72" t="s">
        <v>133</v>
      </c>
      <c r="H312" s="72" t="s">
        <v>55</v>
      </c>
    </row>
    <row r="313" spans="6:8" ht="12.75">
      <c r="F313" s="72" t="s">
        <v>3</v>
      </c>
      <c r="G313" s="72" t="s">
        <v>3</v>
      </c>
      <c r="H313" s="72" t="s">
        <v>3</v>
      </c>
    </row>
    <row r="314" spans="2:8" ht="12.75">
      <c r="B314" s="74" t="s">
        <v>134</v>
      </c>
      <c r="F314" s="10">
        <v>2208</v>
      </c>
      <c r="G314" s="10">
        <v>10564</v>
      </c>
      <c r="H314" s="13">
        <f>G314+F314</f>
        <v>12772</v>
      </c>
    </row>
    <row r="315" spans="2:8" ht="12.75">
      <c r="B315" s="74" t="s">
        <v>135</v>
      </c>
      <c r="F315" s="10">
        <v>0</v>
      </c>
      <c r="G315" s="10">
        <v>22953</v>
      </c>
      <c r="H315" s="13">
        <f>G315+F315</f>
        <v>22953</v>
      </c>
    </row>
    <row r="316" spans="2:8" ht="12.75">
      <c r="B316" s="74" t="s">
        <v>136</v>
      </c>
      <c r="F316" s="10">
        <v>0</v>
      </c>
      <c r="G316" s="10">
        <v>474</v>
      </c>
      <c r="H316" s="13">
        <f>G316+F316</f>
        <v>474</v>
      </c>
    </row>
    <row r="317" spans="2:8" ht="12.75">
      <c r="B317" s="74" t="s">
        <v>225</v>
      </c>
      <c r="F317" s="10">
        <v>0</v>
      </c>
      <c r="G317" s="10">
        <v>19</v>
      </c>
      <c r="H317" s="13">
        <f>G317+F317</f>
        <v>19</v>
      </c>
    </row>
    <row r="318" spans="2:8" ht="12.75">
      <c r="B318" s="74" t="s">
        <v>137</v>
      </c>
      <c r="F318" s="12">
        <v>2000</v>
      </c>
      <c r="G318" s="12">
        <f>'[6]Notes -Q2'!$E$70</f>
        <v>0</v>
      </c>
      <c r="H318" s="75">
        <f>G318+F318</f>
        <v>2000</v>
      </c>
    </row>
    <row r="319" spans="2:9" ht="12.75">
      <c r="B319" s="74"/>
      <c r="F319" s="10">
        <f>SUM(F314:F318)</f>
        <v>4208</v>
      </c>
      <c r="G319" s="10">
        <f>SUM(G314:G318)</f>
        <v>34010</v>
      </c>
      <c r="H319" s="10">
        <f>SUM(H314:H318)</f>
        <v>38218</v>
      </c>
      <c r="I319" s="13"/>
    </row>
    <row r="320" spans="2:8" ht="12.75">
      <c r="B320" s="74" t="s">
        <v>138</v>
      </c>
      <c r="F320" s="74">
        <v>735</v>
      </c>
      <c r="G320" s="76">
        <v>0</v>
      </c>
      <c r="H320" s="12">
        <f>F320+G320</f>
        <v>735</v>
      </c>
    </row>
    <row r="321" spans="6:8" ht="12.75">
      <c r="F321" s="77">
        <f>SUM(F319:F320)</f>
        <v>4943</v>
      </c>
      <c r="G321" s="78">
        <f>SUM(G319:G320)</f>
        <v>34010</v>
      </c>
      <c r="H321" s="77">
        <f>SUM(H319:H320)</f>
        <v>38953</v>
      </c>
    </row>
    <row r="322" spans="2:7" ht="12.75">
      <c r="B322" s="8" t="s">
        <v>139</v>
      </c>
      <c r="F322" s="70"/>
      <c r="G322" s="8"/>
    </row>
    <row r="323" spans="6:7" ht="12.75">
      <c r="F323" s="70"/>
      <c r="G323" s="8"/>
    </row>
    <row r="324" spans="2:8" ht="12.75">
      <c r="B324" s="74" t="s">
        <v>225</v>
      </c>
      <c r="F324" s="70">
        <v>0</v>
      </c>
      <c r="G324" s="8">
        <v>211</v>
      </c>
      <c r="H324" s="13">
        <f>SUM(F324:G324)</f>
        <v>211</v>
      </c>
    </row>
    <row r="325" spans="2:8" ht="12.75">
      <c r="B325" s="74" t="str">
        <f>B320</f>
        <v>Term loan</v>
      </c>
      <c r="F325" s="75">
        <v>2537</v>
      </c>
      <c r="G325" s="100">
        <v>0</v>
      </c>
      <c r="H325" s="75">
        <f>F325+G325</f>
        <v>2537</v>
      </c>
    </row>
    <row r="326" spans="6:8" ht="12.75">
      <c r="F326" s="78">
        <f>SUM(F324:F325)</f>
        <v>2537</v>
      </c>
      <c r="G326" s="78">
        <f>SUM(G324:G325)</f>
        <v>211</v>
      </c>
      <c r="H326" s="78">
        <f>SUM(H324:H325)</f>
        <v>2748</v>
      </c>
    </row>
    <row r="327" spans="2:8" ht="13.5" thickBot="1">
      <c r="B327" s="8" t="s">
        <v>55</v>
      </c>
      <c r="F327" s="79">
        <f>F321+F326</f>
        <v>7480</v>
      </c>
      <c r="G327" s="79">
        <f>G321+G326</f>
        <v>34221</v>
      </c>
      <c r="H327" s="79">
        <f>H321+H326</f>
        <v>41701</v>
      </c>
    </row>
    <row r="328" spans="7:8" ht="13.5" thickTop="1">
      <c r="G328" s="8"/>
      <c r="H328" s="70"/>
    </row>
    <row r="329" spans="2:7" ht="12.75">
      <c r="B329" s="8" t="s">
        <v>140</v>
      </c>
      <c r="G329" s="70"/>
    </row>
    <row r="330" ht="12.75">
      <c r="F330" s="70"/>
    </row>
    <row r="331" spans="1:2" ht="12.75">
      <c r="A331" s="62" t="s">
        <v>168</v>
      </c>
      <c r="B331" s="48" t="s">
        <v>141</v>
      </c>
    </row>
    <row r="335" spans="1:2" ht="12.75">
      <c r="A335" s="62" t="s">
        <v>169</v>
      </c>
      <c r="B335" s="48" t="s">
        <v>142</v>
      </c>
    </row>
    <row r="336" ht="12.75">
      <c r="A336" s="48"/>
    </row>
    <row r="337" ht="12.75">
      <c r="A337" s="48"/>
    </row>
    <row r="338" ht="12.75">
      <c r="A338" s="48"/>
    </row>
    <row r="339" ht="12.75">
      <c r="A339" s="48"/>
    </row>
    <row r="340" spans="1:2" ht="13.5" customHeight="1">
      <c r="A340" s="62" t="s">
        <v>170</v>
      </c>
      <c r="B340" s="48" t="s">
        <v>143</v>
      </c>
    </row>
    <row r="341" ht="13.5" customHeight="1"/>
    <row r="342" ht="13.5" customHeight="1"/>
    <row r="343" ht="13.5" customHeight="1"/>
    <row r="344" spans="1:2" ht="13.5" customHeight="1">
      <c r="A344" s="62" t="s">
        <v>171</v>
      </c>
      <c r="B344" s="48" t="s">
        <v>144</v>
      </c>
    </row>
    <row r="345" ht="13.5" customHeight="1"/>
    <row r="346" ht="13.5" customHeight="1"/>
    <row r="347" ht="13.5" customHeight="1"/>
    <row r="348" spans="7:8" ht="13.5" customHeight="1">
      <c r="G348" s="45" t="s">
        <v>181</v>
      </c>
      <c r="H348" s="45" t="s">
        <v>213</v>
      </c>
    </row>
    <row r="349" spans="7:8" ht="13.5" customHeight="1">
      <c r="G349" s="45" t="s">
        <v>211</v>
      </c>
      <c r="H349" s="45" t="str">
        <f>G349</f>
        <v>30.9.2003</v>
      </c>
    </row>
    <row r="350" spans="2:8" ht="13.5" customHeight="1">
      <c r="B350" s="8" t="s">
        <v>194</v>
      </c>
      <c r="G350" s="10">
        <f>'income statement'!D24</f>
        <v>1354</v>
      </c>
      <c r="H350" s="91">
        <f>'income statement'!G24</f>
        <v>2675</v>
      </c>
    </row>
    <row r="351" spans="2:8" ht="13.5" customHeight="1">
      <c r="B351" s="8" t="s">
        <v>195</v>
      </c>
      <c r="G351" s="10">
        <v>40000</v>
      </c>
      <c r="H351" s="91">
        <v>40000</v>
      </c>
    </row>
    <row r="352" spans="2:8" ht="13.5" customHeight="1" thickBot="1">
      <c r="B352" s="8" t="s">
        <v>196</v>
      </c>
      <c r="G352" s="96">
        <f>G350/G351*100</f>
        <v>3.385</v>
      </c>
      <c r="H352" s="96">
        <f>H350/H351*100</f>
        <v>6.6875</v>
      </c>
    </row>
    <row r="353" ht="13.5" customHeight="1">
      <c r="G353" s="80"/>
    </row>
    <row r="354" spans="1:7" ht="13.5" customHeight="1">
      <c r="A354" s="62" t="s">
        <v>172</v>
      </c>
      <c r="B354" s="48" t="s">
        <v>145</v>
      </c>
      <c r="G354" s="80"/>
    </row>
    <row r="355" ht="13.5" customHeight="1"/>
    <row r="356" ht="13.5" customHeight="1"/>
    <row r="357" ht="13.5" customHeight="1"/>
    <row r="479" spans="7:10" s="41" customFormat="1" ht="12.75">
      <c r="G479" s="11"/>
      <c r="J479" s="11"/>
    </row>
    <row r="480" spans="1:10" s="41" customFormat="1" ht="12.75">
      <c r="A480" s="81"/>
      <c r="G480" s="11"/>
      <c r="J480" s="11"/>
    </row>
    <row r="481" spans="7:10" s="41" customFormat="1" ht="12.75">
      <c r="G481" s="11"/>
      <c r="J481" s="11"/>
    </row>
    <row r="482" spans="7:10" s="41" customFormat="1" ht="12.75">
      <c r="G482" s="11"/>
      <c r="J482" s="11"/>
    </row>
    <row r="483" spans="7:10" s="41" customFormat="1" ht="12.75">
      <c r="G483" s="11"/>
      <c r="J483" s="11"/>
    </row>
    <row r="484" spans="7:10" s="41" customFormat="1" ht="12.75">
      <c r="G484" s="11"/>
      <c r="J484" s="11"/>
    </row>
    <row r="485" spans="1:10" s="41" customFormat="1" ht="12.75">
      <c r="A485" s="81"/>
      <c r="G485" s="11"/>
      <c r="J485" s="11"/>
    </row>
    <row r="486" spans="7:10" s="41" customFormat="1" ht="12.75">
      <c r="G486" s="11"/>
      <c r="J486" s="11"/>
    </row>
    <row r="487" spans="7:10" s="41" customFormat="1" ht="12.75">
      <c r="G487" s="11"/>
      <c r="J487" s="11"/>
    </row>
    <row r="488" spans="7:10" s="41" customFormat="1" ht="12.75">
      <c r="G488" s="11"/>
      <c r="J488" s="11"/>
    </row>
    <row r="489" spans="1:10" s="41" customFormat="1" ht="12.75">
      <c r="A489" s="81"/>
      <c r="G489" s="11"/>
      <c r="J489" s="11"/>
    </row>
    <row r="490" spans="1:10" s="41" customFormat="1" ht="12.75">
      <c r="A490" s="81"/>
      <c r="E490" s="82"/>
      <c r="F490" s="82"/>
      <c r="G490" s="11"/>
      <c r="J490" s="11"/>
    </row>
    <row r="491" spans="5:10" s="41" customFormat="1" ht="12.75">
      <c r="E491" s="83"/>
      <c r="F491" s="83"/>
      <c r="G491" s="11"/>
      <c r="J491" s="11"/>
    </row>
    <row r="492" spans="5:10" s="41" customFormat="1" ht="12.75">
      <c r="E492" s="73"/>
      <c r="F492" s="11"/>
      <c r="G492" s="11"/>
      <c r="J492" s="11"/>
    </row>
    <row r="493" spans="7:10" s="41" customFormat="1" ht="12.75">
      <c r="G493" s="11"/>
      <c r="J493" s="11"/>
    </row>
    <row r="494" spans="7:10" s="41" customFormat="1" ht="12.75">
      <c r="G494" s="11"/>
      <c r="J494" s="11"/>
    </row>
    <row r="495" spans="7:10" s="41" customFormat="1" ht="12.75">
      <c r="G495" s="11"/>
      <c r="J495" s="11"/>
    </row>
    <row r="496" spans="7:10" s="41" customFormat="1" ht="12.75">
      <c r="G496" s="11"/>
      <c r="J496" s="11"/>
    </row>
    <row r="497" spans="7:10" s="41" customFormat="1" ht="12.75">
      <c r="G497" s="11"/>
      <c r="J497" s="11"/>
    </row>
    <row r="498" spans="7:10" s="41" customFormat="1" ht="12.75">
      <c r="G498" s="11"/>
      <c r="J498" s="11"/>
    </row>
    <row r="499" spans="7:10" s="41" customFormat="1" ht="12.75">
      <c r="G499" s="11"/>
      <c r="J499" s="11"/>
    </row>
    <row r="500" spans="7:10" s="41" customFormat="1" ht="12.75">
      <c r="G500" s="11"/>
      <c r="J500" s="11"/>
    </row>
    <row r="501" spans="7:10" s="41" customFormat="1" ht="12.75">
      <c r="G501" s="11"/>
      <c r="J501" s="11"/>
    </row>
    <row r="502" spans="7:10" s="41" customFormat="1" ht="12.75">
      <c r="G502" s="11"/>
      <c r="J502" s="11"/>
    </row>
    <row r="503" spans="7:10" s="41" customFormat="1" ht="12.75">
      <c r="G503" s="11"/>
      <c r="J503" s="11"/>
    </row>
    <row r="504" spans="7:10" s="41" customFormat="1" ht="12.75">
      <c r="G504" s="11"/>
      <c r="J504" s="11"/>
    </row>
    <row r="505" spans="7:10" s="41" customFormat="1" ht="12.75">
      <c r="G505" s="11"/>
      <c r="J505" s="11"/>
    </row>
    <row r="506" spans="7:10" s="41" customFormat="1" ht="12.75">
      <c r="G506" s="11"/>
      <c r="J506" s="11"/>
    </row>
    <row r="507" spans="7:10" s="41" customFormat="1" ht="12.75">
      <c r="G507" s="11"/>
      <c r="J507" s="11"/>
    </row>
    <row r="508" spans="7:10" s="41" customFormat="1" ht="12.75">
      <c r="G508" s="11"/>
      <c r="J508" s="11"/>
    </row>
    <row r="509" spans="7:10" s="41" customFormat="1" ht="12.75">
      <c r="G509" s="11"/>
      <c r="J509" s="11"/>
    </row>
    <row r="510" spans="7:10" s="41" customFormat="1" ht="12.75">
      <c r="G510" s="11"/>
      <c r="J510" s="11"/>
    </row>
    <row r="511" spans="7:10" s="41" customFormat="1" ht="12.75">
      <c r="G511" s="11"/>
      <c r="J511" s="11"/>
    </row>
    <row r="512" spans="1:10" s="41" customFormat="1" ht="12.75">
      <c r="A512" s="81"/>
      <c r="G512" s="11"/>
      <c r="J512" s="11"/>
    </row>
    <row r="513" spans="7:10" s="41" customFormat="1" ht="12.75">
      <c r="G513" s="11"/>
      <c r="J513" s="11"/>
    </row>
    <row r="514" spans="1:10" s="41" customFormat="1" ht="12.75">
      <c r="A514" s="81"/>
      <c r="G514" s="11"/>
      <c r="J514" s="11"/>
    </row>
    <row r="515" spans="1:10" s="41" customFormat="1" ht="12.75">
      <c r="A515" s="81"/>
      <c r="G515" s="11"/>
      <c r="J515" s="11"/>
    </row>
    <row r="516" spans="7:10" s="41" customFormat="1" ht="12.75">
      <c r="G516" s="11"/>
      <c r="J516" s="11"/>
    </row>
    <row r="517" spans="7:10" s="41" customFormat="1" ht="12.75">
      <c r="G517" s="11"/>
      <c r="J517" s="11"/>
    </row>
    <row r="518" spans="6:10" s="41" customFormat="1" ht="12.75">
      <c r="F518" s="83"/>
      <c r="G518" s="11"/>
      <c r="J518" s="11"/>
    </row>
    <row r="519" spans="7:10" s="41" customFormat="1" ht="12.75">
      <c r="G519" s="11"/>
      <c r="J519" s="11"/>
    </row>
    <row r="520" spans="1:10" s="41" customFormat="1" ht="12.75">
      <c r="A520" s="81"/>
      <c r="G520" s="11"/>
      <c r="J520" s="11"/>
    </row>
    <row r="521" spans="7:10" s="41" customFormat="1" ht="12.75">
      <c r="G521" s="11"/>
      <c r="J521" s="11"/>
    </row>
    <row r="522" spans="7:10" s="41" customFormat="1" ht="12.75">
      <c r="G522" s="11"/>
      <c r="J522" s="11"/>
    </row>
    <row r="523" spans="7:10" s="41" customFormat="1" ht="12.75">
      <c r="G523" s="11"/>
      <c r="J523" s="11"/>
    </row>
    <row r="524" spans="7:10" s="41" customFormat="1" ht="12.75">
      <c r="G524" s="11"/>
      <c r="J524" s="11"/>
    </row>
    <row r="525" spans="7:10" s="41" customFormat="1" ht="12.75">
      <c r="G525" s="11"/>
      <c r="J525" s="11"/>
    </row>
    <row r="526" spans="7:10" s="41" customFormat="1" ht="12.75">
      <c r="G526" s="11"/>
      <c r="J526" s="11"/>
    </row>
    <row r="527" spans="7:10" s="41" customFormat="1" ht="12.75">
      <c r="G527" s="11"/>
      <c r="J527" s="11"/>
    </row>
    <row r="528" spans="7:10" s="41" customFormat="1" ht="12.75">
      <c r="G528" s="11"/>
      <c r="J528" s="11"/>
    </row>
    <row r="529" spans="7:10" s="41" customFormat="1" ht="12.75">
      <c r="G529" s="11"/>
      <c r="J529" s="11"/>
    </row>
    <row r="530" spans="7:10" s="41" customFormat="1" ht="12.75">
      <c r="G530" s="11"/>
      <c r="J530" s="11"/>
    </row>
    <row r="531" spans="7:10" s="41" customFormat="1" ht="12.75">
      <c r="G531" s="11"/>
      <c r="J531" s="11"/>
    </row>
    <row r="532" spans="7:10" s="41" customFormat="1" ht="12.75">
      <c r="G532" s="11"/>
      <c r="J532" s="11"/>
    </row>
    <row r="533" spans="7:10" s="41" customFormat="1" ht="12.75">
      <c r="G533" s="11"/>
      <c r="J533" s="11"/>
    </row>
    <row r="534" spans="7:10" s="41" customFormat="1" ht="12.75">
      <c r="G534" s="11"/>
      <c r="J534" s="11"/>
    </row>
    <row r="535" spans="1:10" s="41" customFormat="1" ht="12.75">
      <c r="A535" s="81"/>
      <c r="G535" s="11"/>
      <c r="J535" s="11"/>
    </row>
    <row r="536" spans="6:10" s="41" customFormat="1" ht="12.75">
      <c r="F536" s="83"/>
      <c r="G536" s="11"/>
      <c r="J536" s="11"/>
    </row>
    <row r="537" spans="7:10" s="41" customFormat="1" ht="12.75">
      <c r="G537" s="11"/>
      <c r="J537" s="11"/>
    </row>
    <row r="538" spans="7:10" s="41" customFormat="1" ht="12.75">
      <c r="G538" s="11"/>
      <c r="J538" s="11"/>
    </row>
    <row r="539" spans="7:10" s="41" customFormat="1" ht="12.75">
      <c r="G539" s="11"/>
      <c r="J539" s="11"/>
    </row>
    <row r="540" spans="4:10" s="41" customFormat="1" ht="12.75">
      <c r="D540" s="82"/>
      <c r="E540" s="82"/>
      <c r="F540" s="82"/>
      <c r="G540" s="11"/>
      <c r="J540" s="11"/>
    </row>
    <row r="541" spans="4:10" s="41" customFormat="1" ht="12.75">
      <c r="D541" s="82"/>
      <c r="E541" s="82"/>
      <c r="F541" s="82"/>
      <c r="G541" s="11"/>
      <c r="J541" s="11"/>
    </row>
    <row r="542" spans="1:10" s="41" customFormat="1" ht="12.75">
      <c r="A542" s="84"/>
      <c r="D542" s="11"/>
      <c r="E542" s="11"/>
      <c r="F542" s="70"/>
      <c r="G542" s="11"/>
      <c r="J542" s="11"/>
    </row>
    <row r="543" spans="1:10" s="41" customFormat="1" ht="12.75">
      <c r="A543" s="84"/>
      <c r="D543" s="11"/>
      <c r="E543" s="11"/>
      <c r="F543" s="70"/>
      <c r="G543" s="11"/>
      <c r="H543" s="70"/>
      <c r="J543" s="11"/>
    </row>
    <row r="544" spans="1:10" s="41" customFormat="1" ht="12.75">
      <c r="A544" s="84"/>
      <c r="D544" s="11"/>
      <c r="E544" s="11"/>
      <c r="F544" s="70"/>
      <c r="G544" s="11"/>
      <c r="H544" s="70"/>
      <c r="J544" s="11"/>
    </row>
    <row r="545" spans="1:10" s="41" customFormat="1" ht="12.75">
      <c r="A545" s="84"/>
      <c r="D545" s="11"/>
      <c r="E545" s="11"/>
      <c r="F545" s="70"/>
      <c r="G545" s="11"/>
      <c r="J545" s="11"/>
    </row>
    <row r="546" spans="1:10" s="41" customFormat="1" ht="12.75">
      <c r="A546" s="84"/>
      <c r="D546" s="11"/>
      <c r="E546" s="11"/>
      <c r="F546" s="11"/>
      <c r="G546" s="11"/>
      <c r="H546" s="70"/>
      <c r="I546" s="70"/>
      <c r="J546" s="11"/>
    </row>
    <row r="547" spans="1:10" s="41" customFormat="1" ht="12.75">
      <c r="A547" s="84"/>
      <c r="D547" s="84"/>
      <c r="E547" s="73"/>
      <c r="F547" s="11"/>
      <c r="G547" s="11"/>
      <c r="J547" s="11"/>
    </row>
    <row r="548" spans="4:10" s="41" customFormat="1" ht="12.75">
      <c r="D548" s="11"/>
      <c r="E548" s="70"/>
      <c r="F548" s="11"/>
      <c r="G548" s="11"/>
      <c r="J548" s="11"/>
    </row>
    <row r="549" spans="4:10" s="41" customFormat="1" ht="12.75">
      <c r="D549" s="70"/>
      <c r="G549" s="11"/>
      <c r="J549" s="11"/>
    </row>
    <row r="550" spans="4:10" s="41" customFormat="1" ht="12.75">
      <c r="D550" s="70"/>
      <c r="G550" s="11"/>
      <c r="J550" s="11"/>
    </row>
    <row r="551" spans="1:10" s="41" customFormat="1" ht="12.75">
      <c r="A551" s="84"/>
      <c r="D551" s="70"/>
      <c r="F551" s="70"/>
      <c r="G551" s="11"/>
      <c r="J551" s="11"/>
    </row>
    <row r="552" spans="4:10" s="41" customFormat="1" ht="12.75">
      <c r="D552" s="70"/>
      <c r="E552" s="70"/>
      <c r="F552" s="70"/>
      <c r="G552" s="11"/>
      <c r="J552" s="11"/>
    </row>
    <row r="553" spans="4:10" s="41" customFormat="1" ht="12.75">
      <c r="D553" s="70"/>
      <c r="E553" s="70"/>
      <c r="F553" s="70"/>
      <c r="G553" s="11"/>
      <c r="J553" s="11"/>
    </row>
    <row r="554" spans="6:10" s="41" customFormat="1" ht="12.75">
      <c r="F554" s="70"/>
      <c r="G554" s="11"/>
      <c r="J554" s="11"/>
    </row>
    <row r="555" spans="6:10" s="41" customFormat="1" ht="12.75">
      <c r="F555" s="70"/>
      <c r="G555" s="11"/>
      <c r="J555" s="11"/>
    </row>
    <row r="556" spans="6:10" s="41" customFormat="1" ht="12.75">
      <c r="F556" s="70"/>
      <c r="G556" s="11"/>
      <c r="J556" s="11"/>
    </row>
    <row r="557" spans="6:10" s="41" customFormat="1" ht="12.75">
      <c r="F557" s="70"/>
      <c r="G557" s="11"/>
      <c r="J557" s="11"/>
    </row>
    <row r="558" spans="7:10" s="41" customFormat="1" ht="12.75">
      <c r="G558" s="11"/>
      <c r="J558" s="11"/>
    </row>
    <row r="559" spans="7:10" s="41" customFormat="1" ht="12.75">
      <c r="G559" s="11"/>
      <c r="J559" s="11"/>
    </row>
    <row r="560" spans="7:10" s="41" customFormat="1" ht="12.75">
      <c r="G560" s="11"/>
      <c r="J560" s="11"/>
    </row>
    <row r="561" spans="7:10" s="41" customFormat="1" ht="12.75">
      <c r="G561" s="11"/>
      <c r="J561" s="11"/>
    </row>
    <row r="562" spans="7:10" s="41" customFormat="1" ht="12.75">
      <c r="G562" s="11"/>
      <c r="J562" s="11"/>
    </row>
    <row r="563" spans="7:10" s="41" customFormat="1" ht="12.75">
      <c r="G563" s="11"/>
      <c r="J563" s="11"/>
    </row>
    <row r="564" spans="7:10" s="41" customFormat="1" ht="12.75">
      <c r="G564" s="11"/>
      <c r="J564" s="11"/>
    </row>
    <row r="565" spans="7:10" s="41" customFormat="1" ht="12.75">
      <c r="G565" s="11"/>
      <c r="J565" s="11"/>
    </row>
    <row r="566" spans="7:10" s="41" customFormat="1" ht="12.75">
      <c r="G566" s="11"/>
      <c r="J566" s="11"/>
    </row>
    <row r="567" spans="7:10" s="41" customFormat="1" ht="12.75">
      <c r="G567" s="11"/>
      <c r="J567" s="11"/>
    </row>
    <row r="568" spans="7:10" s="41" customFormat="1" ht="12.75">
      <c r="G568" s="11"/>
      <c r="J568" s="11"/>
    </row>
    <row r="569" spans="7:10" s="41" customFormat="1" ht="12.75">
      <c r="G569" s="11"/>
      <c r="J569" s="11"/>
    </row>
    <row r="570" spans="7:10" s="41" customFormat="1" ht="12.75">
      <c r="G570" s="11"/>
      <c r="J570" s="11"/>
    </row>
    <row r="571" spans="7:10" s="41" customFormat="1" ht="12.75">
      <c r="G571" s="11"/>
      <c r="J571" s="11"/>
    </row>
    <row r="572" spans="7:10" s="41" customFormat="1" ht="12.75">
      <c r="G572" s="11"/>
      <c r="J572" s="11"/>
    </row>
    <row r="573" spans="7:10" s="41" customFormat="1" ht="12.75">
      <c r="G573" s="11"/>
      <c r="J573" s="11"/>
    </row>
    <row r="574" spans="7:10" s="41" customFormat="1" ht="12.75">
      <c r="G574" s="11"/>
      <c r="J574" s="11"/>
    </row>
    <row r="575" spans="7:10" s="41" customFormat="1" ht="12.75">
      <c r="G575" s="11"/>
      <c r="J575" s="11"/>
    </row>
    <row r="576" spans="7:10" s="41" customFormat="1" ht="12.75">
      <c r="G576" s="11"/>
      <c r="J576" s="11"/>
    </row>
    <row r="577" spans="7:10" s="41" customFormat="1" ht="12.75">
      <c r="G577" s="11"/>
      <c r="J577" s="11"/>
    </row>
    <row r="578" spans="7:10" s="41" customFormat="1" ht="12.75">
      <c r="G578" s="11"/>
      <c r="J578" s="11"/>
    </row>
    <row r="579" spans="7:10" s="41" customFormat="1" ht="12.75">
      <c r="G579" s="11"/>
      <c r="J579" s="11"/>
    </row>
    <row r="580" spans="7:10" s="41" customFormat="1" ht="12.75">
      <c r="G580" s="11"/>
      <c r="J580" s="11"/>
    </row>
    <row r="581" spans="4:10" s="41" customFormat="1" ht="12.75">
      <c r="D581" s="11"/>
      <c r="E581" s="11"/>
      <c r="F581" s="11"/>
      <c r="G581" s="11"/>
      <c r="J581" s="11"/>
    </row>
    <row r="582" spans="4:10" s="41" customFormat="1" ht="12.75">
      <c r="D582" s="11"/>
      <c r="E582" s="85"/>
      <c r="F582" s="11"/>
      <c r="G582" s="11"/>
      <c r="J582" s="11"/>
    </row>
    <row r="583" spans="1:10" s="41" customFormat="1" ht="12.75">
      <c r="A583" s="81"/>
      <c r="G583" s="11"/>
      <c r="J583" s="11"/>
    </row>
    <row r="584" spans="7:10" s="41" customFormat="1" ht="12.75">
      <c r="G584" s="11"/>
      <c r="J584" s="11"/>
    </row>
    <row r="585" spans="4:10" s="41" customFormat="1" ht="12.75">
      <c r="D585" s="83"/>
      <c r="E585" s="83"/>
      <c r="F585" s="83"/>
      <c r="G585" s="11"/>
      <c r="J585" s="11"/>
    </row>
    <row r="586" spans="4:10" s="41" customFormat="1" ht="12.75">
      <c r="D586" s="83"/>
      <c r="E586" s="83"/>
      <c r="F586" s="83"/>
      <c r="G586" s="11"/>
      <c r="J586" s="11"/>
    </row>
    <row r="587" spans="4:10" s="41" customFormat="1" ht="12.75">
      <c r="D587" s="11"/>
      <c r="E587" s="11"/>
      <c r="F587" s="86"/>
      <c r="G587" s="11"/>
      <c r="J587" s="11"/>
    </row>
    <row r="588" spans="7:10" s="41" customFormat="1" ht="12.75">
      <c r="G588" s="11"/>
      <c r="J588" s="11"/>
    </row>
    <row r="589" spans="7:10" s="41" customFormat="1" ht="12.75">
      <c r="G589" s="11"/>
      <c r="J589" s="11"/>
    </row>
    <row r="590" spans="7:10" s="41" customFormat="1" ht="12.75">
      <c r="G590" s="11"/>
      <c r="J590" s="11"/>
    </row>
    <row r="591" spans="7:10" s="41" customFormat="1" ht="12.75">
      <c r="G591" s="11"/>
      <c r="J591" s="11"/>
    </row>
    <row r="592" spans="7:10" s="41" customFormat="1" ht="12.75">
      <c r="G592" s="11"/>
      <c r="J592" s="11"/>
    </row>
    <row r="593" spans="7:10" s="41" customFormat="1" ht="12.75">
      <c r="G593" s="11"/>
      <c r="J593" s="11"/>
    </row>
    <row r="594" spans="7:10" s="41" customFormat="1" ht="12.75">
      <c r="G594" s="11"/>
      <c r="J594" s="11"/>
    </row>
    <row r="595" spans="7:10" s="41" customFormat="1" ht="12.75">
      <c r="G595" s="11"/>
      <c r="J595" s="11"/>
    </row>
    <row r="596" spans="7:10" s="41" customFormat="1" ht="12.75">
      <c r="G596" s="11"/>
      <c r="J596" s="11"/>
    </row>
    <row r="597" spans="7:10" s="41" customFormat="1" ht="12.75">
      <c r="G597" s="11"/>
      <c r="J597" s="11"/>
    </row>
    <row r="598" spans="1:10" s="41" customFormat="1" ht="12.75">
      <c r="A598" s="81"/>
      <c r="G598" s="11"/>
      <c r="J598" s="11"/>
    </row>
    <row r="599" spans="5:10" s="41" customFormat="1" ht="12.75">
      <c r="E599" s="83"/>
      <c r="F599" s="83"/>
      <c r="G599" s="11"/>
      <c r="J599" s="11"/>
    </row>
    <row r="600" spans="1:10" s="41" customFormat="1" ht="12.75">
      <c r="A600" s="81"/>
      <c r="E600" s="83"/>
      <c r="F600" s="83"/>
      <c r="G600" s="11"/>
      <c r="J600" s="11"/>
    </row>
    <row r="601" spans="5:10" s="41" customFormat="1" ht="12.75">
      <c r="E601" s="83"/>
      <c r="F601" s="83"/>
      <c r="G601" s="11"/>
      <c r="J601" s="11"/>
    </row>
    <row r="602" spans="5:10" s="41" customFormat="1" ht="12.75">
      <c r="E602" s="11"/>
      <c r="F602" s="11"/>
      <c r="G602" s="11"/>
      <c r="J602" s="11"/>
    </row>
    <row r="603" spans="7:10" s="41" customFormat="1" ht="12.75">
      <c r="G603" s="11"/>
      <c r="J603" s="11"/>
    </row>
    <row r="604" spans="7:10" s="41" customFormat="1" ht="12.75">
      <c r="G604" s="11"/>
      <c r="J604" s="11"/>
    </row>
    <row r="605" spans="5:10" s="41" customFormat="1" ht="12.75">
      <c r="E605" s="11"/>
      <c r="F605" s="11"/>
      <c r="G605" s="11"/>
      <c r="J605" s="11"/>
    </row>
    <row r="606" spans="5:10" s="41" customFormat="1" ht="12.75">
      <c r="E606" s="11"/>
      <c r="F606" s="11"/>
      <c r="G606" s="11"/>
      <c r="J606" s="11"/>
    </row>
    <row r="607" spans="5:10" s="41" customFormat="1" ht="12.75">
      <c r="E607" s="11"/>
      <c r="F607" s="11"/>
      <c r="G607" s="11"/>
      <c r="J607" s="11"/>
    </row>
    <row r="608" spans="7:10" s="41" customFormat="1" ht="12.75">
      <c r="G608" s="11"/>
      <c r="J608" s="11"/>
    </row>
    <row r="609" spans="7:10" s="41" customFormat="1" ht="12.75">
      <c r="G609" s="11"/>
      <c r="J609" s="11"/>
    </row>
    <row r="610" spans="7:10" s="41" customFormat="1" ht="12.75">
      <c r="G610" s="11"/>
      <c r="J610" s="11"/>
    </row>
    <row r="611" spans="7:10" s="41" customFormat="1" ht="12.75">
      <c r="G611" s="11"/>
      <c r="J611" s="11"/>
    </row>
    <row r="612" spans="7:10" s="41" customFormat="1" ht="12.75">
      <c r="G612" s="11"/>
      <c r="J612" s="11"/>
    </row>
    <row r="613" spans="7:10" s="41" customFormat="1" ht="12.75">
      <c r="G613" s="11"/>
      <c r="J613" s="11"/>
    </row>
    <row r="614" spans="7:10" s="41" customFormat="1" ht="12.75">
      <c r="G614" s="11"/>
      <c r="J614" s="11"/>
    </row>
    <row r="615" spans="7:10" s="41" customFormat="1" ht="12.75">
      <c r="G615" s="11"/>
      <c r="J615" s="11"/>
    </row>
    <row r="616" spans="7:10" s="41" customFormat="1" ht="12.75">
      <c r="G616" s="11"/>
      <c r="J616" s="11"/>
    </row>
    <row r="617" spans="1:10" s="41" customFormat="1" ht="12.75">
      <c r="A617" s="81"/>
      <c r="G617" s="11"/>
      <c r="J617" s="11"/>
    </row>
    <row r="618" spans="7:10" s="41" customFormat="1" ht="12.75">
      <c r="G618" s="11"/>
      <c r="J618" s="11"/>
    </row>
    <row r="619" spans="7:10" s="41" customFormat="1" ht="12.75">
      <c r="G619" s="11"/>
      <c r="J619" s="11"/>
    </row>
    <row r="620" spans="7:10" s="41" customFormat="1" ht="12.75">
      <c r="G620" s="11"/>
      <c r="J620" s="11"/>
    </row>
    <row r="621" spans="7:10" s="41" customFormat="1" ht="12.75">
      <c r="G621" s="11"/>
      <c r="J621" s="11"/>
    </row>
    <row r="622" spans="7:10" s="41" customFormat="1" ht="12.75">
      <c r="G622" s="11"/>
      <c r="J622" s="11"/>
    </row>
    <row r="623" spans="1:10" s="41" customFormat="1" ht="12.75">
      <c r="A623" s="81"/>
      <c r="G623" s="11"/>
      <c r="J623" s="11"/>
    </row>
    <row r="624" spans="1:10" s="41" customFormat="1" ht="12.75">
      <c r="A624" s="81"/>
      <c r="G624" s="11"/>
      <c r="J624" s="11"/>
    </row>
    <row r="625" spans="7:10" s="41" customFormat="1" ht="12.75">
      <c r="G625" s="11"/>
      <c r="J625" s="11"/>
    </row>
    <row r="626" spans="7:10" s="41" customFormat="1" ht="12.75">
      <c r="G626" s="11"/>
      <c r="J626" s="11"/>
    </row>
    <row r="627" spans="7:10" s="41" customFormat="1" ht="12.75">
      <c r="G627" s="11"/>
      <c r="J627" s="11"/>
    </row>
    <row r="628" spans="7:10" s="41" customFormat="1" ht="12.75">
      <c r="G628" s="11"/>
      <c r="J628" s="11"/>
    </row>
    <row r="629" spans="7:10" s="41" customFormat="1" ht="12.75">
      <c r="G629" s="11"/>
      <c r="J629" s="11"/>
    </row>
    <row r="630" spans="1:10" s="41" customFormat="1" ht="12.75">
      <c r="A630" s="81"/>
      <c r="G630" s="11"/>
      <c r="J630" s="11"/>
    </row>
    <row r="631" spans="7:10" s="41" customFormat="1" ht="12.75">
      <c r="G631" s="11"/>
      <c r="J631" s="11"/>
    </row>
    <row r="632" spans="7:10" s="41" customFormat="1" ht="12.75">
      <c r="G632" s="11"/>
      <c r="J632" s="11"/>
    </row>
    <row r="633" spans="7:10" s="41" customFormat="1" ht="12.75">
      <c r="G633" s="11"/>
      <c r="J633" s="11"/>
    </row>
    <row r="634" spans="7:10" s="41" customFormat="1" ht="12.75">
      <c r="G634" s="11"/>
      <c r="J634" s="11"/>
    </row>
    <row r="635" spans="7:10" s="41" customFormat="1" ht="12.75">
      <c r="G635" s="11"/>
      <c r="J635" s="11"/>
    </row>
    <row r="636" spans="7:10" s="41" customFormat="1" ht="12.75">
      <c r="G636" s="11"/>
      <c r="J636" s="11"/>
    </row>
    <row r="637" spans="7:10" s="41" customFormat="1" ht="12.75">
      <c r="G637" s="11"/>
      <c r="J637" s="11"/>
    </row>
    <row r="638" spans="7:10" s="41" customFormat="1" ht="12.75">
      <c r="G638" s="11"/>
      <c r="J638" s="11"/>
    </row>
    <row r="639" spans="1:10" s="41" customFormat="1" ht="12.75">
      <c r="A639" s="81"/>
      <c r="G639" s="11"/>
      <c r="J639" s="11"/>
    </row>
    <row r="640" spans="7:10" s="41" customFormat="1" ht="12.75">
      <c r="G640" s="11"/>
      <c r="J640" s="11"/>
    </row>
    <row r="641" spans="7:10" s="41" customFormat="1" ht="12.75">
      <c r="G641" s="11"/>
      <c r="J641" s="11"/>
    </row>
    <row r="642" spans="7:10" s="41" customFormat="1" ht="12.75">
      <c r="G642" s="11"/>
      <c r="J642" s="11"/>
    </row>
    <row r="643" spans="7:10" s="41" customFormat="1" ht="12.75">
      <c r="G643" s="11"/>
      <c r="J643" s="11"/>
    </row>
    <row r="644" spans="1:10" s="41" customFormat="1" ht="12.75">
      <c r="A644" s="81"/>
      <c r="G644" s="11"/>
      <c r="J644" s="11"/>
    </row>
    <row r="645" spans="1:10" s="41" customFormat="1" ht="12.75">
      <c r="A645" s="81"/>
      <c r="G645" s="11"/>
      <c r="J645" s="11"/>
    </row>
    <row r="646" spans="7:10" s="41" customFormat="1" ht="12.75">
      <c r="G646" s="11"/>
      <c r="J646" s="11"/>
    </row>
    <row r="647" spans="7:10" s="41" customFormat="1" ht="12.75">
      <c r="G647" s="11"/>
      <c r="J647" s="11"/>
    </row>
    <row r="648" spans="7:10" s="41" customFormat="1" ht="12.75">
      <c r="G648" s="11"/>
      <c r="J648" s="11"/>
    </row>
    <row r="649" spans="7:10" s="41" customFormat="1" ht="12.75">
      <c r="G649" s="11"/>
      <c r="J649" s="11"/>
    </row>
    <row r="650" spans="7:10" s="41" customFormat="1" ht="12.75">
      <c r="G650" s="11"/>
      <c r="J650" s="11"/>
    </row>
    <row r="651" spans="7:10" s="41" customFormat="1" ht="12.75">
      <c r="G651" s="11"/>
      <c r="J651" s="11"/>
    </row>
    <row r="652" spans="7:10" s="41" customFormat="1" ht="12.75">
      <c r="G652" s="11"/>
      <c r="J652" s="11"/>
    </row>
    <row r="653" spans="7:10" s="41" customFormat="1" ht="12.75">
      <c r="G653" s="11"/>
      <c r="J653" s="11"/>
    </row>
    <row r="654" spans="7:10" s="41" customFormat="1" ht="12.75">
      <c r="G654" s="11"/>
      <c r="J654" s="11"/>
    </row>
    <row r="655" spans="7:10" s="41" customFormat="1" ht="12.75">
      <c r="G655" s="11"/>
      <c r="J655" s="11"/>
    </row>
    <row r="656" spans="7:10" s="41" customFormat="1" ht="12.75">
      <c r="G656" s="11"/>
      <c r="J656" s="11"/>
    </row>
    <row r="657" spans="7:10" s="41" customFormat="1" ht="12.75">
      <c r="G657" s="11"/>
      <c r="J657" s="11"/>
    </row>
    <row r="658" spans="7:10" s="41" customFormat="1" ht="12.75">
      <c r="G658" s="11"/>
      <c r="J658" s="11"/>
    </row>
    <row r="659" spans="7:10" s="41" customFormat="1" ht="12.75">
      <c r="G659" s="11"/>
      <c r="J659" s="11"/>
    </row>
    <row r="660" spans="7:10" s="41" customFormat="1" ht="12.75">
      <c r="G660" s="11"/>
      <c r="J660" s="11"/>
    </row>
    <row r="661" spans="1:10" s="41" customFormat="1" ht="12.75">
      <c r="A661" s="81"/>
      <c r="G661" s="11"/>
      <c r="J661" s="11"/>
    </row>
    <row r="662" spans="7:10" s="41" customFormat="1" ht="12.75">
      <c r="G662" s="11"/>
      <c r="J662" s="11"/>
    </row>
  </sheetData>
  <mergeCells count="3">
    <mergeCell ref="G96:H96"/>
    <mergeCell ref="E49:F49"/>
    <mergeCell ref="G49:H49"/>
  </mergeCells>
  <printOptions/>
  <pageMargins left="0.56" right="0.49" top="1" bottom="1" header="0.5" footer="0.5"/>
  <pageSetup firstPageNumber="5" useFirstPageNumber="1" horizontalDpi="600" verticalDpi="600" orientation="portrait" scale="90" r:id="rId2"/>
  <headerFooter alignWithMargins="0">
    <oddFooter>&amp;C&amp;"Times New Roman,標準"&amp;P</oddFooter>
  </headerFooter>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F11" sqref="F11"/>
    </sheetView>
  </sheetViews>
  <sheetFormatPr defaultColWidth="9.00390625" defaultRowHeight="16.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p:lastModifiedBy>
  <cp:lastPrinted>2003-10-31T06:30:18Z</cp:lastPrinted>
  <dcterms:created xsi:type="dcterms:W3CDTF">1997-01-14T01:50:29Z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