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<sst xmlns="http://schemas.openxmlformats.org/spreadsheetml/2006/main" count="135" uniqueCount="104">
  <si>
    <t>POH HUAT RESOURCES HOLDINGS BERHAD</t>
  </si>
  <si>
    <t>As At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</si>
  <si>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</si>
  <si>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</si>
  <si>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</si>
  <si>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</si>
  <si>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</si>
  <si>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</si>
  <si>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</si>
  <si>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</si>
  <si>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</si>
  <si>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</si>
  <si>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</si>
  <si>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</si>
  <si>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</si>
  <si>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</si>
  <si>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</si>
  <si>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</si>
  <si>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</si>
  <si>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</si>
  <si>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</si>
  <si>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</si>
  <si>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</si>
  <si>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</si>
  <si>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</si>
  <si>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</si>
  <si>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</si>
  <si>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</si>
  <si>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</si>
  <si>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</si>
  <si>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</si>
  <si>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</si>
  <si>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</si>
  <si>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Condensed Consolidated Balance Sheet</t>
  </si>
  <si>
    <t>RM</t>
  </si>
  <si>
    <t>(These figures have not been audited)</t>
  </si>
  <si>
    <t>Inventories</t>
  </si>
  <si>
    <t>Translation adjustment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</si>
  <si>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</si>
  <si>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</si>
  <si>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</si>
  <si>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</si>
  <si>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</si>
  <si>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</si>
  <si>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</si>
  <si>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</si>
  <si>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Cash &amp; cash equivalents at beginning of financial year</t>
  </si>
  <si>
    <t>Cost of  sales</t>
  </si>
  <si>
    <t>Gross profit</t>
  </si>
  <si>
    <t>Selling and distribution expenses</t>
  </si>
  <si>
    <t>Adminstration expenses</t>
  </si>
  <si>
    <t>Finance costs</t>
  </si>
  <si>
    <t>Minority interest</t>
  </si>
  <si>
    <t>Net profit for the period</t>
  </si>
  <si>
    <t>Fixed assets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</si>
  <si>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</si>
  <si>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</si>
  <si>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</si>
  <si>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</si>
  <si>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</si>
  <si>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</si>
  <si>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</si>
  <si>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</si>
  <si>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</si>
  <si>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</si>
  <si>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</si>
  <si>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</si>
  <si>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</si>
  <si>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</si>
  <si>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</si>
  <si>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</si>
  <si>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</si>
  <si>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</si>
  <si>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</si>
  <si>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</si>
  <si>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</si>
  <si>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Depreciation</t>
  </si>
  <si>
    <t>Amortisation of goodwill on consolidation</t>
  </si>
  <si>
    <t>As at 1 Nov 2003</t>
  </si>
  <si>
    <t>Other non-cash items</t>
  </si>
  <si>
    <t>3 months ended</t>
  </si>
  <si>
    <t>Long term and deferred liabilities</t>
  </si>
  <si>
    <t>Annual Financial Report for the year ended 31st October 2004)</t>
  </si>
  <si>
    <t>ESOS</t>
  </si>
  <si>
    <t>As at 1 Nov 2004</t>
  </si>
  <si>
    <t>Net decrease/ (increase) in fixed deposits pledged</t>
  </si>
  <si>
    <t>For The Quarter Ended 31 Oct 2005</t>
  </si>
  <si>
    <t>12 months ended</t>
  </si>
  <si>
    <t>As At 31 Oct 2005</t>
  </si>
  <si>
    <t>As at 31 Oct 2004</t>
  </si>
  <si>
    <t>As at 31 Oct 2005</t>
  </si>
  <si>
    <t>12 Months</t>
  </si>
  <si>
    <t>Other operating incomes/ (expenses)</t>
  </si>
  <si>
    <t>Exercise of Warrants</t>
  </si>
  <si>
    <t>Dividends</t>
  </si>
  <si>
    <t>Proceeds from ESOS / exercise of Warrants</t>
  </si>
  <si>
    <t>Investment in subsidiary company written-off</t>
  </si>
  <si>
    <t>Gain on disposal of property, plant and equipment</t>
  </si>
  <si>
    <t>Net movements in trade bills</t>
  </si>
  <si>
    <t>Profit from operations</t>
  </si>
  <si>
    <t>Profit before taxation</t>
  </si>
  <si>
    <t>Profit after taxation</t>
  </si>
  <si>
    <t>Property, plant and equipment written-off</t>
  </si>
  <si>
    <t>CASH &amp; CASH EQUIVALENTS AT END OF FINANCIAL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</si>
</sst>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7" fontId="3" fillId="0" borderId="2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9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7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0">
      <selection activeCell="C27" sqref="C27"/>
    </sheetView>
  </sheetViews>
  <sheetFormatPr defaultColWidth="9.33203125" defaultRowHeight="12.75"/>
  <cols>
    <col min="1" max="1" width="4" style="1" customWidth="1"/>
    <col min="2" max="2" width="36.8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32" t="s">
        <v>0</v>
      </c>
      <c r="B1" s="32"/>
      <c r="C1" s="32"/>
      <c r="D1" s="32"/>
      <c r="E1" s="32"/>
      <c r="F1" s="32"/>
    </row>
    <row r="2" spans="1:6" ht="15.75">
      <c r="A2" s="32" t="s">
        <v>71</v>
      </c>
      <c r="B2" s="32"/>
      <c r="C2" s="32"/>
      <c r="D2" s="32"/>
      <c r="E2" s="32"/>
      <c r="F2" s="32"/>
    </row>
    <row r="3" spans="1:6" ht="15.75">
      <c r="A3" s="32" t="s">
        <v>86</v>
      </c>
      <c r="B3" s="32"/>
      <c r="C3" s="32"/>
      <c r="D3" s="32"/>
      <c r="E3" s="32"/>
      <c r="F3" s="32"/>
    </row>
    <row r="4" spans="1:6" ht="15.75">
      <c r="A4" s="33" t="s">
        <v>35</v>
      </c>
      <c r="B4" s="33"/>
      <c r="C4" s="33"/>
      <c r="D4" s="33"/>
      <c r="E4" s="33"/>
      <c r="F4" s="4"/>
    </row>
    <row r="6" spans="3:6" ht="15.75">
      <c r="C6" s="31" t="s">
        <v>80</v>
      </c>
      <c r="D6" s="31"/>
      <c r="E6" s="31" t="s">
        <v>87</v>
      </c>
      <c r="F6" s="31"/>
    </row>
    <row r="7" spans="3:6" ht="15.75">
      <c r="C7" s="15">
        <v>38656</v>
      </c>
      <c r="D7" s="15">
        <v>38291</v>
      </c>
      <c r="E7" s="15">
        <f>C7</f>
        <v>38656</v>
      </c>
      <c r="F7" s="15">
        <f>D7</f>
        <v>38291</v>
      </c>
    </row>
    <row r="8" spans="3:6" ht="15.75">
      <c r="C8" s="15" t="s">
        <v>34</v>
      </c>
      <c r="D8" s="15" t="str">
        <f>C8</f>
        <v>RM</v>
      </c>
      <c r="E8" s="15" t="str">
        <f>D8</f>
        <v>RM</v>
      </c>
      <c r="F8" s="15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4</v>
      </c>
      <c r="C10" s="9">
        <v>98003039</v>
      </c>
      <c r="D10" s="9">
        <v>81200718</v>
      </c>
      <c r="E10" s="9">
        <f>342328186</f>
        <v>342328186</v>
      </c>
      <c r="F10" s="9">
        <v>305823285</v>
      </c>
    </row>
    <row r="11" spans="2:6" s="8" customFormat="1" ht="15">
      <c r="B11" s="8" t="s">
        <v>47</v>
      </c>
      <c r="C11" s="9">
        <v>-84181063</v>
      </c>
      <c r="D11" s="9">
        <v>-67400019</v>
      </c>
      <c r="E11" s="9">
        <v>-307195696</v>
      </c>
      <c r="F11" s="9">
        <v>-261913196</v>
      </c>
    </row>
    <row r="12" spans="2:6" s="8" customFormat="1" ht="15">
      <c r="B12" s="8" t="s">
        <v>48</v>
      </c>
      <c r="C12" s="17">
        <f>SUM(C10:C11)</f>
        <v>13821976</v>
      </c>
      <c r="D12" s="17">
        <f>SUM(D10:D11)</f>
        <v>13800699</v>
      </c>
      <c r="E12" s="17">
        <f>SUM(E10:E11)</f>
        <v>35132490</v>
      </c>
      <c r="F12" s="17">
        <f>SUM(F10:F11)</f>
        <v>43910089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92</v>
      </c>
      <c r="C14" s="9">
        <v>1661512</v>
      </c>
      <c r="D14" s="9">
        <v>98960</v>
      </c>
      <c r="E14" s="9">
        <v>1953103</v>
      </c>
      <c r="F14" s="9">
        <v>-33465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49</v>
      </c>
      <c r="C16" s="9">
        <v>-4299313</v>
      </c>
      <c r="D16" s="9">
        <v>-4309170</v>
      </c>
      <c r="E16" s="9">
        <v>-17115910</v>
      </c>
      <c r="F16" s="9">
        <v>-16644725</v>
      </c>
    </row>
    <row r="17" spans="2:6" s="8" customFormat="1" ht="15">
      <c r="B17" s="8" t="s">
        <v>50</v>
      </c>
      <c r="C17" s="9">
        <v>-3428294</v>
      </c>
      <c r="D17" s="9">
        <v>-3766693</v>
      </c>
      <c r="E17" s="9">
        <v>-13601468</v>
      </c>
      <c r="F17" s="9">
        <v>-12927601</v>
      </c>
    </row>
    <row r="18" spans="2:6" s="8" customFormat="1" ht="15">
      <c r="B18" s="8" t="s">
        <v>99</v>
      </c>
      <c r="C18" s="17">
        <f>SUM(C12:C17)</f>
        <v>7755881</v>
      </c>
      <c r="D18" s="17">
        <f>SUM(D12:D17)</f>
        <v>5823796</v>
      </c>
      <c r="E18" s="17">
        <f>SUM(E12:E17)</f>
        <v>6368215</v>
      </c>
      <c r="F18" s="17">
        <f>SUM(F12:F17)</f>
        <v>14304298</v>
      </c>
    </row>
    <row r="19" spans="2:6" s="8" customFormat="1" ht="15">
      <c r="B19" s="8" t="s">
        <v>51</v>
      </c>
      <c r="C19" s="9">
        <v>-782317</v>
      </c>
      <c r="D19" s="9">
        <v>-1136841</v>
      </c>
      <c r="E19" s="9">
        <v>-3363564</v>
      </c>
      <c r="F19" s="9">
        <v>-3600530</v>
      </c>
    </row>
    <row r="20" spans="2:6" s="8" customFormat="1" ht="15">
      <c r="B20" s="8" t="s">
        <v>100</v>
      </c>
      <c r="C20" s="17">
        <f>SUM(C18:C19)</f>
        <v>6973564</v>
      </c>
      <c r="D20" s="17">
        <f>SUM(D18:D19)</f>
        <v>4686955</v>
      </c>
      <c r="E20" s="17">
        <f>SUM(E18:E19)</f>
        <v>3004651</v>
      </c>
      <c r="F20" s="17">
        <f>SUM(F18:F19)</f>
        <v>10703768</v>
      </c>
    </row>
    <row r="21" spans="2:6" s="8" customFormat="1" ht="15">
      <c r="B21" s="8" t="s">
        <v>5</v>
      </c>
      <c r="C21" s="9">
        <v>305597</v>
      </c>
      <c r="D21" s="9">
        <v>-1193784</v>
      </c>
      <c r="E21" s="9">
        <v>-1599822</v>
      </c>
      <c r="F21" s="9">
        <v>-2694321</v>
      </c>
    </row>
    <row r="22" spans="2:6" s="8" customFormat="1" ht="15">
      <c r="B22" s="8" t="s">
        <v>101</v>
      </c>
      <c r="C22" s="17">
        <f>SUM(C20:C21)</f>
        <v>7279161</v>
      </c>
      <c r="D22" s="17">
        <f>SUM(D20:D21)</f>
        <v>3493171</v>
      </c>
      <c r="E22" s="17">
        <f>SUM(E20:E21)</f>
        <v>1404829</v>
      </c>
      <c r="F22" s="17">
        <f>SUM(F20:F21)</f>
        <v>8009447</v>
      </c>
    </row>
    <row r="23" spans="2:6" s="8" customFormat="1" ht="15">
      <c r="B23" s="8" t="s">
        <v>52</v>
      </c>
      <c r="C23" s="9">
        <v>23966</v>
      </c>
      <c r="D23" s="9">
        <v>44002</v>
      </c>
      <c r="E23" s="9">
        <v>-394316</v>
      </c>
      <c r="F23" s="9">
        <v>-272912</v>
      </c>
    </row>
    <row r="24" spans="2:6" s="8" customFormat="1" ht="15.75" thickBot="1">
      <c r="B24" s="8" t="s">
        <v>53</v>
      </c>
      <c r="C24" s="12">
        <f>SUM(C22:C23)</f>
        <v>7303127</v>
      </c>
      <c r="D24" s="12">
        <f>SUM(D22:D23)</f>
        <v>3537173</v>
      </c>
      <c r="E24" s="12">
        <f>SUM(E22:E23)</f>
        <v>1010513</v>
      </c>
      <c r="F24" s="12">
        <f>SUM(F22:F23)</f>
        <v>7736535</v>
      </c>
    </row>
    <row r="25" spans="3:6" s="8" customFormat="1" ht="15.75" thickTop="1">
      <c r="C25" s="9"/>
      <c r="D25" s="9"/>
      <c r="E25" s="9"/>
      <c r="F25" s="9"/>
    </row>
    <row r="26" spans="2:6" s="8" customFormat="1" ht="15">
      <c r="B26" s="8" t="s">
        <v>27</v>
      </c>
      <c r="C26" s="24">
        <f>C24/87220100*100</f>
        <v>8.373215577601952</v>
      </c>
      <c r="D26" s="29">
        <v>4.07</v>
      </c>
      <c r="E26" s="24">
        <f>E24/87220100*100</f>
        <v>1.1585781259136367</v>
      </c>
      <c r="F26" s="29">
        <v>8.9</v>
      </c>
    </row>
    <row r="27" spans="2:6" s="8" customFormat="1" ht="15">
      <c r="B27" s="8" t="s">
        <v>28</v>
      </c>
      <c r="C27" s="24">
        <f>C24/87220100*100</f>
        <v>8.373215577601952</v>
      </c>
      <c r="D27" s="29">
        <v>4.07</v>
      </c>
      <c r="E27" s="24">
        <f>E24/87220100*100</f>
        <v>1.1585781259136367</v>
      </c>
      <c r="F27" s="29">
        <v>8.69</v>
      </c>
    </row>
    <row r="28" spans="3:6" s="8" customFormat="1" ht="15">
      <c r="C28" s="24"/>
      <c r="D28" s="26"/>
      <c r="E28" s="24"/>
      <c r="F28" s="24"/>
    </row>
    <row r="29" spans="3:6" ht="15.75">
      <c r="C29" s="7"/>
      <c r="D29" s="7"/>
      <c r="E29" s="7"/>
      <c r="F29" s="7"/>
    </row>
    <row r="30" spans="3:6" ht="15.75">
      <c r="C30" s="3"/>
      <c r="D30" s="3"/>
      <c r="E30" s="3"/>
      <c r="F30" s="3"/>
    </row>
    <row r="31" spans="3:6" ht="15.75">
      <c r="C31" s="3"/>
      <c r="D31" s="3"/>
      <c r="E31" s="3"/>
      <c r="F31" s="3"/>
    </row>
    <row r="32" spans="1:6" ht="15.75">
      <c r="A32" s="5" t="s">
        <v>70</v>
      </c>
      <c r="C32" s="3"/>
      <c r="D32" s="3"/>
      <c r="E32" s="3"/>
      <c r="F32" s="3"/>
    </row>
    <row r="33" spans="1:6" ht="15.75">
      <c r="A33" s="5" t="s">
        <v>82</v>
      </c>
      <c r="C33" s="3"/>
      <c r="D33" s="3"/>
      <c r="E33" s="3"/>
      <c r="F33" s="3"/>
    </row>
    <row r="34" spans="3:6" ht="15.75"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2">
      <selection activeCell="D45" sqref="D45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32" t="s">
        <v>0</v>
      </c>
      <c r="B1" s="32"/>
      <c r="C1" s="32"/>
      <c r="D1" s="32"/>
      <c r="E1" s="32"/>
    </row>
    <row r="2" spans="1:5" ht="15.75">
      <c r="A2" s="32" t="s">
        <v>33</v>
      </c>
      <c r="B2" s="32"/>
      <c r="C2" s="32"/>
      <c r="D2" s="32"/>
      <c r="E2" s="32"/>
    </row>
    <row r="3" spans="1:5" ht="15.75">
      <c r="A3" s="32" t="s">
        <v>88</v>
      </c>
      <c r="B3" s="32"/>
      <c r="C3" s="32"/>
      <c r="D3" s="32"/>
      <c r="E3" s="32"/>
    </row>
    <row r="4" spans="1:5" ht="15.75">
      <c r="A4" s="33" t="s">
        <v>35</v>
      </c>
      <c r="B4" s="33"/>
      <c r="C4" s="33"/>
      <c r="D4" s="33"/>
      <c r="E4" s="33"/>
    </row>
    <row r="6" spans="4:5" s="8" customFormat="1" ht="15">
      <c r="D6" s="14" t="s">
        <v>1</v>
      </c>
      <c r="E6" s="14" t="s">
        <v>1</v>
      </c>
    </row>
    <row r="7" spans="4:5" s="8" customFormat="1" ht="15">
      <c r="D7" s="16">
        <v>38656</v>
      </c>
      <c r="E7" s="16">
        <v>38291</v>
      </c>
    </row>
    <row r="8" spans="4:5" s="8" customFormat="1" ht="15">
      <c r="D8" s="14" t="s">
        <v>34</v>
      </c>
      <c r="E8" s="14" t="s">
        <v>34</v>
      </c>
    </row>
    <row r="9" s="8" customFormat="1" ht="15"/>
    <row r="10" spans="1:5" s="8" customFormat="1" ht="15">
      <c r="A10" s="20"/>
      <c r="B10" s="8" t="s">
        <v>54</v>
      </c>
      <c r="D10" s="9">
        <v>136529165</v>
      </c>
      <c r="E10" s="9">
        <v>120081946</v>
      </c>
    </row>
    <row r="11" spans="1:5" s="8" customFormat="1" ht="15">
      <c r="A11" s="19"/>
      <c r="B11" s="8" t="s">
        <v>55</v>
      </c>
      <c r="D11" s="9">
        <v>713974</v>
      </c>
      <c r="E11" s="9">
        <v>830220</v>
      </c>
    </row>
    <row r="12" spans="1:5" s="8" customFormat="1" ht="15">
      <c r="A12" s="19"/>
      <c r="D12" s="9"/>
      <c r="E12" s="9"/>
    </row>
    <row r="13" spans="1:5" s="8" customFormat="1" ht="15">
      <c r="A13" s="19"/>
      <c r="B13" s="8" t="s">
        <v>56</v>
      </c>
      <c r="D13" s="9"/>
      <c r="E13" s="9"/>
    </row>
    <row r="14" spans="1:5" s="8" customFormat="1" ht="15">
      <c r="A14" s="19"/>
      <c r="C14" s="8" t="s">
        <v>36</v>
      </c>
      <c r="D14" s="9">
        <v>48983293</v>
      </c>
      <c r="E14" s="9">
        <v>60382107</v>
      </c>
    </row>
    <row r="15" spans="1:5" s="8" customFormat="1" ht="15">
      <c r="A15" s="19"/>
      <c r="C15" s="8" t="s">
        <v>42</v>
      </c>
      <c r="D15" s="9">
        <f>40983061+1184219</f>
        <v>42167280</v>
      </c>
      <c r="E15" s="9">
        <v>50122907</v>
      </c>
    </row>
    <row r="16" spans="1:5" s="8" customFormat="1" ht="15">
      <c r="A16" s="19"/>
      <c r="C16" s="8" t="s">
        <v>57</v>
      </c>
      <c r="D16" s="9">
        <v>20050951</v>
      </c>
      <c r="E16" s="9">
        <v>15265530</v>
      </c>
    </row>
    <row r="17" spans="1:5" s="8" customFormat="1" ht="15">
      <c r="A17" s="19"/>
      <c r="D17" s="21">
        <f>SUM(D14:D16)</f>
        <v>111201524</v>
      </c>
      <c r="E17" s="21">
        <f>SUM(E14:E16)</f>
        <v>125770544</v>
      </c>
    </row>
    <row r="18" spans="1:5" s="8" customFormat="1" ht="15">
      <c r="A18" s="19"/>
      <c r="D18" s="9"/>
      <c r="E18" s="9"/>
    </row>
    <row r="19" spans="1:5" s="8" customFormat="1" ht="15">
      <c r="A19" s="19"/>
      <c r="B19" s="8" t="s">
        <v>58</v>
      </c>
      <c r="D19" s="9"/>
      <c r="E19" s="9"/>
    </row>
    <row r="20" spans="1:5" s="8" customFormat="1" ht="15">
      <c r="A20" s="19"/>
      <c r="C20" s="8" t="s">
        <v>43</v>
      </c>
      <c r="D20" s="9">
        <v>71818858</v>
      </c>
      <c r="E20" s="9">
        <v>66190969</v>
      </c>
    </row>
    <row r="21" spans="1:5" s="8" customFormat="1" ht="15">
      <c r="A21" s="19"/>
      <c r="C21" s="8" t="s">
        <v>59</v>
      </c>
      <c r="D21" s="9">
        <v>32599975</v>
      </c>
      <c r="E21" s="9">
        <v>38494180</v>
      </c>
    </row>
    <row r="22" spans="1:5" s="8" customFormat="1" ht="15">
      <c r="A22" s="19"/>
      <c r="C22" s="8" t="s">
        <v>60</v>
      </c>
      <c r="D22" s="9">
        <v>381396</v>
      </c>
      <c r="E22" s="9">
        <v>1243235</v>
      </c>
    </row>
    <row r="23" spans="1:5" s="8" customFormat="1" ht="15">
      <c r="A23" s="19"/>
      <c r="D23" s="21">
        <f>SUM(D20:D22)</f>
        <v>104800229</v>
      </c>
      <c r="E23" s="21">
        <f>SUM(E20:E22)</f>
        <v>105928384</v>
      </c>
    </row>
    <row r="24" spans="1:5" s="8" customFormat="1" ht="15">
      <c r="A24" s="19"/>
      <c r="D24" s="9"/>
      <c r="E24" s="9"/>
    </row>
    <row r="25" spans="1:5" s="8" customFormat="1" ht="15">
      <c r="A25" s="19"/>
      <c r="B25" s="8" t="s">
        <v>75</v>
      </c>
      <c r="D25" s="9">
        <f>D17-D23</f>
        <v>6401295</v>
      </c>
      <c r="E25" s="9">
        <f>E17-E23</f>
        <v>19842160</v>
      </c>
    </row>
    <row r="26" spans="1:5" s="8" customFormat="1" ht="15">
      <c r="A26" s="19"/>
      <c r="D26" s="9"/>
      <c r="E26" s="9"/>
    </row>
    <row r="27" spans="1:5" s="8" customFormat="1" ht="15.75" thickBot="1">
      <c r="A27" s="19"/>
      <c r="D27" s="12">
        <f>SUM(D10:D11)+D25</f>
        <v>143644434</v>
      </c>
      <c r="E27" s="12">
        <f>SUM(E10:E11)+E25</f>
        <v>140754326</v>
      </c>
    </row>
    <row r="28" spans="1:5" s="8" customFormat="1" ht="15.75" thickTop="1">
      <c r="A28" s="19"/>
      <c r="D28" s="18"/>
      <c r="E28" s="18"/>
    </row>
    <row r="29" spans="1:5" s="8" customFormat="1" ht="15">
      <c r="A29" s="19"/>
      <c r="B29" s="8" t="s">
        <v>62</v>
      </c>
      <c r="D29" s="9"/>
      <c r="E29" s="9"/>
    </row>
    <row r="30" spans="1:5" s="8" customFormat="1" ht="15">
      <c r="A30" s="19"/>
      <c r="B30" s="8" t="s">
        <v>61</v>
      </c>
      <c r="D30" s="9">
        <v>87220100</v>
      </c>
      <c r="E30" s="9">
        <v>87220100</v>
      </c>
    </row>
    <row r="31" spans="1:9" s="8" customFormat="1" ht="15">
      <c r="A31" s="19"/>
      <c r="B31" s="22" t="s">
        <v>2</v>
      </c>
      <c r="C31" s="22"/>
      <c r="D31" s="23">
        <f>SUM(Equity!C23:G23)</f>
        <v>16251016</v>
      </c>
      <c r="E31" s="23">
        <v>16995836</v>
      </c>
      <c r="I31" s="9"/>
    </row>
    <row r="32" spans="1:5" s="8" customFormat="1" ht="15">
      <c r="A32" s="19"/>
      <c r="B32" s="8" t="s">
        <v>63</v>
      </c>
      <c r="D32" s="21">
        <f>SUM(D30:D31)</f>
        <v>103471116</v>
      </c>
      <c r="E32" s="21">
        <f>SUM(E30:E31)</f>
        <v>104215936</v>
      </c>
    </row>
    <row r="33" spans="1:5" s="8" customFormat="1" ht="15">
      <c r="A33" s="19"/>
      <c r="D33" s="9"/>
      <c r="E33" s="9"/>
    </row>
    <row r="34" spans="1:5" s="8" customFormat="1" ht="15">
      <c r="A34" s="19"/>
      <c r="B34" s="8" t="s">
        <v>52</v>
      </c>
      <c r="D34" s="9">
        <v>1453469</v>
      </c>
      <c r="E34" s="9">
        <v>866817</v>
      </c>
    </row>
    <row r="35" spans="1:5" s="8" customFormat="1" ht="15">
      <c r="A35" s="19"/>
      <c r="E35" s="9"/>
    </row>
    <row r="36" spans="1:5" s="8" customFormat="1" ht="15">
      <c r="A36" s="19"/>
      <c r="B36" s="8" t="s">
        <v>81</v>
      </c>
      <c r="E36" s="9"/>
    </row>
    <row r="37" spans="1:5" s="8" customFormat="1" ht="15">
      <c r="A37" s="19"/>
      <c r="C37" s="8" t="s">
        <v>3</v>
      </c>
      <c r="D37" s="9">
        <v>30819849</v>
      </c>
      <c r="E37" s="9">
        <v>28171573</v>
      </c>
    </row>
    <row r="38" spans="1:5" s="8" customFormat="1" ht="15">
      <c r="A38" s="19"/>
      <c r="C38" s="8" t="s">
        <v>64</v>
      </c>
      <c r="D38" s="9">
        <v>7900000</v>
      </c>
      <c r="E38" s="9">
        <v>7500000</v>
      </c>
    </row>
    <row r="39" spans="3:5" ht="16.5" thickBot="1">
      <c r="C39" s="8"/>
      <c r="D39" s="12">
        <f>SUM(D32:D38)</f>
        <v>143644434</v>
      </c>
      <c r="E39" s="12">
        <f>SUM(E32:E38)</f>
        <v>140754326</v>
      </c>
    </row>
    <row r="40" spans="3:5" ht="16.5" thickTop="1">
      <c r="C40" s="8"/>
      <c r="D40" s="18"/>
      <c r="E40" s="18"/>
    </row>
    <row r="41" spans="3:5" ht="15.75">
      <c r="C41" s="8"/>
      <c r="D41" s="18"/>
      <c r="E41" s="18"/>
    </row>
    <row r="42" spans="1:5" ht="15.75">
      <c r="A42" s="5" t="s">
        <v>68</v>
      </c>
      <c r="E42" s="18"/>
    </row>
    <row r="43" ht="15.75">
      <c r="A43" s="5" t="s">
        <v>82</v>
      </c>
    </row>
    <row r="44" ht="15.75">
      <c r="E44" s="2"/>
    </row>
    <row r="45" ht="15.75">
      <c r="D45" s="3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F17" sqref="F17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6" width="14.33203125" style="1" customWidth="1"/>
    <col min="7" max="8" width="16.66015625" style="1" customWidth="1"/>
    <col min="9" max="16384" width="9.33203125" style="1" customWidth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73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86</v>
      </c>
      <c r="B3" s="32"/>
      <c r="C3" s="32"/>
      <c r="D3" s="32"/>
      <c r="E3" s="32"/>
      <c r="F3" s="32"/>
      <c r="G3" s="32"/>
      <c r="H3" s="32"/>
      <c r="I3" s="32"/>
    </row>
    <row r="4" spans="1:5" ht="15.75">
      <c r="A4" s="33" t="s">
        <v>35</v>
      </c>
      <c r="B4" s="33"/>
      <c r="C4" s="33"/>
      <c r="D4" s="33"/>
      <c r="E4" s="33"/>
    </row>
    <row r="6" spans="2:8" s="2" customFormat="1" ht="15.75">
      <c r="B6" s="14" t="s">
        <v>7</v>
      </c>
      <c r="C6" s="14" t="s">
        <v>7</v>
      </c>
      <c r="D6" s="14" t="s">
        <v>8</v>
      </c>
      <c r="E6" s="14" t="s">
        <v>11</v>
      </c>
      <c r="F6" s="14" t="s">
        <v>16</v>
      </c>
      <c r="G6" s="14" t="s">
        <v>13</v>
      </c>
      <c r="H6" s="14"/>
    </row>
    <row r="7" spans="2:8" s="2" customFormat="1" ht="15.75">
      <c r="B7" s="14" t="s">
        <v>8</v>
      </c>
      <c r="C7" s="14" t="s">
        <v>9</v>
      </c>
      <c r="D7" s="14" t="s">
        <v>10</v>
      </c>
      <c r="E7" s="14" t="s">
        <v>12</v>
      </c>
      <c r="F7" s="14" t="s">
        <v>10</v>
      </c>
      <c r="G7" s="14" t="s">
        <v>14</v>
      </c>
      <c r="H7" s="14" t="s">
        <v>15</v>
      </c>
    </row>
    <row r="8" spans="2:8" s="2" customFormat="1" ht="15.75">
      <c r="B8" s="14" t="s">
        <v>34</v>
      </c>
      <c r="C8" s="14" t="str">
        <f>B8</f>
        <v>RM</v>
      </c>
      <c r="D8" s="14" t="str">
        <f>C8</f>
        <v>RM</v>
      </c>
      <c r="E8" s="14" t="str">
        <f>D8</f>
        <v>RM</v>
      </c>
      <c r="F8" s="14" t="str">
        <f>E8</f>
        <v>RM</v>
      </c>
      <c r="G8" s="14" t="str">
        <f>E8</f>
        <v>RM</v>
      </c>
      <c r="H8" s="14" t="str">
        <f>G8</f>
        <v>RM</v>
      </c>
    </row>
    <row r="9" spans="2:8" s="19" customFormat="1" ht="15">
      <c r="B9" s="14"/>
      <c r="C9" s="14"/>
      <c r="D9" s="14"/>
      <c r="E9" s="14"/>
      <c r="F9" s="14"/>
      <c r="G9" s="14"/>
      <c r="H9" s="14"/>
    </row>
    <row r="10" spans="1:8" s="8" customFormat="1" ht="15">
      <c r="A10" s="8" t="s">
        <v>78</v>
      </c>
      <c r="B10" s="25">
        <v>86250000</v>
      </c>
      <c r="C10" s="25">
        <v>0</v>
      </c>
      <c r="D10" s="25">
        <v>6633467</v>
      </c>
      <c r="E10" s="25">
        <v>-28849998</v>
      </c>
      <c r="F10" s="25">
        <v>-457835</v>
      </c>
      <c r="G10" s="25">
        <v>33180057</v>
      </c>
      <c r="H10" s="25">
        <f aca="true" t="shared" si="0" ref="H10:H15">SUM(B10:G10)</f>
        <v>96755691</v>
      </c>
    </row>
    <row r="11" spans="1:8" s="8" customFormat="1" ht="15">
      <c r="A11" s="8" t="s">
        <v>93</v>
      </c>
      <c r="B11" s="25">
        <v>6800</v>
      </c>
      <c r="C11" s="25"/>
      <c r="D11" s="25"/>
      <c r="E11" s="25"/>
      <c r="F11" s="25"/>
      <c r="G11" s="25"/>
      <c r="H11" s="25">
        <f t="shared" si="0"/>
        <v>6800</v>
      </c>
    </row>
    <row r="12" spans="1:8" s="8" customFormat="1" ht="15">
      <c r="A12" s="8" t="s">
        <v>83</v>
      </c>
      <c r="B12" s="25">
        <v>963300</v>
      </c>
      <c r="C12" s="25">
        <v>144495</v>
      </c>
      <c r="D12" s="9"/>
      <c r="E12" s="25"/>
      <c r="F12" s="25"/>
      <c r="G12" s="25"/>
      <c r="H12" s="25">
        <f t="shared" si="0"/>
        <v>1107795</v>
      </c>
    </row>
    <row r="13" spans="1:8" s="8" customFormat="1" ht="15">
      <c r="A13" s="8" t="s">
        <v>53</v>
      </c>
      <c r="B13" s="9"/>
      <c r="C13" s="9"/>
      <c r="E13" s="9"/>
      <c r="F13" s="9"/>
      <c r="G13" s="9">
        <f>IncomeStatement!F24</f>
        <v>7736535</v>
      </c>
      <c r="H13" s="25">
        <f t="shared" si="0"/>
        <v>7736535</v>
      </c>
    </row>
    <row r="14" spans="1:8" s="8" customFormat="1" ht="15">
      <c r="A14" s="8" t="s">
        <v>94</v>
      </c>
      <c r="B14" s="9"/>
      <c r="C14" s="9"/>
      <c r="D14" s="9"/>
      <c r="E14" s="9"/>
      <c r="F14" s="9"/>
      <c r="G14" s="9">
        <v>-1255970</v>
      </c>
      <c r="H14" s="25">
        <f t="shared" si="0"/>
        <v>-1255970</v>
      </c>
    </row>
    <row r="15" spans="1:8" s="8" customFormat="1" ht="15">
      <c r="A15" s="8" t="s">
        <v>37</v>
      </c>
      <c r="B15" s="9"/>
      <c r="C15" s="9"/>
      <c r="D15" s="9"/>
      <c r="E15" s="9"/>
      <c r="F15" s="9">
        <v>-134915</v>
      </c>
      <c r="G15" s="9"/>
      <c r="H15" s="25">
        <f t="shared" si="0"/>
        <v>-134915</v>
      </c>
    </row>
    <row r="16" spans="1:8" s="8" customFormat="1" ht="15.75" thickBot="1">
      <c r="A16" s="5" t="s">
        <v>89</v>
      </c>
      <c r="B16" s="12">
        <f aca="true" t="shared" si="1" ref="B16:H16">SUM(B10:B15)</f>
        <v>87220100</v>
      </c>
      <c r="C16" s="12">
        <f t="shared" si="1"/>
        <v>144495</v>
      </c>
      <c r="D16" s="12">
        <f t="shared" si="1"/>
        <v>6633467</v>
      </c>
      <c r="E16" s="12">
        <f t="shared" si="1"/>
        <v>-28849998</v>
      </c>
      <c r="F16" s="12">
        <f t="shared" si="1"/>
        <v>-592750</v>
      </c>
      <c r="G16" s="12">
        <f t="shared" si="1"/>
        <v>39660622</v>
      </c>
      <c r="H16" s="12">
        <f t="shared" si="1"/>
        <v>104215936</v>
      </c>
    </row>
    <row r="17" spans="2:8" s="8" customFormat="1" ht="15.75" thickTop="1">
      <c r="B17" s="9"/>
      <c r="C17" s="9"/>
      <c r="D17" s="9"/>
      <c r="E17" s="9"/>
      <c r="F17" s="9"/>
      <c r="G17" s="9"/>
      <c r="H17" s="9"/>
    </row>
    <row r="18" spans="2:8" s="8" customFormat="1" ht="15">
      <c r="B18" s="9"/>
      <c r="C18" s="9"/>
      <c r="D18" s="9"/>
      <c r="E18" s="9"/>
      <c r="F18" s="9"/>
      <c r="G18" s="9"/>
      <c r="H18" s="9"/>
    </row>
    <row r="19" spans="1:8" s="8" customFormat="1" ht="15">
      <c r="A19" s="8" t="s">
        <v>84</v>
      </c>
      <c r="B19" s="25">
        <v>87220100</v>
      </c>
      <c r="C19" s="25">
        <v>144495</v>
      </c>
      <c r="D19" s="25">
        <v>6633467</v>
      </c>
      <c r="E19" s="25">
        <v>-28849998</v>
      </c>
      <c r="F19" s="25">
        <v>-592750</v>
      </c>
      <c r="G19" s="25">
        <v>39660622</v>
      </c>
      <c r="H19" s="25">
        <f>SUM(B19:G19)</f>
        <v>104215936</v>
      </c>
    </row>
    <row r="20" spans="1:8" s="8" customFormat="1" ht="15">
      <c r="A20" s="8" t="s">
        <v>53</v>
      </c>
      <c r="B20" s="9"/>
      <c r="C20" s="9"/>
      <c r="E20" s="9"/>
      <c r="F20" s="9"/>
      <c r="G20" s="9">
        <f>IncomeStatement!E24</f>
        <v>1010513</v>
      </c>
      <c r="H20" s="25">
        <f>SUM(B20:G20)</f>
        <v>1010513</v>
      </c>
    </row>
    <row r="21" spans="1:8" s="8" customFormat="1" ht="15">
      <c r="A21" s="8" t="s">
        <v>17</v>
      </c>
      <c r="B21" s="9"/>
      <c r="C21" s="9"/>
      <c r="D21" s="9"/>
      <c r="E21" s="9"/>
      <c r="F21" s="9"/>
      <c r="G21" s="9">
        <v>-1255970</v>
      </c>
      <c r="H21" s="25">
        <f>SUM(B21:G21)</f>
        <v>-1255970</v>
      </c>
    </row>
    <row r="22" spans="1:8" s="8" customFormat="1" ht="15">
      <c r="A22" s="8" t="s">
        <v>37</v>
      </c>
      <c r="B22" s="9"/>
      <c r="C22" s="9"/>
      <c r="D22" s="9"/>
      <c r="E22" s="9"/>
      <c r="F22" s="9">
        <f>-499364+1</f>
        <v>-499363</v>
      </c>
      <c r="G22" s="9"/>
      <c r="H22" s="25">
        <f>SUM(B22:G22)</f>
        <v>-499363</v>
      </c>
    </row>
    <row r="23" spans="1:8" s="8" customFormat="1" ht="15.75" thickBot="1">
      <c r="A23" s="5" t="s">
        <v>90</v>
      </c>
      <c r="B23" s="12">
        <f aca="true" t="shared" si="2" ref="B23:H23">SUM(B19:B22)</f>
        <v>87220100</v>
      </c>
      <c r="C23" s="12">
        <f t="shared" si="2"/>
        <v>144495</v>
      </c>
      <c r="D23" s="12">
        <f t="shared" si="2"/>
        <v>6633467</v>
      </c>
      <c r="E23" s="12">
        <f t="shared" si="2"/>
        <v>-28849998</v>
      </c>
      <c r="F23" s="12">
        <f t="shared" si="2"/>
        <v>-1092113</v>
      </c>
      <c r="G23" s="12">
        <f t="shared" si="2"/>
        <v>39415165</v>
      </c>
      <c r="H23" s="12">
        <f t="shared" si="2"/>
        <v>103471116</v>
      </c>
    </row>
    <row r="24" ht="16.5" thickTop="1"/>
    <row r="25" ht="15.75">
      <c r="A25" s="5" t="s">
        <v>74</v>
      </c>
    </row>
    <row r="26" ht="15.75">
      <c r="A26" s="5" t="s">
        <v>82</v>
      </c>
    </row>
    <row r="27" ht="15.75">
      <c r="H27" s="3"/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33">
      <selection activeCell="D51" sqref="D51"/>
    </sheetView>
  </sheetViews>
  <sheetFormatPr defaultColWidth="9.33203125" defaultRowHeight="13.5" customHeight="1"/>
  <cols>
    <col min="1" max="1" width="3.83203125" style="8" customWidth="1"/>
    <col min="2" max="2" width="63.66015625" style="8" customWidth="1"/>
    <col min="3" max="3" width="7.33203125" style="8" customWidth="1"/>
    <col min="4" max="5" width="15.33203125" style="8" customWidth="1"/>
    <col min="6" max="16384" width="9.33203125" style="8" customWidth="1"/>
  </cols>
  <sheetData>
    <row r="1" spans="1:5" ht="14.25" customHeight="1">
      <c r="A1" s="34" t="s">
        <v>0</v>
      </c>
      <c r="B1" s="34"/>
      <c r="C1" s="34"/>
      <c r="D1" s="34"/>
      <c r="E1" s="34"/>
    </row>
    <row r="2" spans="1:5" ht="14.25" customHeight="1">
      <c r="A2" s="34" t="s">
        <v>38</v>
      </c>
      <c r="B2" s="34"/>
      <c r="C2" s="34"/>
      <c r="D2" s="34"/>
      <c r="E2" s="34"/>
    </row>
    <row r="3" spans="1:5" ht="14.25" customHeight="1">
      <c r="A3" s="34" t="s">
        <v>86</v>
      </c>
      <c r="B3" s="34"/>
      <c r="C3" s="34"/>
      <c r="D3" s="34"/>
      <c r="E3" s="34"/>
    </row>
    <row r="4" spans="1:5" ht="14.25" customHeight="1">
      <c r="A4" s="33" t="s">
        <v>35</v>
      </c>
      <c r="B4" s="33"/>
      <c r="C4" s="33"/>
      <c r="D4" s="33"/>
      <c r="E4" s="33"/>
    </row>
    <row r="5" spans="2:5" ht="13.5" customHeight="1">
      <c r="B5" s="5"/>
      <c r="D5" s="14" t="s">
        <v>91</v>
      </c>
      <c r="E5" s="14" t="s">
        <v>91</v>
      </c>
    </row>
    <row r="6" spans="4:5" ht="13.5" customHeight="1">
      <c r="D6" s="14" t="s">
        <v>6</v>
      </c>
      <c r="E6" s="14" t="s">
        <v>6</v>
      </c>
    </row>
    <row r="7" spans="4:5" ht="13.5" customHeight="1">
      <c r="D7" s="16">
        <v>38656</v>
      </c>
      <c r="E7" s="16">
        <v>38291</v>
      </c>
    </row>
    <row r="8" spans="4:5" ht="13.5" customHeight="1">
      <c r="D8" s="16" t="s">
        <v>34</v>
      </c>
      <c r="E8" s="16" t="s">
        <v>34</v>
      </c>
    </row>
    <row r="9" spans="1:4" ht="13.5" customHeight="1">
      <c r="A9" s="5" t="s">
        <v>18</v>
      </c>
      <c r="B9" s="5"/>
      <c r="D9" s="30"/>
    </row>
    <row r="10" spans="1:5" ht="13.5" customHeight="1">
      <c r="A10" s="8" t="s">
        <v>100</v>
      </c>
      <c r="D10" s="9">
        <f>IncomeStatement!E20</f>
        <v>3004651</v>
      </c>
      <c r="E10" s="9">
        <v>10703768</v>
      </c>
    </row>
    <row r="11" spans="1:5" ht="13.5" customHeight="1">
      <c r="A11" s="8" t="s">
        <v>39</v>
      </c>
      <c r="D11" s="9"/>
      <c r="E11" s="9"/>
    </row>
    <row r="12" spans="2:5" ht="13.5" customHeight="1">
      <c r="B12" s="8" t="s">
        <v>76</v>
      </c>
      <c r="D12" s="9">
        <v>9438237</v>
      </c>
      <c r="E12" s="9">
        <v>7630585</v>
      </c>
    </row>
    <row r="13" spans="2:5" ht="13.5" customHeight="1">
      <c r="B13" s="8" t="s">
        <v>77</v>
      </c>
      <c r="D13" s="9">
        <v>59551</v>
      </c>
      <c r="E13" s="9">
        <v>62791</v>
      </c>
    </row>
    <row r="14" spans="2:5" ht="13.5" customHeight="1">
      <c r="B14" s="8" t="s">
        <v>96</v>
      </c>
      <c r="D14" s="9">
        <v>106248</v>
      </c>
      <c r="E14" s="9">
        <v>0</v>
      </c>
    </row>
    <row r="15" spans="2:5" ht="13.5" customHeight="1">
      <c r="B15" s="8" t="s">
        <v>102</v>
      </c>
      <c r="D15" s="9">
        <v>148466</v>
      </c>
      <c r="E15" s="9">
        <v>21505</v>
      </c>
    </row>
    <row r="16" spans="2:5" ht="13.5" customHeight="1">
      <c r="B16" s="8" t="s">
        <v>97</v>
      </c>
      <c r="D16" s="9">
        <v>-77980</v>
      </c>
      <c r="E16" s="9">
        <v>-12333</v>
      </c>
    </row>
    <row r="17" spans="2:5" ht="13.5" customHeight="1">
      <c r="B17" s="8" t="s">
        <v>79</v>
      </c>
      <c r="D17" s="9">
        <v>-196998</v>
      </c>
      <c r="E17" s="9">
        <v>347323</v>
      </c>
    </row>
    <row r="18" spans="2:5" ht="13.5" customHeight="1">
      <c r="B18" s="8" t="s">
        <v>40</v>
      </c>
      <c r="D18" s="9">
        <v>2796167</v>
      </c>
      <c r="E18" s="9">
        <v>2379958</v>
      </c>
    </row>
    <row r="19" spans="2:5" ht="13.5" customHeight="1">
      <c r="B19" s="8" t="s">
        <v>41</v>
      </c>
      <c r="D19" s="9">
        <v>-77755</v>
      </c>
      <c r="E19" s="9">
        <v>-58114</v>
      </c>
    </row>
    <row r="20" spans="1:5" ht="13.5" customHeight="1">
      <c r="A20" s="8" t="s">
        <v>19</v>
      </c>
      <c r="D20" s="17">
        <f>SUM(D10:D19)</f>
        <v>15200587</v>
      </c>
      <c r="E20" s="17">
        <f>SUM(E10:E19)</f>
        <v>21075483</v>
      </c>
    </row>
    <row r="21" spans="1:5" ht="13.5" customHeight="1">
      <c r="A21" s="8" t="s">
        <v>20</v>
      </c>
      <c r="D21" s="9"/>
      <c r="E21" s="9"/>
    </row>
    <row r="22" spans="2:5" ht="13.5" customHeight="1">
      <c r="B22" s="8" t="s">
        <v>36</v>
      </c>
      <c r="D22" s="9">
        <v>11398814</v>
      </c>
      <c r="E22" s="9">
        <v>-9143012</v>
      </c>
    </row>
    <row r="23" spans="2:5" ht="13.5" customHeight="1">
      <c r="B23" s="8" t="s">
        <v>42</v>
      </c>
      <c r="D23" s="9">
        <v>7955627</v>
      </c>
      <c r="E23" s="9">
        <v>-23644358</v>
      </c>
    </row>
    <row r="24" spans="2:5" ht="13.5" customHeight="1">
      <c r="B24" s="8" t="s">
        <v>43</v>
      </c>
      <c r="D24" s="9">
        <v>5627889</v>
      </c>
      <c r="E24" s="9">
        <v>32672187</v>
      </c>
    </row>
    <row r="25" spans="1:5" ht="13.5" customHeight="1">
      <c r="A25" s="8" t="s">
        <v>44</v>
      </c>
      <c r="D25" s="17">
        <f>SUM(D20:D24)</f>
        <v>40182917</v>
      </c>
      <c r="E25" s="17">
        <f>SUM(E20:E24)</f>
        <v>20960300</v>
      </c>
    </row>
    <row r="26" spans="1:5" ht="13.5" customHeight="1">
      <c r="A26" s="8" t="s">
        <v>29</v>
      </c>
      <c r="D26" s="9">
        <f>-D18</f>
        <v>-2796167</v>
      </c>
      <c r="E26" s="9">
        <v>-2271887</v>
      </c>
    </row>
    <row r="27" spans="1:5" ht="13.5" customHeight="1">
      <c r="A27" s="8" t="s">
        <v>30</v>
      </c>
      <c r="D27" s="9">
        <f>-D19</f>
        <v>77755</v>
      </c>
      <c r="E27" s="9">
        <f>-E19</f>
        <v>58114</v>
      </c>
    </row>
    <row r="28" spans="1:5" ht="13.5" customHeight="1">
      <c r="A28" s="8" t="s">
        <v>24</v>
      </c>
      <c r="D28" s="9">
        <v>-2028375</v>
      </c>
      <c r="E28" s="9">
        <v>-5209930</v>
      </c>
    </row>
    <row r="29" spans="1:5" ht="13.5" customHeight="1">
      <c r="A29" s="5" t="s">
        <v>21</v>
      </c>
      <c r="B29" s="5"/>
      <c r="C29" s="5"/>
      <c r="D29" s="10">
        <f>SUM(D25:D28)</f>
        <v>35436130</v>
      </c>
      <c r="E29" s="10">
        <f>SUM(E25:E28)</f>
        <v>13536597</v>
      </c>
    </row>
    <row r="30" spans="4:5" ht="13.5" customHeight="1">
      <c r="D30" s="9"/>
      <c r="E30" s="9"/>
    </row>
    <row r="31" spans="1:5" ht="13.5" customHeight="1">
      <c r="A31" s="5" t="s">
        <v>22</v>
      </c>
      <c r="D31" s="9"/>
      <c r="E31" s="9"/>
    </row>
    <row r="32" spans="2:5" ht="13.5" customHeight="1">
      <c r="B32" s="8" t="s">
        <v>31</v>
      </c>
      <c r="D32" s="9">
        <v>-26051600</v>
      </c>
      <c r="E32" s="9">
        <v>-32667752</v>
      </c>
    </row>
    <row r="33" spans="1:5" ht="13.5" customHeight="1">
      <c r="A33" s="5" t="s">
        <v>67</v>
      </c>
      <c r="B33" s="5"/>
      <c r="C33" s="5"/>
      <c r="D33" s="10">
        <f>SUM(D32:D32)</f>
        <v>-26051600</v>
      </c>
      <c r="E33" s="10">
        <f>SUM(E32:E32)</f>
        <v>-32667752</v>
      </c>
    </row>
    <row r="34" spans="4:5" ht="13.5" customHeight="1">
      <c r="D34" s="9"/>
      <c r="E34" s="9"/>
    </row>
    <row r="35" spans="1:5" ht="13.5" customHeight="1">
      <c r="A35" s="5" t="s">
        <v>23</v>
      </c>
      <c r="B35" s="5"/>
      <c r="D35" s="9"/>
      <c r="E35" s="9"/>
    </row>
    <row r="36" spans="1:5" ht="13.5" customHeight="1">
      <c r="A36" s="5"/>
      <c r="B36" s="8" t="s">
        <v>98</v>
      </c>
      <c r="D36" s="9">
        <v>-11165729</v>
      </c>
      <c r="E36" s="9">
        <v>21386130</v>
      </c>
    </row>
    <row r="37" spans="2:5" ht="13.5" customHeight="1">
      <c r="B37" s="8" t="s">
        <v>32</v>
      </c>
      <c r="D37" s="9">
        <v>7484501</v>
      </c>
      <c r="E37" s="9">
        <v>630659</v>
      </c>
    </row>
    <row r="38" spans="2:5" ht="13.5" customHeight="1">
      <c r="B38" s="8" t="s">
        <v>85</v>
      </c>
      <c r="D38" s="9">
        <v>261207</v>
      </c>
      <c r="E38" s="9">
        <v>-15075</v>
      </c>
    </row>
    <row r="39" spans="2:5" ht="13.5" customHeight="1">
      <c r="B39" s="8" t="s">
        <v>95</v>
      </c>
      <c r="D39" s="9">
        <v>0</v>
      </c>
      <c r="E39" s="9">
        <v>1114595</v>
      </c>
    </row>
    <row r="40" spans="2:5" ht="13.5" customHeight="1">
      <c r="B40" s="8" t="s">
        <v>17</v>
      </c>
      <c r="D40" s="9">
        <v>-1255970</v>
      </c>
      <c r="E40" s="9">
        <v>-1255970</v>
      </c>
    </row>
    <row r="41" spans="1:5" ht="13.5" customHeight="1">
      <c r="A41" s="5" t="s">
        <v>65</v>
      </c>
      <c r="D41" s="10">
        <f>SUM(D36:D40)</f>
        <v>-4675991</v>
      </c>
      <c r="E41" s="10">
        <f>SUM(E36:E40)</f>
        <v>21860339</v>
      </c>
    </row>
    <row r="42" spans="1:5" ht="13.5" customHeight="1">
      <c r="A42" s="5"/>
      <c r="D42" s="18"/>
      <c r="E42" s="18"/>
    </row>
    <row r="43" spans="1:5" ht="13.5" customHeight="1">
      <c r="A43" s="8" t="s">
        <v>45</v>
      </c>
      <c r="D43" s="25">
        <v>338089</v>
      </c>
      <c r="E43" s="25">
        <v>102535</v>
      </c>
    </row>
    <row r="44" spans="4:5" ht="13.5" customHeight="1">
      <c r="D44" s="9"/>
      <c r="E44" s="9"/>
    </row>
    <row r="45" spans="1:5" ht="13.5" customHeight="1">
      <c r="A45" s="5" t="s">
        <v>66</v>
      </c>
      <c r="D45" s="11">
        <f>D29+D33+D41+D43</f>
        <v>5046628</v>
      </c>
      <c r="E45" s="11">
        <f>E29+E33+E41+E43</f>
        <v>2831719</v>
      </c>
    </row>
    <row r="46" spans="1:5" ht="13.5" customHeight="1">
      <c r="A46" s="8" t="s">
        <v>46</v>
      </c>
      <c r="D46" s="9">
        <v>14843034</v>
      </c>
      <c r="E46" s="9">
        <v>12011315</v>
      </c>
    </row>
    <row r="47" spans="1:5" ht="13.5" customHeight="1" thickBot="1">
      <c r="A47" s="5" t="s">
        <v>103</v>
      </c>
      <c r="B47" s="5"/>
      <c r="C47" s="5"/>
      <c r="D47" s="27">
        <f>D45+D46</f>
        <v>19889662</v>
      </c>
      <c r="E47" s="12">
        <f>E45+E46</f>
        <v>14843034</v>
      </c>
    </row>
    <row r="48" spans="4:5" ht="13.5" customHeight="1" thickTop="1">
      <c r="D48" s="9"/>
      <c r="E48" s="9"/>
    </row>
    <row r="49" spans="1:5" ht="13.5" customHeight="1">
      <c r="A49" s="5" t="s">
        <v>72</v>
      </c>
      <c r="D49" s="9"/>
      <c r="E49" s="9"/>
    </row>
    <row r="50" spans="1:5" ht="13.5" customHeight="1">
      <c r="A50" s="8" t="s">
        <v>25</v>
      </c>
      <c r="D50" s="9">
        <f>BalanceSheet!D16</f>
        <v>20050951</v>
      </c>
      <c r="E50" s="9">
        <v>15265530</v>
      </c>
    </row>
    <row r="51" spans="1:5" ht="13.5" customHeight="1">
      <c r="A51" s="8" t="s">
        <v>26</v>
      </c>
      <c r="D51" s="9">
        <v>-161289</v>
      </c>
      <c r="E51" s="9">
        <v>-422496</v>
      </c>
    </row>
    <row r="52" spans="4:5" ht="13.5" customHeight="1" thickBot="1">
      <c r="D52" s="28">
        <f>D50+D51</f>
        <v>19889662</v>
      </c>
      <c r="E52" s="13">
        <f>E50+E51</f>
        <v>14843034</v>
      </c>
    </row>
    <row r="53" spans="4:5" ht="13.5" customHeight="1" thickTop="1">
      <c r="D53" s="35"/>
      <c r="E53" s="25"/>
    </row>
    <row r="54" spans="4:5" ht="13.5" customHeight="1">
      <c r="D54" s="9"/>
      <c r="E54" s="9"/>
    </row>
    <row r="55" spans="1:5" ht="13.5" customHeight="1">
      <c r="A55" s="5" t="s">
        <v>69</v>
      </c>
      <c r="D55" s="9"/>
      <c r="E55" s="9"/>
    </row>
    <row r="56" ht="13.5" customHeight="1">
      <c r="A56" s="5" t="s">
        <v>82</v>
      </c>
    </row>
    <row r="58" ht="13.5" customHeight="1">
      <c r="D58" s="9"/>
    </row>
  </sheetData>
  <mergeCells count="4"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itlee</cp:lastModifiedBy>
  <cp:lastPrinted>2005-12-29T07:28:26Z</cp:lastPrinted>
  <dcterms:created xsi:type="dcterms:W3CDTF">2002-12-25T03:24:13Z</dcterms:created>
  <dcterms:modified xsi:type="dcterms:W3CDTF">2005-12-29T07:30:26Z</dcterms:modified>
  <cp:category/>
  <cp:version/>
  <cp:contentType/>
  <cp:contentStatus/>
</cp:coreProperties>
</file>