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<sst xmlns="http://schemas.openxmlformats.org/spreadsheetml/2006/main" count="139" uniqueCount="104">
  <si>
    <t>POH HUAT RESOURCES HOLDINGS BERHAD</t>
  </si>
  <si>
    <t>As At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</si>
  <si>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</si>
  <si>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</si>
  <si>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</si>
  <si>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</si>
  <si>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</si>
  <si>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</si>
  <si>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</si>
  <si>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</si>
  <si>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</si>
  <si>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</si>
  <si>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</si>
  <si>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</si>
  <si>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</si>
  <si>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</si>
  <si>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</si>
  <si>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</si>
  <si>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</si>
  <si>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Profit before taxation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</si>
  <si>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</si>
  <si>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</si>
  <si>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</si>
  <si>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</si>
  <si>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</si>
  <si>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</si>
  <si>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</si>
  <si>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</si>
  <si>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</si>
  <si>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</si>
  <si>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</si>
  <si>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</si>
  <si>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</si>
  <si>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</si>
  <si>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Condensed Consolidated Balance Sheet</t>
  </si>
  <si>
    <t>RM</t>
  </si>
  <si>
    <t>(These figures have not been audited)</t>
  </si>
  <si>
    <t>Inventories</t>
  </si>
  <si>
    <t>Translation adjustment</t>
  </si>
  <si>
    <t>Net profit for the quarter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</si>
  <si>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</si>
  <si>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</si>
  <si>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</si>
  <si>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</si>
  <si>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</si>
  <si>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</si>
  <si>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</si>
  <si>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</si>
  <si>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Cash &amp; cash equivalents at beginning of financial year</t>
  </si>
  <si>
    <t>Cost of  sales</t>
  </si>
  <si>
    <t>Gross profit</t>
  </si>
  <si>
    <t>Other operating incomes</t>
  </si>
  <si>
    <t>Selling and distribution expenses</t>
  </si>
  <si>
    <t>Adminstration expenses</t>
  </si>
  <si>
    <t>Profit from operations</t>
  </si>
  <si>
    <t>Finance costs</t>
  </si>
  <si>
    <t>Profit after taxation</t>
  </si>
  <si>
    <t>Minority interest</t>
  </si>
  <si>
    <t>Net profit for the period</t>
  </si>
  <si>
    <t>Fixed assets</t>
  </si>
  <si>
    <t>Long term investments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</si>
  <si>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</si>
  <si>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</si>
  <si>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</si>
  <si>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</si>
  <si>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</si>
  <si>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</si>
  <si>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</si>
  <si>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</si>
  <si>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</si>
  <si>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</si>
  <si>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</si>
  <si>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</si>
  <si>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</si>
  <si>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>CASH &amp; CASH EQUIVALENTS AT END OF QUARTER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</si>
  <si>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</si>
  <si>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</si>
  <si>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</si>
  <si>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</si>
  <si>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</si>
  <si>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</si>
  <si>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</si>
  <si>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</si>
  <si>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Annual Financial Report for the year ended 31st October 2003)</t>
  </si>
  <si>
    <t>Depreciation</t>
  </si>
  <si>
    <t>Amortisation of goodwill on consolidation</t>
  </si>
  <si>
    <t>As at 1 Nov 2002</t>
  </si>
  <si>
    <t>As at 1 Nov 2003</t>
  </si>
  <si>
    <t>Other non-cash items</t>
  </si>
  <si>
    <t>ESOS, Warrants</t>
  </si>
  <si>
    <t>Proceeds from ESOS, Warrants</t>
  </si>
  <si>
    <t>3 months ended</t>
  </si>
  <si>
    <t>9 months ended</t>
  </si>
  <si>
    <t>For The Quarter Ended 31 Jul 2004</t>
  </si>
  <si>
    <t>As At 31 Jul 2004</t>
  </si>
  <si>
    <t>As at 31 Jul 2003</t>
  </si>
  <si>
    <t>As at 31 Jul 2004</t>
  </si>
  <si>
    <t>9 Months</t>
  </si>
  <si>
    <t>2.56*</t>
  </si>
  <si>
    <t>4.98*</t>
  </si>
  <si>
    <t>4.85**</t>
  </si>
  <si>
    <t>14.17**</t>
  </si>
  <si>
    <t>* Based on weighted average number of shares of 86.92 mil shares</t>
  </si>
  <si>
    <t>** Based on weighted average number of shares of 46 mil shares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</si>
</sst>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9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23">
      <selection activeCell="B40" sqref="B40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7" t="s">
        <v>0</v>
      </c>
      <c r="B1" s="27"/>
      <c r="C1" s="27"/>
      <c r="D1" s="27"/>
      <c r="E1" s="27"/>
      <c r="F1" s="27"/>
    </row>
    <row r="2" spans="1:6" ht="15.75">
      <c r="A2" s="27" t="s">
        <v>78</v>
      </c>
      <c r="B2" s="27"/>
      <c r="C2" s="27"/>
      <c r="D2" s="27"/>
      <c r="E2" s="27"/>
      <c r="F2" s="27"/>
    </row>
    <row r="3" spans="1:6" ht="15.75">
      <c r="A3" s="27" t="s">
        <v>93</v>
      </c>
      <c r="B3" s="27"/>
      <c r="C3" s="27"/>
      <c r="D3" s="27"/>
      <c r="E3" s="27"/>
      <c r="F3" s="27"/>
    </row>
    <row r="4" spans="1:6" ht="15.75">
      <c r="A4" s="28" t="s">
        <v>36</v>
      </c>
      <c r="B4" s="28"/>
      <c r="C4" s="28"/>
      <c r="D4" s="28"/>
      <c r="E4" s="28"/>
      <c r="F4" s="4"/>
    </row>
    <row r="6" spans="3:6" ht="15.75">
      <c r="C6" s="26" t="s">
        <v>91</v>
      </c>
      <c r="D6" s="26"/>
      <c r="E6" s="26" t="s">
        <v>92</v>
      </c>
      <c r="F6" s="26"/>
    </row>
    <row r="7" spans="3:6" ht="15.75">
      <c r="C7" s="15">
        <v>38199</v>
      </c>
      <c r="D7" s="15">
        <v>37833</v>
      </c>
      <c r="E7" s="15">
        <f>C7</f>
        <v>38199</v>
      </c>
      <c r="F7" s="15">
        <f>D7</f>
        <v>37833</v>
      </c>
    </row>
    <row r="8" spans="3:6" ht="15.75">
      <c r="C8" s="15" t="s">
        <v>35</v>
      </c>
      <c r="D8" s="15" t="str">
        <f>C8</f>
        <v>RM</v>
      </c>
      <c r="E8" s="15" t="str">
        <f>D8</f>
        <v>RM</v>
      </c>
      <c r="F8" s="15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4</v>
      </c>
      <c r="C10" s="9">
        <v>88561990</v>
      </c>
      <c r="D10" s="9">
        <v>45725737</v>
      </c>
      <c r="E10" s="9">
        <v>224622566</v>
      </c>
      <c r="F10" s="9">
        <v>140589532</v>
      </c>
    </row>
    <row r="11" spans="2:6" s="8" customFormat="1" ht="15">
      <c r="B11" s="8" t="s">
        <v>49</v>
      </c>
      <c r="C11" s="9">
        <v>-77056510</v>
      </c>
      <c r="D11" s="9">
        <v>-36023358</v>
      </c>
      <c r="E11" s="9">
        <v>-194285257</v>
      </c>
      <c r="F11" s="9">
        <v>-111134434</v>
      </c>
    </row>
    <row r="12" spans="2:6" s="8" customFormat="1" ht="15">
      <c r="B12" s="8" t="s">
        <v>50</v>
      </c>
      <c r="C12" s="17">
        <f>SUM(C10:C11)</f>
        <v>11505480</v>
      </c>
      <c r="D12" s="17">
        <f>SUM(D10:D11)</f>
        <v>9702379</v>
      </c>
      <c r="E12" s="17">
        <f>SUM(E10:E11)</f>
        <v>30337309</v>
      </c>
      <c r="F12" s="17">
        <f>SUM(F10:F11)</f>
        <v>29455098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51</v>
      </c>
      <c r="C14" s="9">
        <v>246093</v>
      </c>
      <c r="D14" s="9">
        <v>66902</v>
      </c>
      <c r="E14" s="9">
        <v>181357</v>
      </c>
      <c r="F14" s="9">
        <v>1127442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52</v>
      </c>
      <c r="C16" s="9">
        <v>-4624221</v>
      </c>
      <c r="D16" s="9">
        <v>-3951760</v>
      </c>
      <c r="E16" s="9">
        <v>-12335558</v>
      </c>
      <c r="F16" s="9">
        <v>-12004702</v>
      </c>
    </row>
    <row r="17" spans="2:6" s="8" customFormat="1" ht="15">
      <c r="B17" s="8" t="s">
        <v>53</v>
      </c>
      <c r="C17" s="9">
        <v>-3319370</v>
      </c>
      <c r="D17" s="9">
        <v>-2584715</v>
      </c>
      <c r="E17" s="9">
        <v>-9476238</v>
      </c>
      <c r="F17" s="9">
        <v>-7753077</v>
      </c>
    </row>
    <row r="18" spans="2:6" s="8" customFormat="1" ht="15">
      <c r="B18" s="8" t="s">
        <v>54</v>
      </c>
      <c r="C18" s="17">
        <f>SUM(C12:C17)</f>
        <v>3807982</v>
      </c>
      <c r="D18" s="17">
        <f>SUM(D12:D17)</f>
        <v>3232806</v>
      </c>
      <c r="E18" s="17">
        <f>SUM(E12:E17)</f>
        <v>8706870</v>
      </c>
      <c r="F18" s="17">
        <f>SUM(F12:F17)</f>
        <v>10824761</v>
      </c>
    </row>
    <row r="19" spans="2:6" s="8" customFormat="1" ht="15">
      <c r="B19" s="8" t="s">
        <v>55</v>
      </c>
      <c r="C19" s="9">
        <v>-880532</v>
      </c>
      <c r="D19" s="9">
        <v>-721062</v>
      </c>
      <c r="E19" s="9">
        <v>-2462322</v>
      </c>
      <c r="F19" s="9">
        <v>-2389526</v>
      </c>
    </row>
    <row r="20" spans="2:6" s="8" customFormat="1" ht="15">
      <c r="B20" s="8" t="s">
        <v>19</v>
      </c>
      <c r="C20" s="17">
        <f>SUM(C18:C19)</f>
        <v>2927450</v>
      </c>
      <c r="D20" s="17">
        <f>SUM(D18:D19)</f>
        <v>2511744</v>
      </c>
      <c r="E20" s="17">
        <f>SUM(E18:E19)</f>
        <v>6244548</v>
      </c>
      <c r="F20" s="17">
        <f>SUM(F18:F19)</f>
        <v>8435235</v>
      </c>
    </row>
    <row r="21" spans="2:6" s="8" customFormat="1" ht="15">
      <c r="B21" s="8" t="s">
        <v>5</v>
      </c>
      <c r="C21" s="9">
        <v>-525001</v>
      </c>
      <c r="D21" s="9">
        <v>-294848</v>
      </c>
      <c r="E21" s="9">
        <v>-1600536</v>
      </c>
      <c r="F21" s="9">
        <v>-1973048</v>
      </c>
    </row>
    <row r="22" spans="2:6" s="8" customFormat="1" ht="15">
      <c r="B22" s="8" t="s">
        <v>56</v>
      </c>
      <c r="C22" s="17">
        <f>SUM(C20:C21)</f>
        <v>2402449</v>
      </c>
      <c r="D22" s="17">
        <f>SUM(D20:D21)</f>
        <v>2216896</v>
      </c>
      <c r="E22" s="17">
        <f>SUM(E20:E21)</f>
        <v>4644012</v>
      </c>
      <c r="F22" s="17">
        <f>SUM(F20:F21)</f>
        <v>6462187</v>
      </c>
    </row>
    <row r="23" spans="2:6" s="8" customFormat="1" ht="15">
      <c r="B23" s="8" t="s">
        <v>57</v>
      </c>
      <c r="C23" s="9">
        <v>-180771</v>
      </c>
      <c r="D23" s="9">
        <v>12949</v>
      </c>
      <c r="E23" s="9">
        <v>-316914</v>
      </c>
      <c r="F23" s="9">
        <v>54869</v>
      </c>
    </row>
    <row r="24" spans="2:6" s="8" customFormat="1" ht="15.75" thickBot="1">
      <c r="B24" s="8" t="s">
        <v>58</v>
      </c>
      <c r="C24" s="12">
        <f>SUM(C22:C23)</f>
        <v>2221678</v>
      </c>
      <c r="D24" s="12">
        <f>SUM(D22:D23)</f>
        <v>2229845</v>
      </c>
      <c r="E24" s="12">
        <f>SUM(E22:E23)</f>
        <v>4327098</v>
      </c>
      <c r="F24" s="12">
        <f>SUM(F22:F23)</f>
        <v>6517056</v>
      </c>
    </row>
    <row r="25" spans="3:6" s="8" customFormat="1" ht="15.75" thickTop="1">
      <c r="C25" s="9"/>
      <c r="D25" s="9"/>
      <c r="E25" s="9"/>
      <c r="F25" s="9"/>
    </row>
    <row r="26" spans="2:6" s="8" customFormat="1" ht="15">
      <c r="B26" s="8" t="s">
        <v>28</v>
      </c>
      <c r="C26" s="30" t="s">
        <v>98</v>
      </c>
      <c r="D26" s="30" t="s">
        <v>100</v>
      </c>
      <c r="E26" s="30" t="s">
        <v>99</v>
      </c>
      <c r="F26" s="30" t="s">
        <v>101</v>
      </c>
    </row>
    <row r="27" spans="2:6" s="8" customFormat="1" ht="15">
      <c r="B27" s="8" t="s">
        <v>29</v>
      </c>
      <c r="C27" s="30" t="s">
        <v>98</v>
      </c>
      <c r="D27" s="30" t="s">
        <v>100</v>
      </c>
      <c r="E27" s="30" t="s">
        <v>99</v>
      </c>
      <c r="F27" s="30" t="s">
        <v>101</v>
      </c>
    </row>
    <row r="28" spans="3:6" s="8" customFormat="1" ht="15">
      <c r="C28" s="24"/>
      <c r="D28" s="24"/>
      <c r="E28" s="24"/>
      <c r="F28" s="24"/>
    </row>
    <row r="29" spans="3:6" ht="15.75">
      <c r="C29" s="7"/>
      <c r="D29" s="7"/>
      <c r="E29" s="7"/>
      <c r="F29" s="7"/>
    </row>
    <row r="30" spans="2:6" ht="15.75">
      <c r="B30" s="1" t="s">
        <v>102</v>
      </c>
      <c r="C30" s="7"/>
      <c r="D30" s="7"/>
      <c r="E30" s="7"/>
      <c r="F30" s="7"/>
    </row>
    <row r="31" spans="2:6" ht="15.75">
      <c r="B31" s="1" t="s">
        <v>103</v>
      </c>
      <c r="C31" s="7"/>
      <c r="D31" s="7"/>
      <c r="E31" s="7"/>
      <c r="F31" s="7"/>
    </row>
    <row r="32" spans="3:6" ht="15.75">
      <c r="C32" s="3"/>
      <c r="D32" s="3"/>
      <c r="E32" s="3"/>
      <c r="F32" s="3"/>
    </row>
    <row r="33" spans="3:6" ht="15.75">
      <c r="C33" s="3"/>
      <c r="D33" s="3"/>
      <c r="E33" s="3"/>
      <c r="F33" s="3"/>
    </row>
    <row r="34" spans="1:6" ht="15.75">
      <c r="A34" s="5" t="s">
        <v>77</v>
      </c>
      <c r="C34" s="3"/>
      <c r="D34" s="3"/>
      <c r="E34" s="3"/>
      <c r="F34" s="3"/>
    </row>
    <row r="35" spans="1:6" ht="15.75">
      <c r="A35" s="5" t="s">
        <v>83</v>
      </c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  <row r="39" spans="3:6" ht="15.75">
      <c r="C39" s="3"/>
      <c r="D39" s="3"/>
      <c r="E39" s="3"/>
      <c r="F39" s="3"/>
    </row>
    <row r="40" spans="3:6" ht="15.75">
      <c r="C40" s="3"/>
      <c r="D40" s="3"/>
      <c r="E40" s="3"/>
      <c r="F40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E1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27" t="s">
        <v>0</v>
      </c>
      <c r="B1" s="27"/>
      <c r="C1" s="27"/>
      <c r="D1" s="27"/>
      <c r="E1" s="27"/>
    </row>
    <row r="2" spans="1:5" ht="15.75">
      <c r="A2" s="27" t="s">
        <v>34</v>
      </c>
      <c r="B2" s="27"/>
      <c r="C2" s="27"/>
      <c r="D2" s="27"/>
      <c r="E2" s="27"/>
    </row>
    <row r="3" spans="1:5" ht="15.75">
      <c r="A3" s="27" t="s">
        <v>94</v>
      </c>
      <c r="B3" s="27"/>
      <c r="C3" s="27"/>
      <c r="D3" s="27"/>
      <c r="E3" s="27"/>
    </row>
    <row r="4" spans="1:5" ht="15.75">
      <c r="A4" s="28" t="s">
        <v>36</v>
      </c>
      <c r="B4" s="28"/>
      <c r="C4" s="28"/>
      <c r="D4" s="28"/>
      <c r="E4" s="28"/>
    </row>
    <row r="6" spans="4:5" s="8" customFormat="1" ht="15">
      <c r="D6" s="14" t="s">
        <v>1</v>
      </c>
      <c r="E6" s="14" t="s">
        <v>1</v>
      </c>
    </row>
    <row r="7" spans="4:5" s="8" customFormat="1" ht="15">
      <c r="D7" s="16">
        <v>38199</v>
      </c>
      <c r="E7" s="16">
        <v>37925</v>
      </c>
    </row>
    <row r="8" spans="4:5" s="8" customFormat="1" ht="15">
      <c r="D8" s="14" t="s">
        <v>35</v>
      </c>
      <c r="E8" s="14" t="s">
        <v>35</v>
      </c>
    </row>
    <row r="9" s="8" customFormat="1" ht="15"/>
    <row r="10" spans="1:5" s="8" customFormat="1" ht="15">
      <c r="A10" s="20"/>
      <c r="B10" s="8" t="s">
        <v>59</v>
      </c>
      <c r="D10" s="9">
        <v>113443503</v>
      </c>
      <c r="E10" s="9">
        <v>94935743</v>
      </c>
    </row>
    <row r="11" spans="1:5" s="8" customFormat="1" ht="15">
      <c r="A11" s="19"/>
      <c r="B11" s="8" t="s">
        <v>60</v>
      </c>
      <c r="D11" s="9">
        <v>0</v>
      </c>
      <c r="E11" s="9">
        <v>25527</v>
      </c>
    </row>
    <row r="12" spans="1:5" s="8" customFormat="1" ht="15">
      <c r="A12" s="19"/>
      <c r="B12" s="8" t="s">
        <v>61</v>
      </c>
      <c r="D12" s="9">
        <v>845918</v>
      </c>
      <c r="E12" s="9">
        <v>893011</v>
      </c>
    </row>
    <row r="13" spans="1:5" s="8" customFormat="1" ht="15">
      <c r="A13" s="19"/>
      <c r="D13" s="9"/>
      <c r="E13" s="9"/>
    </row>
    <row r="14" spans="1:5" s="8" customFormat="1" ht="15">
      <c r="A14" s="19"/>
      <c r="B14" s="8" t="s">
        <v>62</v>
      </c>
      <c r="D14" s="9"/>
      <c r="E14" s="9"/>
    </row>
    <row r="15" spans="1:5" s="8" customFormat="1" ht="15">
      <c r="A15" s="19"/>
      <c r="C15" s="8" t="s">
        <v>37</v>
      </c>
      <c r="D15" s="9">
        <v>59245413</v>
      </c>
      <c r="E15" s="9">
        <v>51239095</v>
      </c>
    </row>
    <row r="16" spans="1:5" s="8" customFormat="1" ht="15">
      <c r="A16" s="19"/>
      <c r="C16" s="8" t="s">
        <v>44</v>
      </c>
      <c r="D16" s="9">
        <v>47738279</v>
      </c>
      <c r="E16" s="9">
        <v>26478549</v>
      </c>
    </row>
    <row r="17" spans="1:5" s="8" customFormat="1" ht="15">
      <c r="A17" s="19"/>
      <c r="C17" s="8" t="s">
        <v>63</v>
      </c>
      <c r="D17" s="9">
        <v>20346030</v>
      </c>
      <c r="E17" s="9">
        <v>12418736</v>
      </c>
    </row>
    <row r="18" spans="1:5" s="8" customFormat="1" ht="15">
      <c r="A18" s="19"/>
      <c r="D18" s="21">
        <f>SUM(D15:D17)</f>
        <v>127329722</v>
      </c>
      <c r="E18" s="21">
        <f>SUM(E15:E17)</f>
        <v>90136380</v>
      </c>
    </row>
    <row r="19" spans="1:5" s="8" customFormat="1" ht="15">
      <c r="A19" s="19"/>
      <c r="D19" s="9"/>
      <c r="E19" s="9"/>
    </row>
    <row r="20" spans="1:5" s="8" customFormat="1" ht="15">
      <c r="A20" s="19"/>
      <c r="B20" s="8" t="s">
        <v>64</v>
      </c>
      <c r="D20" s="9"/>
      <c r="E20" s="9"/>
    </row>
    <row r="21" spans="1:5" s="8" customFormat="1" ht="15">
      <c r="A21" s="19"/>
      <c r="C21" s="8" t="s">
        <v>45</v>
      </c>
      <c r="D21" s="9">
        <v>64541449</v>
      </c>
      <c r="E21" s="9">
        <v>33261753</v>
      </c>
    </row>
    <row r="22" spans="1:5" s="8" customFormat="1" ht="15">
      <c r="A22" s="19"/>
      <c r="C22" s="8" t="s">
        <v>65</v>
      </c>
      <c r="D22" s="9">
        <v>37936840</v>
      </c>
      <c r="E22" s="9">
        <v>23620795</v>
      </c>
    </row>
    <row r="23" spans="1:5" s="8" customFormat="1" ht="15">
      <c r="A23" s="19"/>
      <c r="C23" s="8" t="s">
        <v>66</v>
      </c>
      <c r="D23" s="9">
        <v>898329</v>
      </c>
      <c r="E23" s="9">
        <v>3785963</v>
      </c>
    </row>
    <row r="24" spans="1:5" s="8" customFormat="1" ht="15">
      <c r="A24" s="19"/>
      <c r="D24" s="21">
        <f>SUM(D21:D23)</f>
        <v>103376618</v>
      </c>
      <c r="E24" s="21">
        <f>SUM(E21:E23)</f>
        <v>60668511</v>
      </c>
    </row>
    <row r="25" spans="1:5" s="8" customFormat="1" ht="15">
      <c r="A25" s="19"/>
      <c r="D25" s="9"/>
      <c r="E25" s="9"/>
    </row>
    <row r="26" spans="1:5" s="8" customFormat="1" ht="15">
      <c r="A26" s="19"/>
      <c r="B26" s="8" t="s">
        <v>82</v>
      </c>
      <c r="D26" s="9">
        <f>D18-D24</f>
        <v>23953104</v>
      </c>
      <c r="E26" s="9">
        <f>E18-E24</f>
        <v>29467869</v>
      </c>
    </row>
    <row r="27" spans="1:5" s="8" customFormat="1" ht="15">
      <c r="A27" s="19"/>
      <c r="D27" s="9"/>
      <c r="E27" s="9"/>
    </row>
    <row r="28" spans="1:5" s="8" customFormat="1" ht="15.75" thickBot="1">
      <c r="A28" s="19"/>
      <c r="D28" s="12">
        <f>SUM(D10:D12)+D26</f>
        <v>138242525</v>
      </c>
      <c r="E28" s="12">
        <f>SUM(E10:E12)+E26</f>
        <v>125322150</v>
      </c>
    </row>
    <row r="29" spans="1:5" s="8" customFormat="1" ht="15.75" thickTop="1">
      <c r="A29" s="19"/>
      <c r="D29" s="18"/>
      <c r="E29" s="18"/>
    </row>
    <row r="30" spans="1:5" s="8" customFormat="1" ht="15">
      <c r="A30" s="19"/>
      <c r="B30" s="8" t="s">
        <v>68</v>
      </c>
      <c r="D30" s="9"/>
      <c r="E30" s="9"/>
    </row>
    <row r="31" spans="1:5" s="8" customFormat="1" ht="15">
      <c r="A31" s="19"/>
      <c r="B31" s="8" t="s">
        <v>67</v>
      </c>
      <c r="D31" s="9">
        <v>87220100</v>
      </c>
      <c r="E31" s="9">
        <v>86250000</v>
      </c>
    </row>
    <row r="32" spans="1:9" s="8" customFormat="1" ht="15">
      <c r="A32" s="19"/>
      <c r="B32" s="22" t="s">
        <v>2</v>
      </c>
      <c r="C32" s="22"/>
      <c r="D32" s="23">
        <v>13707101</v>
      </c>
      <c r="E32" s="23">
        <v>10505691</v>
      </c>
      <c r="I32" s="9"/>
    </row>
    <row r="33" spans="1:5" s="8" customFormat="1" ht="15">
      <c r="A33" s="19"/>
      <c r="B33" s="8" t="s">
        <v>69</v>
      </c>
      <c r="D33" s="21">
        <f>SUM(D31:D32)</f>
        <v>100927201</v>
      </c>
      <c r="E33" s="21">
        <f>SUM(E31:E32)</f>
        <v>96755691</v>
      </c>
    </row>
    <row r="34" spans="1:5" s="8" customFormat="1" ht="15">
      <c r="A34" s="19"/>
      <c r="D34" s="9"/>
      <c r="E34" s="9"/>
    </row>
    <row r="35" spans="1:5" s="8" customFormat="1" ht="15">
      <c r="A35" s="19"/>
      <c r="B35" s="8" t="s">
        <v>57</v>
      </c>
      <c r="D35" s="9">
        <v>912798</v>
      </c>
      <c r="E35" s="9">
        <v>595883</v>
      </c>
    </row>
    <row r="36" spans="1:5" s="8" customFormat="1" ht="15">
      <c r="A36" s="19"/>
      <c r="B36" s="8" t="s">
        <v>3</v>
      </c>
      <c r="D36" s="9">
        <v>28998375</v>
      </c>
      <c r="E36" s="9">
        <v>20566425</v>
      </c>
    </row>
    <row r="37" spans="1:5" s="8" customFormat="1" ht="15">
      <c r="A37" s="19"/>
      <c r="B37" s="8" t="s">
        <v>70</v>
      </c>
      <c r="D37" s="9">
        <v>7404151</v>
      </c>
      <c r="E37" s="9">
        <v>7404151</v>
      </c>
    </row>
    <row r="38" spans="1:5" s="8" customFormat="1" ht="15.75" thickBot="1">
      <c r="A38" s="19"/>
      <c r="D38" s="12">
        <f>SUM(D33:D37)</f>
        <v>138242525</v>
      </c>
      <c r="E38" s="12">
        <f>SUM(E33:E37)</f>
        <v>125322150</v>
      </c>
    </row>
    <row r="39" spans="1:5" s="8" customFormat="1" ht="15.75" thickTop="1">
      <c r="A39" s="19"/>
      <c r="D39" s="18"/>
      <c r="E39" s="18"/>
    </row>
    <row r="40" spans="4:5" ht="15.75">
      <c r="D40" s="3"/>
      <c r="E40" s="3"/>
    </row>
    <row r="41" ht="15.75">
      <c r="A41" s="5" t="s">
        <v>75</v>
      </c>
    </row>
    <row r="42" ht="15.75">
      <c r="A42" s="5" t="s">
        <v>83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7" width="14.33203125" style="1" customWidth="1"/>
    <col min="8" max="8" width="15.33203125" style="1" customWidth="1"/>
    <col min="9" max="16384" width="9.33203125" style="1" customWidth="1"/>
  </cols>
  <sheetData>
    <row r="1" spans="1:9" ht="15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80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93</v>
      </c>
      <c r="B3" s="27"/>
      <c r="C3" s="27"/>
      <c r="D3" s="27"/>
      <c r="E3" s="27"/>
      <c r="F3" s="27"/>
      <c r="G3" s="27"/>
      <c r="H3" s="27"/>
      <c r="I3" s="27"/>
    </row>
    <row r="4" spans="1:5" ht="15.75">
      <c r="A4" s="28" t="s">
        <v>36</v>
      </c>
      <c r="B4" s="28"/>
      <c r="C4" s="28"/>
      <c r="D4" s="28"/>
      <c r="E4" s="28"/>
    </row>
    <row r="6" spans="2:8" s="2" customFormat="1" ht="15.75">
      <c r="B6" s="14" t="s">
        <v>7</v>
      </c>
      <c r="C6" s="14" t="s">
        <v>7</v>
      </c>
      <c r="D6" s="14" t="s">
        <v>8</v>
      </c>
      <c r="E6" s="14" t="s">
        <v>11</v>
      </c>
      <c r="F6" s="14" t="s">
        <v>16</v>
      </c>
      <c r="G6" s="14" t="s">
        <v>13</v>
      </c>
      <c r="H6" s="14"/>
    </row>
    <row r="7" spans="2:8" s="2" customFormat="1" ht="15.75">
      <c r="B7" s="14" t="s">
        <v>8</v>
      </c>
      <c r="C7" s="14" t="s">
        <v>9</v>
      </c>
      <c r="D7" s="14" t="s">
        <v>10</v>
      </c>
      <c r="E7" s="14" t="s">
        <v>12</v>
      </c>
      <c r="F7" s="14" t="s">
        <v>10</v>
      </c>
      <c r="G7" s="14" t="s">
        <v>14</v>
      </c>
      <c r="H7" s="14" t="s">
        <v>15</v>
      </c>
    </row>
    <row r="8" spans="2:8" s="2" customFormat="1" ht="15.75">
      <c r="B8" s="14" t="s">
        <v>35</v>
      </c>
      <c r="C8" s="14" t="str">
        <f>B8</f>
        <v>RM</v>
      </c>
      <c r="D8" s="14" t="str">
        <f>C8</f>
        <v>RM</v>
      </c>
      <c r="E8" s="14" t="str">
        <f>D8</f>
        <v>RM</v>
      </c>
      <c r="F8" s="14" t="str">
        <f>E8</f>
        <v>RM</v>
      </c>
      <c r="G8" s="14" t="str">
        <f>E8</f>
        <v>RM</v>
      </c>
      <c r="H8" s="14" t="str">
        <f>G8</f>
        <v>RM</v>
      </c>
    </row>
    <row r="9" spans="2:8" s="19" customFormat="1" ht="15">
      <c r="B9" s="14"/>
      <c r="C9" s="14"/>
      <c r="D9" s="14"/>
      <c r="E9" s="14"/>
      <c r="F9" s="14"/>
      <c r="G9" s="14"/>
      <c r="H9" s="14"/>
    </row>
    <row r="10" spans="1:8" s="8" customFormat="1" ht="15">
      <c r="A10" s="8" t="s">
        <v>86</v>
      </c>
      <c r="B10" s="25">
        <v>46000000</v>
      </c>
      <c r="C10" s="25">
        <v>7399387</v>
      </c>
      <c r="D10" s="25">
        <v>9181237</v>
      </c>
      <c r="E10" s="25">
        <v>-28849998</v>
      </c>
      <c r="F10" s="25">
        <v>-14204</v>
      </c>
      <c r="G10" s="25">
        <v>52256832</v>
      </c>
      <c r="H10" s="25">
        <f>SUM(B10:G10)</f>
        <v>85973254</v>
      </c>
    </row>
    <row r="11" spans="1:8" s="8" customFormat="1" ht="15">
      <c r="A11" s="8" t="s">
        <v>39</v>
      </c>
      <c r="B11" s="9"/>
      <c r="C11" s="9"/>
      <c r="D11" s="9"/>
      <c r="E11" s="9"/>
      <c r="F11" s="9"/>
      <c r="G11" s="9">
        <v>6517056</v>
      </c>
      <c r="H11" s="25">
        <f>SUM(B11:G11)</f>
        <v>6517056</v>
      </c>
    </row>
    <row r="12" spans="1:8" s="8" customFormat="1" ht="15">
      <c r="A12" s="8" t="s">
        <v>17</v>
      </c>
      <c r="B12" s="9"/>
      <c r="C12" s="9"/>
      <c r="D12" s="9"/>
      <c r="E12" s="9"/>
      <c r="F12" s="9"/>
      <c r="G12" s="9">
        <v>-920000</v>
      </c>
      <c r="H12" s="25">
        <f>SUM(B12:G12)</f>
        <v>-920000</v>
      </c>
    </row>
    <row r="13" spans="1:8" s="8" customFormat="1" ht="15">
      <c r="A13" s="8" t="s">
        <v>38</v>
      </c>
      <c r="B13" s="9"/>
      <c r="C13" s="9"/>
      <c r="D13" s="9"/>
      <c r="E13" s="9"/>
      <c r="F13" s="9">
        <v>116751</v>
      </c>
      <c r="G13" s="9"/>
      <c r="H13" s="25">
        <f>SUM(B13:G13)</f>
        <v>116751</v>
      </c>
    </row>
    <row r="14" spans="1:8" s="8" customFormat="1" ht="15.75" thickBot="1">
      <c r="A14" s="5" t="s">
        <v>95</v>
      </c>
      <c r="B14" s="12">
        <f>SUM(B10:B13)</f>
        <v>46000000</v>
      </c>
      <c r="C14" s="12">
        <f aca="true" t="shared" si="0" ref="C14:H14">SUM(C10:C13)</f>
        <v>7399387</v>
      </c>
      <c r="D14" s="12">
        <f t="shared" si="0"/>
        <v>9181237</v>
      </c>
      <c r="E14" s="12">
        <f t="shared" si="0"/>
        <v>-28849998</v>
      </c>
      <c r="F14" s="12">
        <f t="shared" si="0"/>
        <v>102547</v>
      </c>
      <c r="G14" s="12">
        <f t="shared" si="0"/>
        <v>57853888</v>
      </c>
      <c r="H14" s="12">
        <f t="shared" si="0"/>
        <v>91687061</v>
      </c>
    </row>
    <row r="15" spans="2:8" s="8" customFormat="1" ht="15.75" thickTop="1">
      <c r="B15" s="9"/>
      <c r="C15" s="9"/>
      <c r="D15" s="9"/>
      <c r="E15" s="9"/>
      <c r="F15" s="9"/>
      <c r="G15" s="9"/>
      <c r="H15" s="9"/>
    </row>
    <row r="16" spans="2:8" s="8" customFormat="1" ht="15">
      <c r="B16" s="9"/>
      <c r="C16" s="9"/>
      <c r="D16" s="9"/>
      <c r="E16" s="9"/>
      <c r="F16" s="9"/>
      <c r="G16" s="9"/>
      <c r="H16" s="9"/>
    </row>
    <row r="17" spans="1:8" s="8" customFormat="1" ht="15">
      <c r="A17" s="8" t="s">
        <v>87</v>
      </c>
      <c r="B17" s="25">
        <v>86250000</v>
      </c>
      <c r="C17" s="25">
        <v>0</v>
      </c>
      <c r="D17" s="25">
        <v>6633467</v>
      </c>
      <c r="E17" s="25">
        <v>-28849998</v>
      </c>
      <c r="F17" s="25">
        <v>-457835</v>
      </c>
      <c r="G17" s="25">
        <v>33180057.4</v>
      </c>
      <c r="H17" s="25">
        <f>SUM(B17:G17)</f>
        <v>96755691.4</v>
      </c>
    </row>
    <row r="18" spans="1:8" s="8" customFormat="1" ht="15">
      <c r="A18" s="8" t="s">
        <v>89</v>
      </c>
      <c r="B18" s="25">
        <v>970100</v>
      </c>
      <c r="C18" s="25">
        <v>144495</v>
      </c>
      <c r="D18" s="9"/>
      <c r="E18" s="25"/>
      <c r="F18" s="25"/>
      <c r="G18" s="25"/>
      <c r="H18" s="25">
        <f>SUM(B18:G18)</f>
        <v>1114595</v>
      </c>
    </row>
    <row r="19" spans="1:8" s="8" customFormat="1" ht="15">
      <c r="A19" s="8" t="s">
        <v>58</v>
      </c>
      <c r="B19" s="9"/>
      <c r="C19" s="9"/>
      <c r="E19" s="9"/>
      <c r="F19" s="9"/>
      <c r="G19" s="9">
        <f>IncomeStatement!E24</f>
        <v>4327098</v>
      </c>
      <c r="H19" s="25">
        <f>SUM(B19:G19)</f>
        <v>4327098</v>
      </c>
    </row>
    <row r="20" spans="1:8" s="8" customFormat="1" ht="15">
      <c r="A20" s="8" t="s">
        <v>17</v>
      </c>
      <c r="B20" s="9"/>
      <c r="C20" s="9"/>
      <c r="D20" s="9"/>
      <c r="E20" s="9"/>
      <c r="F20" s="9"/>
      <c r="G20" s="9">
        <v>-1255970</v>
      </c>
      <c r="H20" s="25">
        <f>SUM(B20:G20)</f>
        <v>-1255970</v>
      </c>
    </row>
    <row r="21" spans="1:8" s="8" customFormat="1" ht="15">
      <c r="A21" s="8" t="s">
        <v>38</v>
      </c>
      <c r="B21" s="9"/>
      <c r="C21" s="9"/>
      <c r="D21" s="9"/>
      <c r="E21" s="9"/>
      <c r="F21" s="9">
        <v>-14213</v>
      </c>
      <c r="G21" s="9"/>
      <c r="H21" s="25">
        <f>SUM(B21:G21)</f>
        <v>-14213</v>
      </c>
    </row>
    <row r="22" spans="1:8" s="8" customFormat="1" ht="15.75" thickBot="1">
      <c r="A22" s="5" t="s">
        <v>96</v>
      </c>
      <c r="B22" s="12">
        <f aca="true" t="shared" si="1" ref="B22:H22">SUM(B17:B21)</f>
        <v>87220100</v>
      </c>
      <c r="C22" s="12">
        <f t="shared" si="1"/>
        <v>144495</v>
      </c>
      <c r="D22" s="12">
        <f t="shared" si="1"/>
        <v>6633467</v>
      </c>
      <c r="E22" s="12">
        <f t="shared" si="1"/>
        <v>-28849998</v>
      </c>
      <c r="F22" s="12">
        <f t="shared" si="1"/>
        <v>-472048</v>
      </c>
      <c r="G22" s="12">
        <f t="shared" si="1"/>
        <v>36251185.4</v>
      </c>
      <c r="H22" s="12">
        <f t="shared" si="1"/>
        <v>100927201.4</v>
      </c>
    </row>
    <row r="23" ht="16.5" thickTop="1"/>
    <row r="24" ht="15.75">
      <c r="A24" s="5" t="s">
        <v>81</v>
      </c>
    </row>
    <row r="25" ht="15.75">
      <c r="A25" s="5" t="s">
        <v>83</v>
      </c>
    </row>
    <row r="26" ht="15.75">
      <c r="H26" s="3"/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10" sqref="B10"/>
    </sheetView>
  </sheetViews>
  <sheetFormatPr defaultColWidth="9.33203125" defaultRowHeight="12.75"/>
  <cols>
    <col min="1" max="1" width="3.83203125" style="8" customWidth="1"/>
    <col min="2" max="2" width="63.66015625" style="8" customWidth="1"/>
    <col min="3" max="3" width="1.5" style="8" customWidth="1"/>
    <col min="4" max="5" width="15.33203125" style="8" customWidth="1"/>
    <col min="6" max="16384" width="9.33203125" style="8" customWidth="1"/>
  </cols>
  <sheetData>
    <row r="1" spans="1:5" ht="15">
      <c r="A1" s="29" t="s">
        <v>0</v>
      </c>
      <c r="B1" s="29"/>
      <c r="C1" s="29"/>
      <c r="D1" s="29"/>
      <c r="E1" s="29"/>
    </row>
    <row r="2" spans="1:5" ht="15">
      <c r="A2" s="29" t="s">
        <v>40</v>
      </c>
      <c r="B2" s="29"/>
      <c r="C2" s="29"/>
      <c r="D2" s="29"/>
      <c r="E2" s="29"/>
    </row>
    <row r="3" spans="1:5" ht="15">
      <c r="A3" s="29" t="s">
        <v>93</v>
      </c>
      <c r="B3" s="29"/>
      <c r="C3" s="29"/>
      <c r="D3" s="29"/>
      <c r="E3" s="29"/>
    </row>
    <row r="4" spans="1:5" ht="15">
      <c r="A4" s="28" t="s">
        <v>36</v>
      </c>
      <c r="B4" s="28"/>
      <c r="C4" s="28"/>
      <c r="D4" s="28"/>
      <c r="E4" s="28"/>
    </row>
    <row r="5" spans="4:5" ht="15">
      <c r="D5" s="14" t="s">
        <v>97</v>
      </c>
      <c r="E5" s="14" t="s">
        <v>97</v>
      </c>
    </row>
    <row r="6" spans="4:5" ht="15">
      <c r="D6" s="14" t="s">
        <v>6</v>
      </c>
      <c r="E6" s="14" t="s">
        <v>6</v>
      </c>
    </row>
    <row r="7" spans="4:5" ht="15">
      <c r="D7" s="16">
        <v>38199</v>
      </c>
      <c r="E7" s="16">
        <v>37833</v>
      </c>
    </row>
    <row r="8" spans="4:5" ht="15">
      <c r="D8" s="16" t="s">
        <v>35</v>
      </c>
      <c r="E8" s="16" t="s">
        <v>35</v>
      </c>
    </row>
    <row r="9" spans="1:2" ht="15">
      <c r="A9" s="5" t="s">
        <v>18</v>
      </c>
      <c r="B9" s="5"/>
    </row>
    <row r="10" spans="1:5" ht="15">
      <c r="A10" s="8" t="s">
        <v>19</v>
      </c>
      <c r="D10" s="9">
        <f>IncomeStatement!E20</f>
        <v>6244548</v>
      </c>
      <c r="E10" s="9">
        <v>8435235</v>
      </c>
    </row>
    <row r="11" spans="1:5" ht="15">
      <c r="A11" s="8" t="s">
        <v>41</v>
      </c>
      <c r="D11" s="9"/>
      <c r="E11" s="9"/>
    </row>
    <row r="12" spans="2:5" ht="15">
      <c r="B12" s="8" t="s">
        <v>84</v>
      </c>
      <c r="D12" s="9">
        <v>5795378</v>
      </c>
      <c r="E12" s="9">
        <v>4809742</v>
      </c>
    </row>
    <row r="13" spans="2:5" ht="15">
      <c r="B13" s="8" t="s">
        <v>85</v>
      </c>
      <c r="D13" s="9">
        <v>47093</v>
      </c>
      <c r="E13" s="9">
        <v>47093</v>
      </c>
    </row>
    <row r="14" spans="2:5" ht="15">
      <c r="B14" s="8" t="s">
        <v>88</v>
      </c>
      <c r="D14" s="9">
        <v>48523</v>
      </c>
      <c r="E14" s="9">
        <v>-125</v>
      </c>
    </row>
    <row r="15" spans="2:5" ht="15">
      <c r="B15" s="8" t="s">
        <v>42</v>
      </c>
      <c r="D15" s="9">
        <v>1520006</v>
      </c>
      <c r="E15" s="9">
        <v>1855769</v>
      </c>
    </row>
    <row r="16" spans="2:5" ht="15">
      <c r="B16" s="8" t="s">
        <v>43</v>
      </c>
      <c r="D16" s="9">
        <v>-26709</v>
      </c>
      <c r="E16" s="9">
        <v>-23970</v>
      </c>
    </row>
    <row r="17" spans="1:5" ht="15">
      <c r="A17" s="8" t="s">
        <v>20</v>
      </c>
      <c r="D17" s="17">
        <f>SUM(D10:D16)</f>
        <v>13628839</v>
      </c>
      <c r="E17" s="17">
        <f>SUM(E10:E16)</f>
        <v>15123744</v>
      </c>
    </row>
    <row r="18" spans="1:5" ht="15">
      <c r="A18" s="8" t="s">
        <v>21</v>
      </c>
      <c r="D18" s="9"/>
      <c r="E18" s="9"/>
    </row>
    <row r="19" spans="2:5" ht="15">
      <c r="B19" s="8" t="s">
        <v>37</v>
      </c>
      <c r="D19" s="9">
        <v>-8006318</v>
      </c>
      <c r="E19" s="9">
        <v>-10449167</v>
      </c>
    </row>
    <row r="20" spans="2:5" ht="15">
      <c r="B20" s="8" t="s">
        <v>44</v>
      </c>
      <c r="D20" s="9">
        <v>-21259730</v>
      </c>
      <c r="E20" s="9">
        <v>651701</v>
      </c>
    </row>
    <row r="21" spans="2:5" ht="15">
      <c r="B21" s="8" t="s">
        <v>45</v>
      </c>
      <c r="D21" s="9">
        <v>31279696</v>
      </c>
      <c r="E21" s="9">
        <v>613957</v>
      </c>
    </row>
    <row r="22" spans="1:5" ht="15">
      <c r="A22" s="8" t="s">
        <v>46</v>
      </c>
      <c r="D22" s="17">
        <f>SUM(D17:D21)</f>
        <v>15642487</v>
      </c>
      <c r="E22" s="17">
        <f>SUM(E17:E21)</f>
        <v>5940235</v>
      </c>
    </row>
    <row r="23" spans="1:5" ht="15">
      <c r="A23" s="8" t="s">
        <v>30</v>
      </c>
      <c r="D23" s="9">
        <f>-D15</f>
        <v>-1520006</v>
      </c>
      <c r="E23" s="9">
        <v>-1855769</v>
      </c>
    </row>
    <row r="24" spans="1:5" ht="15">
      <c r="A24" s="8" t="s">
        <v>31</v>
      </c>
      <c r="D24" s="9">
        <f>-D16</f>
        <v>26709</v>
      </c>
      <c r="E24" s="9">
        <v>23970</v>
      </c>
    </row>
    <row r="25" spans="1:5" ht="15">
      <c r="A25" s="8" t="s">
        <v>25</v>
      </c>
      <c r="D25" s="9">
        <v>-4488170</v>
      </c>
      <c r="E25" s="9">
        <v>-2869710</v>
      </c>
    </row>
    <row r="26" spans="1:5" ht="16.5" customHeight="1">
      <c r="A26" s="5" t="s">
        <v>22</v>
      </c>
      <c r="B26" s="5"/>
      <c r="C26" s="5"/>
      <c r="D26" s="10">
        <f>SUM(D22:D25)</f>
        <v>9661020</v>
      </c>
      <c r="E26" s="10">
        <f>SUM(E22:E25)</f>
        <v>1238726</v>
      </c>
    </row>
    <row r="27" spans="4:5" ht="15">
      <c r="D27" s="9"/>
      <c r="E27" s="9"/>
    </row>
    <row r="28" spans="1:5" ht="15">
      <c r="A28" s="5" t="s">
        <v>23</v>
      </c>
      <c r="D28" s="9"/>
      <c r="E28" s="9"/>
    </row>
    <row r="29" spans="2:5" ht="15">
      <c r="B29" s="8" t="s">
        <v>32</v>
      </c>
      <c r="D29" s="9">
        <v>-24326133</v>
      </c>
      <c r="E29" s="9">
        <v>-15030300</v>
      </c>
    </row>
    <row r="30" spans="1:5" ht="15">
      <c r="A30" s="5" t="s">
        <v>73</v>
      </c>
      <c r="B30" s="5"/>
      <c r="C30" s="5"/>
      <c r="D30" s="10">
        <f>SUM(D29:D29)</f>
        <v>-24326133</v>
      </c>
      <c r="E30" s="10">
        <f>SUM(E29:E29)</f>
        <v>-15030300</v>
      </c>
    </row>
    <row r="31" spans="4:5" ht="15">
      <c r="D31" s="9"/>
      <c r="E31" s="9"/>
    </row>
    <row r="32" spans="1:5" ht="15">
      <c r="A32" s="5" t="s">
        <v>24</v>
      </c>
      <c r="B32" s="5"/>
      <c r="D32" s="9"/>
      <c r="E32" s="9"/>
    </row>
    <row r="33" spans="2:5" ht="15">
      <c r="B33" s="8" t="s">
        <v>33</v>
      </c>
      <c r="D33" s="9">
        <v>22747995</v>
      </c>
      <c r="E33" s="9">
        <v>10894034</v>
      </c>
    </row>
    <row r="34" spans="2:5" ht="15">
      <c r="B34" s="8" t="s">
        <v>90</v>
      </c>
      <c r="D34" s="9">
        <v>1114595</v>
      </c>
      <c r="E34" s="9">
        <v>0</v>
      </c>
    </row>
    <row r="35" spans="2:5" ht="15">
      <c r="B35" s="8" t="s">
        <v>17</v>
      </c>
      <c r="D35" s="9">
        <v>-1255970</v>
      </c>
      <c r="E35" s="9">
        <v>-920000</v>
      </c>
    </row>
    <row r="36" spans="1:5" ht="15">
      <c r="A36" s="5" t="s">
        <v>71</v>
      </c>
      <c r="D36" s="10">
        <f>SUM(D33:D35)</f>
        <v>22606620</v>
      </c>
      <c r="E36" s="10">
        <f>SUM(E33:E35)</f>
        <v>9974034</v>
      </c>
    </row>
    <row r="37" spans="1:5" ht="15">
      <c r="A37" s="5"/>
      <c r="D37" s="18"/>
      <c r="E37" s="18"/>
    </row>
    <row r="38" spans="1:5" ht="15">
      <c r="A38" s="8" t="s">
        <v>47</v>
      </c>
      <c r="D38" s="25">
        <f>Equity!F21</f>
        <v>-14213</v>
      </c>
      <c r="E38" s="25">
        <v>116871</v>
      </c>
    </row>
    <row r="39" spans="4:5" ht="15">
      <c r="D39" s="9"/>
      <c r="E39" s="9"/>
    </row>
    <row r="40" spans="1:5" ht="15">
      <c r="A40" s="5" t="s">
        <v>72</v>
      </c>
      <c r="D40" s="11">
        <f>D26+D30+D36+D38</f>
        <v>7927294</v>
      </c>
      <c r="E40" s="11">
        <f>E26+E30+E36+E38</f>
        <v>-3700669</v>
      </c>
    </row>
    <row r="41" spans="1:5" ht="15">
      <c r="A41" s="8" t="s">
        <v>48</v>
      </c>
      <c r="D41" s="9">
        <v>12011315</v>
      </c>
      <c r="E41" s="9">
        <v>17901652</v>
      </c>
    </row>
    <row r="42" spans="1:5" ht="15.75" thickBot="1">
      <c r="A42" s="5" t="s">
        <v>74</v>
      </c>
      <c r="B42" s="5"/>
      <c r="C42" s="5"/>
      <c r="D42" s="12">
        <f>D40+D41</f>
        <v>19938609</v>
      </c>
      <c r="E42" s="12">
        <f>E40+E41</f>
        <v>14200983</v>
      </c>
    </row>
    <row r="43" spans="4:5" ht="15.75" thickTop="1">
      <c r="D43" s="9"/>
      <c r="E43" s="9"/>
    </row>
    <row r="44" spans="1:5" ht="15">
      <c r="A44" s="5" t="s">
        <v>79</v>
      </c>
      <c r="D44" s="9"/>
      <c r="E44" s="9"/>
    </row>
    <row r="45" spans="1:5" ht="15">
      <c r="A45" s="8" t="s">
        <v>26</v>
      </c>
      <c r="D45" s="9">
        <v>20346030</v>
      </c>
      <c r="E45" s="9">
        <v>14448503</v>
      </c>
    </row>
    <row r="46" spans="1:5" ht="15">
      <c r="A46" s="8" t="s">
        <v>27</v>
      </c>
      <c r="D46" s="9">
        <v>-407421</v>
      </c>
      <c r="E46" s="9">
        <v>-247520</v>
      </c>
    </row>
    <row r="47" spans="4:5" ht="15.75" thickBot="1">
      <c r="D47" s="13">
        <f>D45+D46</f>
        <v>19938609</v>
      </c>
      <c r="E47" s="13">
        <f>E45+E46</f>
        <v>14200983</v>
      </c>
    </row>
    <row r="48" spans="4:5" ht="15.75" thickTop="1">
      <c r="D48" s="9"/>
      <c r="E48" s="9"/>
    </row>
    <row r="49" spans="1:5" ht="15">
      <c r="A49" s="5" t="s">
        <v>76</v>
      </c>
      <c r="D49" s="9"/>
      <c r="E49" s="9"/>
    </row>
    <row r="50" ht="15">
      <c r="A50" s="5" t="s">
        <v>83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AC107</cp:lastModifiedBy>
  <cp:lastPrinted>2004-09-06T05:04:44Z</cp:lastPrinted>
  <dcterms:created xsi:type="dcterms:W3CDTF">2002-12-25T03:24:13Z</dcterms:created>
  <dcterms:modified xsi:type="dcterms:W3CDTF">2004-09-29T05:44:45Z</dcterms:modified>
  <cp:category/>
  <cp:version/>
  <cp:contentType/>
  <cp:contentStatus/>
</cp:coreProperties>
</file>