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60" windowHeight="6150" activeTab="0"/>
  </bookViews>
  <sheets>
    <sheet name="Sheet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<sst xmlns="http://schemas.openxmlformats.org/spreadsheetml/2006/main" count="333" uniqueCount="283">
  <si>
    <t>Magni-Tech Industries Berhad</t>
  </si>
  <si>
    <t>( Incorporated in Malaysia ; Company No. 422585-V )</t>
  </si>
  <si>
    <t xml:space="preserve">Condensed Consolidated Income Statements </t>
  </si>
  <si>
    <t>(The figures have not been audited)</t>
  </si>
  <si>
    <t xml:space="preserve">                            3 months to</t>
  </si>
  <si>
    <t xml:space="preserve">                            9 months to</t>
  </si>
  <si>
    <t>RM'000</t>
  </si>
  <si>
    <t>Revenue</t>
  </si>
  <si>
    <t>Operating Expenses</t>
  </si>
  <si>
    <t>Other Operating Income</t>
  </si>
  <si>
    <t>Profit from Operations</t>
  </si>
  <si>
    <t>Finance Costs</t>
  </si>
  <si>
    <t>Profit before Taxation</t>
  </si>
  <si>
    <t>Taxation</t>
  </si>
  <si>
    <t>Minority interest</t>
  </si>
  <si>
    <t>Net Profit for the period</t>
  </si>
  <si>
    <t>Earning Per Share</t>
  </si>
  <si>
    <t xml:space="preserve"> - Basic</t>
  </si>
  <si>
    <t xml:space="preserve"> - Diluted</t>
  </si>
  <si>
    <t>Condensed Consolidated Balance Sheet</t>
  </si>
  <si>
    <t>Unaudited</t>
  </si>
  <si>
    <t>Audited</t>
  </si>
  <si>
    <t>Property , Plant and Equipment</t>
  </si>
  <si>
    <t>Current Assets</t>
  </si>
  <si>
    <t xml:space="preserve">  Inventories</t>
  </si>
  <si>
    <t xml:space="preserve">  Cash and Bank Balances</t>
  </si>
  <si>
    <t>Current Liabilities</t>
  </si>
  <si>
    <t xml:space="preserve">  Short Term Borrowings</t>
  </si>
  <si>
    <t>Net Current Assets</t>
  </si>
  <si>
    <t>Financed by :</t>
  </si>
  <si>
    <t>Capital and Reserves</t>
  </si>
  <si>
    <t xml:space="preserve">  Share Capital</t>
  </si>
  <si>
    <t xml:space="preserve">  Reserves</t>
  </si>
  <si>
    <t xml:space="preserve">  Shareholders' Fund</t>
  </si>
  <si>
    <t>Minority Interests</t>
  </si>
  <si>
    <t xml:space="preserve">  Deferred Taxation</t>
  </si>
  <si>
    <t>(Incorporated in Malaysia ; Company No. 422585-V)</t>
  </si>
  <si>
    <t xml:space="preserve">Condensed Consolidated Statement of Change in Equity </t>
  </si>
  <si>
    <t>Share</t>
  </si>
  <si>
    <t>Retained</t>
  </si>
  <si>
    <t>Capital</t>
  </si>
  <si>
    <t>Premium</t>
  </si>
  <si>
    <t>Profits</t>
  </si>
  <si>
    <t>Total</t>
  </si>
  <si>
    <t>Issue of Shares</t>
  </si>
  <si>
    <t>Dividends</t>
  </si>
  <si>
    <t xml:space="preserve">Condensed Consolidated Cash Flow Statement </t>
  </si>
  <si>
    <t xml:space="preserve">        RM'000</t>
  </si>
  <si>
    <t>Profit before tax</t>
  </si>
  <si>
    <t>Adjustment for :</t>
  </si>
  <si>
    <t>Depreciation</t>
  </si>
  <si>
    <t>Interest income</t>
  </si>
  <si>
    <t>Operating profit before working capital changes</t>
  </si>
  <si>
    <t>Decrease in current liabilities</t>
  </si>
  <si>
    <t>Income tax paid</t>
  </si>
  <si>
    <t>Purchase of investment</t>
  </si>
  <si>
    <t>Dividend paid</t>
  </si>
  <si>
    <t>Interest received</t>
  </si>
  <si>
    <t>Net Cash used in financing activities</t>
  </si>
  <si>
    <t>Cash and cash equivalents at beginning of year</t>
  </si>
  <si>
    <t>Cash and cash equivalents at end of year</t>
  </si>
  <si>
    <t>Cash &amp; Cash Equivalents comprise the following :-</t>
  </si>
  <si>
    <t>Cash and bank balances</t>
  </si>
  <si>
    <t>Fixed deposit with licensed banks</t>
  </si>
  <si>
    <t>1)</t>
  </si>
  <si>
    <t>Basis of Preparation</t>
  </si>
  <si>
    <t>2)</t>
  </si>
  <si>
    <t>Audit Qualification</t>
  </si>
  <si>
    <t>3)</t>
  </si>
  <si>
    <t>Seasonal or Cyclical Factors</t>
  </si>
  <si>
    <t>4)</t>
  </si>
  <si>
    <t>Unusual Items</t>
  </si>
  <si>
    <t>5)</t>
  </si>
  <si>
    <t>Material Changes in Estimates</t>
  </si>
  <si>
    <t>financial year which have a material effect in the current quarter.</t>
  </si>
  <si>
    <t>6)</t>
  </si>
  <si>
    <t>Debts and Equity Securities</t>
  </si>
  <si>
    <t xml:space="preserve">      3 months</t>
  </si>
  <si>
    <t xml:space="preserve">      9 months </t>
  </si>
  <si>
    <t xml:space="preserve">         RM000</t>
  </si>
  <si>
    <t>Paid up share capital at start</t>
  </si>
  <si>
    <t>Allotment under Magni's Employee Share Option Scheme</t>
  </si>
  <si>
    <t>Paid up share capital at end (Ordinary shares of RM1 each)</t>
  </si>
  <si>
    <t>7)</t>
  </si>
  <si>
    <t>Dividend Paid</t>
  </si>
  <si>
    <t>8)</t>
  </si>
  <si>
    <t>Segment Information</t>
  </si>
  <si>
    <t>9)</t>
  </si>
  <si>
    <t>Revaluation of Property, Plant and Equipment</t>
  </si>
  <si>
    <t>There was no revaluation of property, plant and equipment during the current quarter.</t>
  </si>
  <si>
    <t>10)</t>
  </si>
  <si>
    <t>Subsequent Events</t>
  </si>
  <si>
    <t>11)</t>
  </si>
  <si>
    <t>Change in Composition of the Group</t>
  </si>
  <si>
    <t>12)</t>
  </si>
  <si>
    <t>Contingent Liabilities and Contingent Assets</t>
  </si>
  <si>
    <t>13)</t>
  </si>
  <si>
    <t>Review of Performance</t>
  </si>
  <si>
    <t>14)</t>
  </si>
  <si>
    <t>Material Variance of Results vs Preceding Quarter</t>
  </si>
  <si>
    <t>15)</t>
  </si>
  <si>
    <t>Current Year Prospects</t>
  </si>
  <si>
    <t>16)</t>
  </si>
  <si>
    <t>Profit Forecast or Profit Guarantee</t>
  </si>
  <si>
    <t>This is not applicable.</t>
  </si>
  <si>
    <t>17)</t>
  </si>
  <si>
    <t xml:space="preserve">     3 months</t>
  </si>
  <si>
    <t xml:space="preserve">          RM000</t>
  </si>
  <si>
    <t>Provision for taxation</t>
  </si>
  <si>
    <t>Deferred tax</t>
  </si>
  <si>
    <t>18)</t>
  </si>
  <si>
    <t>Profit or Loss on Disposal of Unquoted Investments and Properties</t>
  </si>
  <si>
    <t>There were no disposals of unquoted investments or properties during the financial period.</t>
  </si>
  <si>
    <t>19)</t>
  </si>
  <si>
    <t>Purchase or Disposal of Quoted Investments</t>
  </si>
  <si>
    <t>20)</t>
  </si>
  <si>
    <t xml:space="preserve">Status of Corporate Proposals </t>
  </si>
  <si>
    <t>21)</t>
  </si>
  <si>
    <t>22)</t>
  </si>
  <si>
    <t>Off Balance Sheet Financial Instruments</t>
  </si>
  <si>
    <t>There were no off financial instruments with off balance sheet risk at the date of this quarterly report.</t>
  </si>
  <si>
    <t>23)</t>
  </si>
  <si>
    <t>Material Litigation</t>
  </si>
  <si>
    <t>There were no pending material litigation as at the date of this quarterly report.</t>
  </si>
  <si>
    <t>24)</t>
  </si>
  <si>
    <t>Dividend</t>
  </si>
  <si>
    <t>No interim dividend has been declared or paid during the current quarter.</t>
  </si>
  <si>
    <t>25)</t>
  </si>
  <si>
    <t>Earning Per Share (EPS)</t>
  </si>
  <si>
    <t>(a) Basic EPS</t>
  </si>
  <si>
    <t>(RM'000)</t>
  </si>
  <si>
    <t>Weighted average no. of ordinary shares in issue</t>
  </si>
  <si>
    <t>('000)</t>
  </si>
  <si>
    <t>Basic EPS</t>
  </si>
  <si>
    <t>(sen)</t>
  </si>
  <si>
    <t>(b) Diluted EPS</t>
  </si>
  <si>
    <t>Net profit for the period</t>
  </si>
  <si>
    <t>Weighted average no. of ordinary share in issue</t>
  </si>
  <si>
    <t>Adjusted for share options</t>
  </si>
  <si>
    <t>Weighted average no. of ordinary share for diluted EPS</t>
  </si>
  <si>
    <t>Diluted EPS</t>
  </si>
  <si>
    <t>By Order of the Board</t>
  </si>
  <si>
    <t xml:space="preserve">Unquoted investment </t>
  </si>
  <si>
    <t>Packaging</t>
  </si>
  <si>
    <t>Share of Results in Associated Co.</t>
  </si>
  <si>
    <t>Share of results in Associated Company</t>
  </si>
  <si>
    <t>Interest cost</t>
  </si>
  <si>
    <t xml:space="preserve">Overprovision </t>
  </si>
  <si>
    <t>Bankers' acceptance</t>
  </si>
  <si>
    <t>Grand Total - unsecured</t>
  </si>
  <si>
    <t>Revolving credits</t>
  </si>
  <si>
    <t>RM000</t>
  </si>
  <si>
    <t>Quoted Investments</t>
  </si>
  <si>
    <t>There were no changes in the composition of the Group during the current quarter and the financial period.</t>
  </si>
  <si>
    <t>Group Bank Borrowings</t>
  </si>
  <si>
    <t>Bank overdraft</t>
  </si>
  <si>
    <t>Borrowings in foreign currency</t>
  </si>
  <si>
    <t>31.1.2005</t>
  </si>
  <si>
    <t>Long term and Deferred Liabilities</t>
  </si>
  <si>
    <t xml:space="preserve">  Borrowings</t>
  </si>
  <si>
    <t>@ 31-1-2005</t>
  </si>
  <si>
    <t>For 9 months ended 31 January 2005</t>
  </si>
  <si>
    <t>Balance as at 1 May 2004</t>
  </si>
  <si>
    <t>Balance as at 31 January 2005</t>
  </si>
  <si>
    <t>The Segmental analysis of the Group's operations for the financial period was as follows :</t>
  </si>
  <si>
    <t>Results</t>
  </si>
  <si>
    <t>Share of Results of associated Company</t>
  </si>
  <si>
    <t xml:space="preserve">  9 months to</t>
  </si>
  <si>
    <t>provide  guarantee  in  support  of  banking  facilities  and  other  credit  facilities  granted  to   subsidiaries</t>
  </si>
  <si>
    <t xml:space="preserve">                  Nil</t>
  </si>
  <si>
    <t>Amortization of goodwill</t>
  </si>
  <si>
    <t>Proceeds from disposal of investment</t>
  </si>
  <si>
    <t>Loss on disposal of quoted investment</t>
  </si>
  <si>
    <t xml:space="preserve">      RM'000</t>
  </si>
  <si>
    <t>Term Loan</t>
  </si>
  <si>
    <t>Hire purchase creditor</t>
  </si>
  <si>
    <t>Profit after Taxation</t>
  </si>
  <si>
    <t>No interim dividend was paid for the current quarter and the financial period.</t>
  </si>
  <si>
    <t>were no contingent assets since the last annual Balance Sheet date.</t>
  </si>
  <si>
    <t>The  accounting policies  and method  of computation  adopted  are consistent  with  those adopted in the</t>
  </si>
  <si>
    <t>materially affected by seasonal or cyclical factors.</t>
  </si>
  <si>
    <t>There were no unusual items affecting the assets, liabilities, equity, net income or cash flows of the Group</t>
  </si>
  <si>
    <t>for the financial period.</t>
  </si>
  <si>
    <t>There were no  changes in  estimates of amounts  reported in the  prior quarters of the current or previous</t>
  </si>
  <si>
    <t>and Part A of Appendix 9B of the Malaysia Securities Exchange Berhad Listing Requirements.</t>
  </si>
  <si>
    <t>This interim financial report has been prepared in accordance  with MASB 26, Interim Financial  Reporting</t>
  </si>
  <si>
    <t xml:space="preserve">    31-1-2005</t>
  </si>
  <si>
    <t>due to unfavorable selling price in the face of keen market competition.</t>
  </si>
  <si>
    <t>Report for the year ended 30 April 2005.</t>
  </si>
  <si>
    <t>@ 30-4-2005</t>
  </si>
  <si>
    <t xml:space="preserve">  Trade receivables</t>
  </si>
  <si>
    <t xml:space="preserve">  Other receivables</t>
  </si>
  <si>
    <t xml:space="preserve">  Fixed deposit with licensed banks</t>
  </si>
  <si>
    <t xml:space="preserve">  Trade payables</t>
  </si>
  <si>
    <t xml:space="preserve">  Other payables</t>
  </si>
  <si>
    <t>The  Condensed  Balance  Sheet should  be read  in conjunction  with  the Annual Financial Report  for the year</t>
  </si>
  <si>
    <t>ended 30 April 2005.</t>
  </si>
  <si>
    <t>As at 31 January 2006</t>
  </si>
  <si>
    <t>@ 31-1-2006</t>
  </si>
  <si>
    <t>Balance as at 1 May 2005</t>
  </si>
  <si>
    <t>Balance as at 31 January 2006</t>
  </si>
  <si>
    <t>For 9 months ended 31 January 2006</t>
  </si>
  <si>
    <t>Financial Report for the year ended 30 April 2005.</t>
  </si>
  <si>
    <t>The Condensed  Consolidated  Statement of  Changes in Equity should be read  in conjunction  with the Annual</t>
  </si>
  <si>
    <t>The  Condensed  Consolidated  Income Statement  should be  read  in conjunction  with  the  Annual  Financial</t>
  </si>
  <si>
    <t>For the 9 months to 31 January 2006</t>
  </si>
  <si>
    <t>Cash flows from/(used in) operating activities</t>
  </si>
  <si>
    <t>Loss/(Gain) on disposal of property, plant and equipment</t>
  </si>
  <si>
    <t>(Increase)/Decrease in current assets</t>
  </si>
  <si>
    <t>Interest paid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</si>
  <si>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</si>
  <si>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</si>
  <si>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</si>
  <si>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</si>
  <si>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Proceeds from issurance of shares</t>
  </si>
  <si>
    <t xml:space="preserve">Drawdown of short term borrowings </t>
  </si>
  <si>
    <t xml:space="preserve">Repayment of short term borrowings </t>
  </si>
  <si>
    <t>Property, plant and equipment written off</t>
  </si>
  <si>
    <t>The  Condensed Consolidated Cash  Flow Statement  should be read  in  conjunction with  the  Annual Financial</t>
  </si>
  <si>
    <t>Report on results for the 3rd quarter ended 31 January 2006 ("the current quarter")</t>
  </si>
  <si>
    <t>Quarterly Report on results for the 3rd quarter ended 31 January 2006</t>
  </si>
  <si>
    <t>audited financial statements for the year ended 30 April 2005.</t>
  </si>
  <si>
    <t>The audit report of the financial statements for the year ended 30 April 2005 was not qualified.</t>
  </si>
  <si>
    <t>The operations of  the Group during the 9 months ended 31 January 2006 ("the financial period') were not</t>
  </si>
  <si>
    <t xml:space="preserve">A first and  final  dividend  of  5%  less  income  tax  of  28% for  the  financial  year  ended  30  April 2005  </t>
  </si>
  <si>
    <t>totalling RM 2,216,700 had been paid on 28 October 2005.</t>
  </si>
  <si>
    <t xml:space="preserve">    31-1-2006</t>
  </si>
  <si>
    <t>Interest (Expenses)/ Income (Net)</t>
  </si>
  <si>
    <t xml:space="preserve">There  were  no material events subsequent to the end of the current quarter and  the financial period that </t>
  </si>
  <si>
    <t>have not been reflected in this quarterly report.</t>
  </si>
  <si>
    <t>period respectively were made up as follows :</t>
  </si>
  <si>
    <t>9 months</t>
  </si>
  <si>
    <t>Total investment at book value as at 1-5-2005 / 31-1-2006</t>
  </si>
  <si>
    <t>Total investment at market value as at 31-1-2006</t>
  </si>
  <si>
    <t>The group's borrowings as at 31 January 2006 were as follows :</t>
  </si>
  <si>
    <t>The basic and diluted EPS for the current quarter and for the financial period were as follows :</t>
  </si>
  <si>
    <t>For the third quarter ended 31 January 2006</t>
  </si>
  <si>
    <t>For the 9 months ended 31 January 2006</t>
  </si>
  <si>
    <t>As at  31 January 2006,  contingent  liabilities  in  respect  of  Magni's guarantee  and  its  undertakings  to</t>
  </si>
  <si>
    <t>31.1.2006</t>
  </si>
  <si>
    <t>amounted  to  RM5,375mil,  an  increase  of  RM1.377 mil. from  RM3.998 mil  as at 30  April  2005. There</t>
  </si>
  <si>
    <t xml:space="preserve">Turnover and Profit before Tax for the current quarter decreased by  9.6%  and 70.4% respectively mainly </t>
  </si>
  <si>
    <t>Barring any unforseen circumstances, the performance of the Group is expected be satisfactory.</t>
  </si>
  <si>
    <t>Net cash generated from operating activities</t>
  </si>
  <si>
    <t>Net Cash used in from investing activities</t>
  </si>
  <si>
    <t>Net decrease in cash and cash equivalents</t>
  </si>
  <si>
    <t>Cash generated from operations</t>
  </si>
  <si>
    <t>On 29 December 2005, Magni announced that it proposed to implement the following :-</t>
  </si>
  <si>
    <t xml:space="preserve">      sale agreement dated 29 December 2005 entered into with DWH;</t>
  </si>
  <si>
    <t>subject to certain conditions it has no objection to the Proposed Acquisition.</t>
  </si>
  <si>
    <t>behalf of the Foreign Investment Committee.</t>
  </si>
  <si>
    <t xml:space="preserve">(i)   Acquisition of 20,000,000 ordinary shares or RM1.00 each in SIG, representing the entire issued and </t>
  </si>
  <si>
    <t xml:space="preserve">      consideration of RM42,000,000, to be  satisfied by the issuance of 42,000,000  new Magni Shares at</t>
  </si>
  <si>
    <t xml:space="preserve">(iii)  Increase  in  the  authorised  share capital of Magni  from  RM100,000,000  comprising  100,000,000 </t>
  </si>
  <si>
    <t xml:space="preserve">Ministry  of  International  Trade  and  Industry had  via its  letter  dated  21 February 2006 indicated  that </t>
  </si>
  <si>
    <t xml:space="preserve">The  proposed  acquisition  is  pending  the  approval of  the Securities Commission (SC)  and the SC on </t>
  </si>
  <si>
    <t xml:space="preserve">       Magni  Shares  to  RM500,000,000  comprising  500,000,000  Magni  Shares by  the  creation  of  an </t>
  </si>
  <si>
    <t xml:space="preserve">       additional 400,000,000 new Magni Shares; and</t>
  </si>
  <si>
    <t xml:space="preserve">     9 months </t>
  </si>
  <si>
    <t>financial period.</t>
  </si>
  <si>
    <t xml:space="preserve">There  were  no  movements  of  quoted  investment  of  the  group  during  the  current quarter  and  the  </t>
  </si>
  <si>
    <t xml:space="preserve">      paid-up  share  capital  of  SIG  from  Dewangsa  Holdings  Sdn  Bhd  (DWH)   for  a  total   purchase</t>
  </si>
  <si>
    <t xml:space="preserve">      an issue price of RM 1.00 per Magni Share  ("Proposed Acquisition") pursuant to a  conditional share</t>
  </si>
  <si>
    <t>Bank overdraft (included in Short Term Borrowings)</t>
  </si>
  <si>
    <t>and the financial period :-</t>
  </si>
  <si>
    <t>period (PYCP).</t>
  </si>
  <si>
    <t>Turnover for the  current  quarter  decreased  by  0.3% while that of the financial period increased by 0.7%</t>
  </si>
  <si>
    <t>as compared  to the preceding  year corresponding quarter (PYCQ) and  the preceding year corresponding</t>
  </si>
  <si>
    <t xml:space="preserve">There were no movements in  the  issued  and  paid  up  share capital  of Magni during the current quarter </t>
  </si>
  <si>
    <t xml:space="preserve">Profit before Taxation (PBT) for  the current quarter improved  by 39.4% as compared to PYCQ mainly due </t>
  </si>
  <si>
    <t>to  higher  other operating  income. PBT for the  financial period  declined by 18.3% as compared to PYCP</t>
  </si>
  <si>
    <t>mainly due to  unfavorable selling price as a result of keen competition in packaging industry.</t>
  </si>
  <si>
    <t>provisions  and also  utilisation of  reinvestment allowance brought  forward  for certain subsidiaries.</t>
  </si>
  <si>
    <t>certain subsidiary cannot be set-off against losses of other subsidiary and associated companies.</t>
  </si>
  <si>
    <t>(ii)  amendments to the Bye-Laws of Magni's existing Employee Share Option Scheme;</t>
  </si>
  <si>
    <t>(iv)  amendments to the Memorandum of Association and Articles of Association of Magni.</t>
  </si>
  <si>
    <t>The  effective tax rates for the financial period was lower  than the statutory rate mainly due to excess  tax</t>
  </si>
  <si>
    <t xml:space="preserve">The  effective rate for  the current quarter is higher  than the statutory  rate as the  tax charge  on  profit of </t>
  </si>
  <si>
    <t xml:space="preserve">The tax charges of  RM0.109 mil. and  RM0.113 mil. respectively  for the current quarter and  the financial </t>
  </si>
  <si>
    <t>Tan Poay Seng</t>
  </si>
  <si>
    <t>Managing Director</t>
  </si>
  <si>
    <t>29 March 2006</t>
  </si>
  <si>
    <r>
      <t xml:space="preserve">Net Assets per share  </t>
    </r>
    <r>
      <rPr>
        <sz val="8"/>
        <rFont val="Arial"/>
        <family val="2"/>
      </rPr>
      <t>(RM)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</si>
</sst>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-* #,##0_-;\-* #,##0_-;_-* &quot;-&quot;??_-;_-@_-"/>
    <numFmt numFmtId="167" formatCode="_(* #,##0.0_);_(* \(#,##0.0\);_(* &quot;-&quot;??_);_(@_)"/>
  </numFmts>
  <fonts count="12">
    <font>
      <sz val="10"/>
      <name val="Arial"/>
      <family val="0"/>
    </font>
    <font>
      <sz val="1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6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/>
    </xf>
    <xf numFmtId="164" fontId="0" fillId="0" borderId="0" xfId="15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164" fontId="0" fillId="0" borderId="0" xfId="15" applyNumberFormat="1" applyFont="1" applyAlignment="1">
      <alignment/>
    </xf>
    <xf numFmtId="164" fontId="0" fillId="0" borderId="0" xfId="15" applyNumberFormat="1" applyFont="1" applyBorder="1" applyAlignment="1">
      <alignment/>
    </xf>
    <xf numFmtId="0" fontId="6" fillId="0" borderId="0" xfId="0" applyFont="1" applyAlignment="1">
      <alignment/>
    </xf>
    <xf numFmtId="164" fontId="0" fillId="0" borderId="2" xfId="15" applyNumberFormat="1" applyFont="1" applyBorder="1" applyAlignment="1">
      <alignment/>
    </xf>
    <xf numFmtId="0" fontId="6" fillId="0" borderId="0" xfId="0" applyFont="1" applyBorder="1" applyAlignment="1">
      <alignment/>
    </xf>
    <xf numFmtId="164" fontId="0" fillId="0" borderId="3" xfId="15" applyNumberFormat="1" applyFont="1" applyBorder="1" applyAlignment="1">
      <alignment/>
    </xf>
    <xf numFmtId="165" fontId="0" fillId="0" borderId="0" xfId="15" applyNumberFormat="1" applyFont="1" applyBorder="1" applyAlignment="1" quotePrefix="1">
      <alignment/>
    </xf>
    <xf numFmtId="43" fontId="0" fillId="0" borderId="1" xfId="15" applyFont="1" applyBorder="1" applyAlignment="1">
      <alignment/>
    </xf>
    <xf numFmtId="43" fontId="0" fillId="0" borderId="0" xfId="15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1" xfId="0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5" fillId="0" borderId="1" xfId="0" applyFont="1" applyBorder="1" applyAlignment="1" quotePrefix="1">
      <alignment horizontal="center"/>
    </xf>
    <xf numFmtId="0" fontId="0" fillId="0" borderId="0" xfId="0" applyFont="1" applyBorder="1" applyAlignment="1">
      <alignment horizontal="center"/>
    </xf>
    <xf numFmtId="164" fontId="0" fillId="0" borderId="0" xfId="15" applyNumberFormat="1" applyFont="1" applyBorder="1" applyAlignment="1">
      <alignment horizontal="center"/>
    </xf>
    <xf numFmtId="164" fontId="0" fillId="0" borderId="4" xfId="15" applyNumberFormat="1" applyFont="1" applyBorder="1" applyAlignment="1">
      <alignment/>
    </xf>
    <xf numFmtId="164" fontId="0" fillId="0" borderId="5" xfId="15" applyNumberFormat="1" applyFont="1" applyBorder="1" applyAlignment="1">
      <alignment vertical="center"/>
    </xf>
    <xf numFmtId="164" fontId="0" fillId="0" borderId="0" xfId="15" applyNumberFormat="1" applyFont="1" applyBorder="1" applyAlignment="1">
      <alignment vertical="center"/>
    </xf>
    <xf numFmtId="164" fontId="0" fillId="0" borderId="0" xfId="15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43" fontId="0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166" fontId="0" fillId="0" borderId="0" xfId="15" applyNumberFormat="1" applyFont="1" applyAlignment="1">
      <alignment/>
    </xf>
    <xf numFmtId="166" fontId="0" fillId="0" borderId="1" xfId="15" applyNumberFormat="1" applyFont="1" applyBorder="1" applyAlignment="1">
      <alignment/>
    </xf>
    <xf numFmtId="0" fontId="5" fillId="0" borderId="0" xfId="0" applyFont="1" applyBorder="1" applyAlignment="1">
      <alignment horizontal="left"/>
    </xf>
    <xf numFmtId="164" fontId="0" fillId="0" borderId="4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64" fontId="0" fillId="0" borderId="5" xfId="15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1" xfId="0" applyFont="1" applyBorder="1" applyAlignment="1">
      <alignment horizontal="left"/>
    </xf>
    <xf numFmtId="166" fontId="0" fillId="0" borderId="0" xfId="15" applyNumberFormat="1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2" xfId="15" applyNumberFormat="1" applyFont="1" applyBorder="1" applyAlignment="1">
      <alignment horizontal="center"/>
    </xf>
    <xf numFmtId="166" fontId="0" fillId="0" borderId="0" xfId="15" applyNumberFormat="1" applyFont="1" applyBorder="1" applyAlignment="1">
      <alignment horizontal="center"/>
    </xf>
    <xf numFmtId="166" fontId="0" fillId="0" borderId="5" xfId="15" applyNumberFormat="1" applyFont="1" applyBorder="1" applyAlignment="1">
      <alignment/>
    </xf>
    <xf numFmtId="0" fontId="0" fillId="0" borderId="0" xfId="0" applyFont="1" applyAlignment="1" quotePrefix="1">
      <alignment/>
    </xf>
    <xf numFmtId="166" fontId="5" fillId="0" borderId="0" xfId="15" applyNumberFormat="1" applyFont="1" applyBorder="1" applyAlignment="1">
      <alignment horizontal="right"/>
    </xf>
    <xf numFmtId="166" fontId="5" fillId="0" borderId="0" xfId="15" applyNumberFormat="1" applyFont="1" applyAlignment="1">
      <alignment horizontal="right"/>
    </xf>
    <xf numFmtId="165" fontId="5" fillId="0" borderId="0" xfId="15" applyNumberFormat="1" applyFont="1" applyAlignment="1">
      <alignment horizontal="right"/>
    </xf>
    <xf numFmtId="165" fontId="5" fillId="0" borderId="0" xfId="15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6" fontId="5" fillId="0" borderId="0" xfId="0" applyNumberFormat="1" applyFont="1" applyBorder="1" applyAlignment="1">
      <alignment horizontal="center"/>
    </xf>
    <xf numFmtId="166" fontId="5" fillId="0" borderId="0" xfId="15" applyNumberFormat="1" applyFont="1" applyAlignment="1">
      <alignment/>
    </xf>
    <xf numFmtId="166" fontId="5" fillId="0" borderId="0" xfId="15" applyNumberFormat="1" applyFont="1" applyBorder="1" applyAlignment="1">
      <alignment/>
    </xf>
    <xf numFmtId="166" fontId="5" fillId="0" borderId="2" xfId="15" applyNumberFormat="1" applyFont="1" applyBorder="1" applyAlignment="1">
      <alignment/>
    </xf>
    <xf numFmtId="166" fontId="5" fillId="0" borderId="4" xfId="15" applyNumberFormat="1" applyFont="1" applyBorder="1" applyAlignment="1">
      <alignment/>
    </xf>
    <xf numFmtId="165" fontId="5" fillId="0" borderId="0" xfId="15" applyNumberFormat="1" applyFont="1" applyAlignment="1">
      <alignment/>
    </xf>
    <xf numFmtId="165" fontId="5" fillId="0" borderId="0" xfId="15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166" fontId="0" fillId="0" borderId="5" xfId="15" applyNumberFormat="1" applyFont="1" applyBorder="1" applyAlignment="1">
      <alignment horizontal="center"/>
    </xf>
    <xf numFmtId="164" fontId="5" fillId="0" borderId="0" xfId="15" applyNumberFormat="1" applyFont="1" applyAlignment="1">
      <alignment/>
    </xf>
    <xf numFmtId="0" fontId="0" fillId="0" borderId="0" xfId="15" applyNumberFormat="1" applyFont="1" applyAlignment="1">
      <alignment/>
    </xf>
    <xf numFmtId="0" fontId="0" fillId="0" borderId="0" xfId="0" applyNumberFormat="1" applyFont="1" applyAlignment="1">
      <alignment/>
    </xf>
    <xf numFmtId="14" fontId="5" fillId="0" borderId="1" xfId="0" applyNumberFormat="1" applyFont="1" applyBorder="1" applyAlignment="1" quotePrefix="1">
      <alignment/>
    </xf>
    <xf numFmtId="164" fontId="0" fillId="0" borderId="6" xfId="15" applyNumberFormat="1" applyFont="1" applyBorder="1" applyAlignment="1">
      <alignment/>
    </xf>
    <xf numFmtId="164" fontId="5" fillId="0" borderId="0" xfId="15" applyNumberFormat="1" applyFont="1" applyBorder="1" applyAlignment="1">
      <alignment horizontal="right"/>
    </xf>
    <xf numFmtId="43" fontId="5" fillId="0" borderId="0" xfId="15" applyFont="1" applyAlignment="1">
      <alignment horizontal="right"/>
    </xf>
    <xf numFmtId="43" fontId="5" fillId="0" borderId="0" xfId="15" applyFont="1" applyAlignment="1">
      <alignment/>
    </xf>
    <xf numFmtId="37" fontId="0" fillId="0" borderId="0" xfId="15" applyNumberFormat="1" applyFont="1" applyBorder="1" applyAlignment="1" quotePrefix="1">
      <alignment horizontal="right"/>
    </xf>
    <xf numFmtId="37" fontId="0" fillId="0" borderId="0" xfId="15" applyNumberFormat="1" applyFont="1" applyAlignment="1" quotePrefix="1">
      <alignment horizontal="right"/>
    </xf>
    <xf numFmtId="0" fontId="8" fillId="0" borderId="2" xfId="0" applyNumberFormat="1" applyFont="1" applyBorder="1" applyAlignment="1">
      <alignment horizontal="left"/>
    </xf>
    <xf numFmtId="43" fontId="0" fillId="0" borderId="1" xfId="15" applyFont="1" applyBorder="1" applyAlignment="1" quotePrefix="1">
      <alignment/>
    </xf>
    <xf numFmtId="0" fontId="0" fillId="0" borderId="0" xfId="0" applyFont="1" applyBorder="1" applyAlignment="1">
      <alignment horizontal="right"/>
    </xf>
    <xf numFmtId="15" fontId="5" fillId="0" borderId="0" xfId="0" applyNumberFormat="1" applyFont="1" applyAlignment="1" quotePrefix="1">
      <alignment/>
    </xf>
    <xf numFmtId="0" fontId="5" fillId="0" borderId="0" xfId="0" applyFont="1" applyBorder="1" applyAlignment="1">
      <alignment horizontal="right"/>
    </xf>
    <xf numFmtId="166" fontId="8" fillId="0" borderId="0" xfId="15" applyNumberFormat="1" applyFont="1" applyBorder="1" applyAlignment="1" quotePrefix="1">
      <alignment/>
    </xf>
    <xf numFmtId="0" fontId="5" fillId="0" borderId="1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0" fillId="0" borderId="7" xfId="15" applyNumberFormat="1" applyFont="1" applyBorder="1" applyAlignment="1">
      <alignment/>
    </xf>
    <xf numFmtId="3" fontId="0" fillId="0" borderId="0" xfId="15" applyNumberFormat="1" applyFont="1" applyAlignment="1">
      <alignment/>
    </xf>
    <xf numFmtId="0" fontId="0" fillId="0" borderId="0" xfId="15" applyNumberFormat="1" applyFont="1" applyBorder="1" applyAlignment="1" quotePrefix="1">
      <alignment horizontal="right"/>
    </xf>
    <xf numFmtId="0" fontId="0" fillId="0" borderId="0" xfId="15" applyNumberFormat="1" applyFont="1" applyBorder="1" applyAlignment="1">
      <alignment vertical="center"/>
    </xf>
    <xf numFmtId="0" fontId="0" fillId="0" borderId="2" xfId="15" applyNumberFormat="1" applyFont="1" applyBorder="1" applyAlignment="1" quotePrefix="1">
      <alignment horizontal="right"/>
    </xf>
    <xf numFmtId="0" fontId="0" fillId="0" borderId="1" xfId="0" applyFont="1" applyBorder="1" applyAlignment="1">
      <alignment horizontal="right"/>
    </xf>
    <xf numFmtId="37" fontId="0" fillId="0" borderId="2" xfId="15" applyNumberFormat="1" applyFont="1" applyBorder="1" applyAlignment="1">
      <alignment horizontal="right"/>
    </xf>
    <xf numFmtId="37" fontId="0" fillId="0" borderId="3" xfId="15" applyNumberFormat="1" applyFont="1" applyBorder="1" applyAlignment="1" quotePrefix="1">
      <alignment horizontal="righ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6"/>
  <sheetViews>
    <sheetView tabSelected="1" workbookViewId="0" topLeftCell="A438">
      <selection activeCell="E439" sqref="E439"/>
    </sheetView>
  </sheetViews>
  <sheetFormatPr defaultColWidth="9.140625" defaultRowHeight="13.5" customHeight="1"/>
  <cols>
    <col min="1" max="1" width="4.421875" style="2" customWidth="1"/>
    <col min="2" max="2" width="39.421875" style="2" customWidth="1"/>
    <col min="3" max="3" width="10.7109375" style="2" customWidth="1"/>
    <col min="4" max="4" width="0.71875" style="2" customWidth="1"/>
    <col min="5" max="5" width="10.7109375" style="2" customWidth="1"/>
    <col min="6" max="6" width="1.421875" style="2" customWidth="1"/>
    <col min="7" max="7" width="10.7109375" style="2" customWidth="1"/>
    <col min="8" max="8" width="0.71875" style="2" customWidth="1"/>
    <col min="9" max="9" width="11.00390625" style="2" customWidth="1"/>
    <col min="10" max="16384" width="9.140625" style="2" customWidth="1"/>
  </cols>
  <sheetData>
    <row r="1" spans="1:2" ht="21" customHeight="1">
      <c r="A1" s="1" t="s">
        <v>0</v>
      </c>
      <c r="B1" s="1"/>
    </row>
    <row r="2" ht="13.5" customHeight="1">
      <c r="A2" s="2" t="s">
        <v>1</v>
      </c>
    </row>
    <row r="3" spans="1:2" ht="22.5" customHeight="1">
      <c r="A3" s="3" t="s">
        <v>2</v>
      </c>
      <c r="B3" s="4"/>
    </row>
    <row r="4" spans="1:3" ht="23.25" customHeight="1">
      <c r="A4" s="5" t="s">
        <v>236</v>
      </c>
      <c r="B4" s="5"/>
      <c r="C4" s="2" t="s">
        <v>3</v>
      </c>
    </row>
    <row r="5" ht="15.75" customHeight="1"/>
    <row r="6" spans="1:10" ht="13.5" customHeight="1">
      <c r="A6" s="6"/>
      <c r="B6" s="6"/>
      <c r="C6" s="102"/>
      <c r="D6" s="102"/>
      <c r="E6" s="102"/>
      <c r="F6" s="7"/>
      <c r="G6" s="102"/>
      <c r="H6" s="102"/>
      <c r="I6" s="102"/>
      <c r="J6" s="8"/>
    </row>
    <row r="7" spans="3:9" ht="38.25" customHeight="1">
      <c r="C7" s="9"/>
      <c r="D7" s="9"/>
      <c r="E7" s="9"/>
      <c r="F7" s="9"/>
      <c r="G7" s="9"/>
      <c r="H7" s="9"/>
      <c r="I7" s="9"/>
    </row>
    <row r="8" spans="3:9" ht="13.5" customHeight="1">
      <c r="C8" s="10" t="s">
        <v>4</v>
      </c>
      <c r="D8" s="10"/>
      <c r="E8" s="10"/>
      <c r="F8" s="10"/>
      <c r="G8" s="10" t="s">
        <v>5</v>
      </c>
      <c r="H8" s="10"/>
      <c r="I8" s="10"/>
    </row>
    <row r="9" spans="3:9" ht="13.5" customHeight="1">
      <c r="C9" s="9" t="s">
        <v>239</v>
      </c>
      <c r="D9" s="9"/>
      <c r="E9" s="9" t="s">
        <v>157</v>
      </c>
      <c r="F9" s="10"/>
      <c r="G9" s="9" t="s">
        <v>239</v>
      </c>
      <c r="H9" s="11"/>
      <c r="I9" s="9" t="s">
        <v>157</v>
      </c>
    </row>
    <row r="10" spans="1:9" ht="13.5" customHeight="1">
      <c r="A10" s="12"/>
      <c r="B10" s="12"/>
      <c r="C10" s="10" t="s">
        <v>6</v>
      </c>
      <c r="D10" s="10"/>
      <c r="E10" s="10" t="s">
        <v>6</v>
      </c>
      <c r="F10" s="10"/>
      <c r="G10" s="10" t="s">
        <v>6</v>
      </c>
      <c r="H10" s="10"/>
      <c r="I10" s="10" t="s">
        <v>6</v>
      </c>
    </row>
    <row r="11" spans="1:9" ht="8.25" customHeight="1">
      <c r="A11" s="12"/>
      <c r="B11" s="12"/>
      <c r="C11" s="13"/>
      <c r="D11" s="10"/>
      <c r="E11" s="13"/>
      <c r="F11" s="10"/>
      <c r="G11" s="13"/>
      <c r="H11" s="10"/>
      <c r="I11" s="13"/>
    </row>
    <row r="12" spans="4:8" ht="27" customHeight="1">
      <c r="D12" s="12"/>
      <c r="F12" s="12"/>
      <c r="H12" s="12"/>
    </row>
    <row r="13" spans="1:9" s="17" customFormat="1" ht="13.5" customHeight="1">
      <c r="A13" s="14" t="s">
        <v>7</v>
      </c>
      <c r="B13" s="15"/>
      <c r="C13" s="16">
        <v>22429</v>
      </c>
      <c r="D13" s="16"/>
      <c r="E13" s="16">
        <v>22500</v>
      </c>
      <c r="F13" s="16"/>
      <c r="G13" s="16">
        <v>70276</v>
      </c>
      <c r="H13" s="16"/>
      <c r="I13" s="16">
        <v>69753</v>
      </c>
    </row>
    <row r="14" spans="3:9" ht="13.5" customHeight="1">
      <c r="C14" s="18"/>
      <c r="D14" s="19"/>
      <c r="E14" s="18"/>
      <c r="F14" s="19"/>
      <c r="G14" s="18"/>
      <c r="H14" s="19"/>
      <c r="I14" s="18"/>
    </row>
    <row r="15" spans="1:9" ht="13.5" customHeight="1">
      <c r="A15" s="2" t="s">
        <v>8</v>
      </c>
      <c r="C15" s="18">
        <v>-22425</v>
      </c>
      <c r="D15" s="19"/>
      <c r="E15" s="18">
        <f>-22201+18</f>
        <v>-22183</v>
      </c>
      <c r="F15" s="19"/>
      <c r="G15" s="18">
        <v>-69117</v>
      </c>
      <c r="H15" s="19"/>
      <c r="I15" s="18">
        <f>-68423+18</f>
        <v>-68405</v>
      </c>
    </row>
    <row r="16" spans="3:9" ht="13.5" customHeight="1">
      <c r="C16" s="18"/>
      <c r="D16" s="19"/>
      <c r="E16" s="18"/>
      <c r="F16" s="19"/>
      <c r="G16" s="18"/>
      <c r="H16" s="19"/>
      <c r="I16" s="18"/>
    </row>
    <row r="17" spans="1:9" ht="13.5" customHeight="1">
      <c r="A17" s="2" t="s">
        <v>9</v>
      </c>
      <c r="C17" s="18">
        <v>480</v>
      </c>
      <c r="D17" s="19"/>
      <c r="E17" s="18">
        <v>79</v>
      </c>
      <c r="F17" s="19"/>
      <c r="G17" s="18">
        <v>546</v>
      </c>
      <c r="H17" s="19"/>
      <c r="I17" s="18">
        <v>340</v>
      </c>
    </row>
    <row r="18" spans="3:9" ht="13.5" customHeight="1">
      <c r="C18" s="18"/>
      <c r="D18" s="19"/>
      <c r="E18" s="18"/>
      <c r="F18" s="19"/>
      <c r="G18" s="18"/>
      <c r="H18" s="19"/>
      <c r="I18" s="18"/>
    </row>
    <row r="19" spans="1:9" ht="13.5" customHeight="1">
      <c r="A19" s="20" t="s">
        <v>10</v>
      </c>
      <c r="B19" s="20"/>
      <c r="C19" s="18">
        <f>SUM(C13:C18)</f>
        <v>484</v>
      </c>
      <c r="D19" s="19"/>
      <c r="E19" s="18">
        <f>SUM(E13:E18)</f>
        <v>396</v>
      </c>
      <c r="F19" s="19"/>
      <c r="G19" s="18">
        <f>SUM(G13:G18)</f>
        <v>1705</v>
      </c>
      <c r="H19" s="19"/>
      <c r="I19" s="18">
        <f>SUM(I13:I18)</f>
        <v>1688</v>
      </c>
    </row>
    <row r="20" spans="3:9" ht="13.5" customHeight="1">
      <c r="C20" s="18"/>
      <c r="D20" s="19"/>
      <c r="E20" s="18"/>
      <c r="F20" s="19"/>
      <c r="G20" s="18"/>
      <c r="H20" s="19"/>
      <c r="I20" s="18"/>
    </row>
    <row r="21" spans="1:9" ht="13.5" customHeight="1">
      <c r="A21" s="2" t="s">
        <v>11</v>
      </c>
      <c r="C21" s="18">
        <v>-42</v>
      </c>
      <c r="D21" s="19"/>
      <c r="E21" s="18">
        <v>-36</v>
      </c>
      <c r="F21" s="19"/>
      <c r="G21" s="18">
        <v>-116</v>
      </c>
      <c r="H21" s="19"/>
      <c r="I21" s="18">
        <v>-170</v>
      </c>
    </row>
    <row r="22" spans="3:9" ht="13.5" customHeight="1">
      <c r="C22" s="18"/>
      <c r="D22" s="19"/>
      <c r="E22" s="18"/>
      <c r="F22" s="19"/>
      <c r="G22" s="18"/>
      <c r="H22" s="19"/>
      <c r="I22" s="18"/>
    </row>
    <row r="23" spans="1:9" ht="13.5" customHeight="1">
      <c r="A23" s="2" t="s">
        <v>144</v>
      </c>
      <c r="C23" s="18">
        <v>-297</v>
      </c>
      <c r="D23" s="19"/>
      <c r="E23" s="18">
        <v>-256</v>
      </c>
      <c r="F23" s="19"/>
      <c r="G23" s="18">
        <v>-656</v>
      </c>
      <c r="H23" s="19"/>
      <c r="I23" s="18">
        <v>-376</v>
      </c>
    </row>
    <row r="24" spans="3:9" ht="13.5" customHeight="1">
      <c r="C24" s="21"/>
      <c r="D24" s="19"/>
      <c r="E24" s="21"/>
      <c r="F24" s="19"/>
      <c r="G24" s="21"/>
      <c r="H24" s="19"/>
      <c r="I24" s="21"/>
    </row>
    <row r="25" spans="1:9" ht="20.25" customHeight="1">
      <c r="A25" s="20" t="s">
        <v>12</v>
      </c>
      <c r="B25" s="20"/>
      <c r="C25" s="18">
        <f>SUM(C19:C24)</f>
        <v>145</v>
      </c>
      <c r="D25" s="19"/>
      <c r="E25" s="18">
        <f>SUM(E19:E24)</f>
        <v>104</v>
      </c>
      <c r="F25" s="19"/>
      <c r="G25" s="18">
        <f>SUM(G19:G24)</f>
        <v>933</v>
      </c>
      <c r="H25" s="19"/>
      <c r="I25" s="18">
        <f>SUM(I19:I24)</f>
        <v>1142</v>
      </c>
    </row>
    <row r="26" spans="3:9" ht="13.5" customHeight="1">
      <c r="C26" s="18"/>
      <c r="D26" s="19"/>
      <c r="E26" s="18"/>
      <c r="F26" s="19"/>
      <c r="G26" s="18"/>
      <c r="H26" s="19"/>
      <c r="I26" s="18"/>
    </row>
    <row r="27" spans="1:9" ht="13.5" customHeight="1">
      <c r="A27" s="12" t="s">
        <v>13</v>
      </c>
      <c r="B27" s="12"/>
      <c r="C27" s="21">
        <v>-109</v>
      </c>
      <c r="D27" s="19"/>
      <c r="E27" s="21">
        <v>-97</v>
      </c>
      <c r="F27" s="19"/>
      <c r="G27" s="21">
        <v>-113</v>
      </c>
      <c r="H27" s="19"/>
      <c r="I27" s="21">
        <v>-363</v>
      </c>
    </row>
    <row r="28" spans="3:9" ht="13.5" customHeight="1">
      <c r="C28" s="18"/>
      <c r="D28" s="19"/>
      <c r="E28" s="18"/>
      <c r="F28" s="19"/>
      <c r="G28" s="18"/>
      <c r="H28" s="19"/>
      <c r="I28" s="18"/>
    </row>
    <row r="29" spans="1:9" ht="13.5" customHeight="1">
      <c r="A29" s="20" t="s">
        <v>176</v>
      </c>
      <c r="B29" s="20"/>
      <c r="C29" s="18">
        <f>SUM(C25:C27)</f>
        <v>36</v>
      </c>
      <c r="D29" s="19"/>
      <c r="E29" s="18">
        <f>SUM(E25:E27)</f>
        <v>7</v>
      </c>
      <c r="F29" s="19"/>
      <c r="G29" s="18">
        <f>SUM(G25:G27)</f>
        <v>820</v>
      </c>
      <c r="H29" s="19"/>
      <c r="I29" s="18">
        <f>SUM(I25:I27)</f>
        <v>779</v>
      </c>
    </row>
    <row r="30" spans="3:9" ht="13.5" customHeight="1">
      <c r="C30" s="18"/>
      <c r="D30" s="19"/>
      <c r="E30" s="18"/>
      <c r="F30" s="19"/>
      <c r="G30" s="18"/>
      <c r="H30" s="19"/>
      <c r="I30" s="18"/>
    </row>
    <row r="31" spans="1:9" ht="13.5" customHeight="1">
      <c r="A31" s="12" t="s">
        <v>14</v>
      </c>
      <c r="B31" s="12"/>
      <c r="C31" s="21">
        <v>0</v>
      </c>
      <c r="D31" s="19"/>
      <c r="E31" s="21">
        <v>0</v>
      </c>
      <c r="F31" s="19"/>
      <c r="G31" s="21">
        <v>0</v>
      </c>
      <c r="H31" s="19"/>
      <c r="I31" s="21">
        <v>1</v>
      </c>
    </row>
    <row r="32" spans="3:9" ht="13.5" customHeight="1">
      <c r="C32" s="18"/>
      <c r="D32" s="19"/>
      <c r="E32" s="18"/>
      <c r="F32" s="19"/>
      <c r="G32" s="18"/>
      <c r="H32" s="19"/>
      <c r="I32" s="18"/>
    </row>
    <row r="33" spans="1:9" ht="13.5" customHeight="1">
      <c r="A33" s="22" t="s">
        <v>15</v>
      </c>
      <c r="B33" s="22"/>
      <c r="C33" s="19">
        <f>SUM(C28:C32)</f>
        <v>36</v>
      </c>
      <c r="D33" s="19"/>
      <c r="E33" s="19">
        <f>SUM(E28:E32)</f>
        <v>7</v>
      </c>
      <c r="F33" s="19"/>
      <c r="G33" s="19">
        <f>SUM(G28:G32)</f>
        <v>820</v>
      </c>
      <c r="H33" s="19"/>
      <c r="I33" s="19">
        <f>SUM(I28:I32)</f>
        <v>780</v>
      </c>
    </row>
    <row r="34" spans="1:9" ht="4.5" customHeight="1" thickBot="1">
      <c r="A34" s="22"/>
      <c r="B34" s="22"/>
      <c r="C34" s="23"/>
      <c r="D34" s="19"/>
      <c r="E34" s="23"/>
      <c r="F34" s="19"/>
      <c r="G34" s="23"/>
      <c r="H34" s="19"/>
      <c r="I34" s="23"/>
    </row>
    <row r="35" spans="3:9" ht="40.5" customHeight="1" thickTop="1">
      <c r="C35" s="18"/>
      <c r="D35" s="19"/>
      <c r="E35" s="18"/>
      <c r="F35" s="19"/>
      <c r="G35" s="18"/>
      <c r="H35" s="19"/>
      <c r="I35" s="18"/>
    </row>
    <row r="36" spans="1:9" ht="13.5" customHeight="1">
      <c r="A36" s="20" t="s">
        <v>16</v>
      </c>
      <c r="B36" s="20"/>
      <c r="C36" s="18"/>
      <c r="D36" s="19"/>
      <c r="E36" s="18"/>
      <c r="F36" s="19"/>
      <c r="G36" s="18"/>
      <c r="H36" s="19"/>
      <c r="I36" s="18"/>
    </row>
    <row r="37" spans="1:9" ht="22.5" customHeight="1">
      <c r="A37" s="12" t="s">
        <v>17</v>
      </c>
      <c r="B37" s="12"/>
      <c r="C37" s="87">
        <v>0.06</v>
      </c>
      <c r="D37" s="24"/>
      <c r="E37" s="87">
        <v>0.01</v>
      </c>
      <c r="F37" s="26"/>
      <c r="G37" s="25">
        <v>1.33</v>
      </c>
      <c r="H37" s="26"/>
      <c r="I37" s="25">
        <v>1.27</v>
      </c>
    </row>
    <row r="38" spans="1:9" ht="27" customHeight="1">
      <c r="A38" s="27" t="s">
        <v>18</v>
      </c>
      <c r="B38" s="12"/>
      <c r="C38" s="25">
        <v>0.06</v>
      </c>
      <c r="D38" s="26"/>
      <c r="E38" s="25">
        <v>0.01</v>
      </c>
      <c r="F38" s="26"/>
      <c r="G38" s="25">
        <v>1.33</v>
      </c>
      <c r="H38" s="26"/>
      <c r="I38" s="25">
        <v>1.27</v>
      </c>
    </row>
    <row r="39" spans="1:8" ht="13.5" customHeight="1">
      <c r="A39" s="12"/>
      <c r="B39" s="12"/>
      <c r="C39" s="19"/>
      <c r="D39" s="19"/>
      <c r="E39" s="19"/>
      <c r="F39" s="26"/>
      <c r="H39" s="12"/>
    </row>
    <row r="40" spans="4:8" ht="13.5" customHeight="1">
      <c r="D40" s="12"/>
      <c r="H40" s="12"/>
    </row>
    <row r="41" ht="13.5" customHeight="1">
      <c r="H41" s="12"/>
    </row>
    <row r="42" ht="13.5" customHeight="1">
      <c r="H42" s="12"/>
    </row>
    <row r="43" ht="13.5" customHeight="1">
      <c r="H43" s="12"/>
    </row>
    <row r="44" ht="13.5" customHeight="1">
      <c r="H44" s="12"/>
    </row>
    <row r="45" ht="13.5" customHeight="1">
      <c r="H45" s="12"/>
    </row>
    <row r="46" ht="13.5" customHeight="1">
      <c r="H46" s="12"/>
    </row>
    <row r="47" ht="13.5" customHeight="1">
      <c r="H47" s="12"/>
    </row>
    <row r="48" ht="13.5" customHeight="1">
      <c r="H48" s="12"/>
    </row>
    <row r="49" spans="1:8" ht="13.5" customHeight="1">
      <c r="A49" s="2" t="s">
        <v>204</v>
      </c>
      <c r="H49" s="12"/>
    </row>
    <row r="50" spans="1:8" ht="13.5" customHeight="1">
      <c r="A50" s="2" t="s">
        <v>188</v>
      </c>
      <c r="H50" s="12"/>
    </row>
    <row r="51" ht="13.5" customHeight="1">
      <c r="H51" s="12"/>
    </row>
    <row r="54" spans="1:2" ht="21" customHeight="1">
      <c r="A54" s="1" t="s">
        <v>0</v>
      </c>
      <c r="B54" s="1"/>
    </row>
    <row r="55" ht="13.5" customHeight="1">
      <c r="A55" s="2" t="s">
        <v>1</v>
      </c>
    </row>
    <row r="57" spans="1:8" ht="14.25" customHeight="1">
      <c r="A57" s="3" t="s">
        <v>19</v>
      </c>
      <c r="B57" s="4"/>
      <c r="C57" s="28"/>
      <c r="D57" s="28"/>
      <c r="E57" s="28"/>
      <c r="F57" s="28"/>
      <c r="G57" s="28"/>
      <c r="H57" s="28"/>
    </row>
    <row r="58" spans="1:8" ht="17.25" customHeight="1">
      <c r="A58" s="5" t="s">
        <v>197</v>
      </c>
      <c r="B58" s="5"/>
      <c r="C58" s="28"/>
      <c r="D58" s="28"/>
      <c r="E58" s="28"/>
      <c r="F58" s="28"/>
      <c r="G58" s="28"/>
      <c r="H58" s="28"/>
    </row>
    <row r="59" spans="1:9" ht="13.5" customHeight="1">
      <c r="A59" s="29"/>
      <c r="B59" s="29"/>
      <c r="C59" s="7"/>
      <c r="D59" s="7"/>
      <c r="E59" s="7"/>
      <c r="F59" s="7"/>
      <c r="G59" s="7"/>
      <c r="H59" s="7"/>
      <c r="I59" s="6"/>
    </row>
    <row r="60" spans="3:8" ht="42" customHeight="1">
      <c r="C60" s="28"/>
      <c r="D60" s="28"/>
      <c r="F60" s="28"/>
      <c r="G60" s="28"/>
      <c r="H60" s="28"/>
    </row>
    <row r="61" spans="3:9" ht="13.5" customHeight="1">
      <c r="C61" s="28"/>
      <c r="D61" s="28"/>
      <c r="E61" s="28" t="s">
        <v>20</v>
      </c>
      <c r="F61" s="28"/>
      <c r="G61" s="28"/>
      <c r="H61" s="28"/>
      <c r="I61" s="28" t="s">
        <v>21</v>
      </c>
    </row>
    <row r="62" spans="1:9" ht="16.5" customHeight="1">
      <c r="A62" s="20"/>
      <c r="B62" s="20"/>
      <c r="C62" s="30"/>
      <c r="D62" s="30"/>
      <c r="E62" s="31" t="s">
        <v>198</v>
      </c>
      <c r="F62" s="32"/>
      <c r="G62" s="30"/>
      <c r="H62" s="30"/>
      <c r="I62" s="31" t="s">
        <v>189</v>
      </c>
    </row>
    <row r="63" spans="1:9" ht="17.25" customHeight="1">
      <c r="A63" s="12"/>
      <c r="B63" s="12"/>
      <c r="C63" s="12"/>
      <c r="D63" s="12"/>
      <c r="E63" s="10" t="s">
        <v>6</v>
      </c>
      <c r="F63" s="10"/>
      <c r="G63" s="10"/>
      <c r="H63" s="10"/>
      <c r="I63" s="10" t="s">
        <v>6</v>
      </c>
    </row>
    <row r="64" spans="6:8" ht="13.5" customHeight="1">
      <c r="F64" s="12"/>
      <c r="G64" s="12"/>
      <c r="H64" s="12"/>
    </row>
    <row r="65" spans="1:9" ht="13.5" customHeight="1">
      <c r="A65" s="20" t="s">
        <v>22</v>
      </c>
      <c r="B65" s="20"/>
      <c r="C65" s="12"/>
      <c r="D65" s="12"/>
      <c r="E65" s="19">
        <v>45865</v>
      </c>
      <c r="F65" s="19"/>
      <c r="G65" s="33"/>
      <c r="H65" s="33"/>
      <c r="I65" s="19">
        <v>48539</v>
      </c>
    </row>
    <row r="66" spans="1:9" ht="21" customHeight="1">
      <c r="A66" s="20" t="s">
        <v>152</v>
      </c>
      <c r="B66" s="20"/>
      <c r="C66" s="12"/>
      <c r="D66" s="12"/>
      <c r="E66" s="19">
        <f>1165</f>
        <v>1165</v>
      </c>
      <c r="F66" s="19"/>
      <c r="G66" s="33"/>
      <c r="H66" s="33"/>
      <c r="I66" s="19">
        <f>1165</f>
        <v>1165</v>
      </c>
    </row>
    <row r="67" spans="1:9" ht="20.25" customHeight="1">
      <c r="A67" s="20" t="s">
        <v>142</v>
      </c>
      <c r="B67" s="20"/>
      <c r="C67" s="12"/>
      <c r="D67" s="12"/>
      <c r="E67" s="19">
        <v>3107</v>
      </c>
      <c r="F67" s="19"/>
      <c r="G67" s="33"/>
      <c r="H67" s="33"/>
      <c r="I67" s="19">
        <v>3826</v>
      </c>
    </row>
    <row r="68" spans="1:9" ht="9" customHeight="1">
      <c r="A68" s="12"/>
      <c r="B68" s="12"/>
      <c r="C68" s="12"/>
      <c r="D68" s="12"/>
      <c r="E68" s="19"/>
      <c r="F68" s="19"/>
      <c r="G68" s="33"/>
      <c r="H68" s="33"/>
      <c r="I68" s="19"/>
    </row>
    <row r="69" spans="1:9" ht="13.5" customHeight="1">
      <c r="A69" s="22" t="s">
        <v>23</v>
      </c>
      <c r="B69" s="22"/>
      <c r="C69" s="12"/>
      <c r="D69" s="12"/>
      <c r="E69" s="19"/>
      <c r="F69" s="19"/>
      <c r="G69" s="33"/>
      <c r="H69" s="33"/>
      <c r="I69" s="19"/>
    </row>
    <row r="70" spans="1:9" ht="6" customHeight="1">
      <c r="A70" s="12"/>
      <c r="B70" s="12"/>
      <c r="C70" s="12"/>
      <c r="D70" s="12"/>
      <c r="E70" s="19"/>
      <c r="F70" s="19"/>
      <c r="G70" s="33"/>
      <c r="H70" s="33"/>
      <c r="I70" s="19"/>
    </row>
    <row r="71" spans="1:9" ht="13.5" customHeight="1">
      <c r="A71" s="12" t="s">
        <v>24</v>
      </c>
      <c r="B71" s="12"/>
      <c r="C71" s="12"/>
      <c r="D71" s="12"/>
      <c r="E71" s="19">
        <v>17305</v>
      </c>
      <c r="F71" s="19"/>
      <c r="G71" s="33"/>
      <c r="H71" s="33"/>
      <c r="I71" s="19">
        <v>17713</v>
      </c>
    </row>
    <row r="72" spans="1:9" ht="13.5" customHeight="1">
      <c r="A72" s="12" t="s">
        <v>190</v>
      </c>
      <c r="B72" s="12"/>
      <c r="C72" s="12"/>
      <c r="D72" s="12"/>
      <c r="E72" s="19">
        <v>25385</v>
      </c>
      <c r="F72" s="19"/>
      <c r="G72" s="33"/>
      <c r="H72" s="33"/>
      <c r="I72" s="19">
        <v>25100</v>
      </c>
    </row>
    <row r="73" spans="1:9" ht="13.5" customHeight="1">
      <c r="A73" s="27" t="s">
        <v>191</v>
      </c>
      <c r="B73" s="12"/>
      <c r="C73" s="12"/>
      <c r="D73" s="12"/>
      <c r="E73" s="19">
        <v>3686</v>
      </c>
      <c r="F73" s="19"/>
      <c r="G73" s="33"/>
      <c r="H73" s="33"/>
      <c r="I73" s="19">
        <v>1731</v>
      </c>
    </row>
    <row r="74" spans="1:9" ht="13.5" customHeight="1">
      <c r="A74" s="2" t="s">
        <v>192</v>
      </c>
      <c r="B74" s="12"/>
      <c r="C74" s="12"/>
      <c r="D74" s="12"/>
      <c r="E74" s="19">
        <v>441</v>
      </c>
      <c r="F74" s="19"/>
      <c r="G74" s="33"/>
      <c r="H74" s="33"/>
      <c r="I74" s="19">
        <v>432</v>
      </c>
    </row>
    <row r="75" spans="1:9" ht="13.5" customHeight="1">
      <c r="A75" s="12" t="s">
        <v>25</v>
      </c>
      <c r="B75" s="12"/>
      <c r="C75" s="12"/>
      <c r="D75" s="12"/>
      <c r="E75" s="19">
        <v>1218</v>
      </c>
      <c r="F75" s="19"/>
      <c r="G75" s="33"/>
      <c r="H75" s="33"/>
      <c r="I75" s="19">
        <v>929</v>
      </c>
    </row>
    <row r="76" spans="1:9" ht="19.5" customHeight="1">
      <c r="A76" s="12"/>
      <c r="B76" s="12"/>
      <c r="C76" s="12"/>
      <c r="D76" s="12"/>
      <c r="E76" s="34">
        <f>SUM(E71:E75)</f>
        <v>48035</v>
      </c>
      <c r="F76" s="19"/>
      <c r="G76" s="33"/>
      <c r="H76" s="33"/>
      <c r="I76" s="34">
        <f>SUM(I71:I75)</f>
        <v>45905</v>
      </c>
    </row>
    <row r="77" spans="1:9" ht="6" customHeight="1">
      <c r="A77" s="12"/>
      <c r="B77" s="12"/>
      <c r="C77" s="12"/>
      <c r="D77" s="12"/>
      <c r="E77" s="19"/>
      <c r="F77" s="19"/>
      <c r="G77" s="33"/>
      <c r="H77" s="33"/>
      <c r="I77" s="19"/>
    </row>
    <row r="78" spans="1:9" ht="13.5" customHeight="1">
      <c r="A78" s="22" t="s">
        <v>26</v>
      </c>
      <c r="B78" s="22"/>
      <c r="C78" s="12"/>
      <c r="D78" s="12"/>
      <c r="E78" s="19"/>
      <c r="F78" s="19"/>
      <c r="G78" s="19"/>
      <c r="H78" s="19"/>
      <c r="I78" s="19"/>
    </row>
    <row r="79" spans="1:9" ht="7.5" customHeight="1">
      <c r="A79" s="22"/>
      <c r="B79" s="22"/>
      <c r="C79" s="12"/>
      <c r="D79" s="12"/>
      <c r="E79" s="19"/>
      <c r="F79" s="19"/>
      <c r="G79" s="19"/>
      <c r="H79" s="19"/>
      <c r="I79" s="19"/>
    </row>
    <row r="80" spans="1:9" ht="13.5" customHeight="1">
      <c r="A80" s="12" t="s">
        <v>193</v>
      </c>
      <c r="B80" s="12"/>
      <c r="C80" s="12"/>
      <c r="D80" s="12"/>
      <c r="E80" s="19">
        <v>3584</v>
      </c>
      <c r="F80" s="19"/>
      <c r="G80" s="33"/>
      <c r="H80" s="33"/>
      <c r="I80" s="19">
        <v>5222</v>
      </c>
    </row>
    <row r="81" spans="1:9" ht="13.5" customHeight="1">
      <c r="A81" s="12" t="s">
        <v>194</v>
      </c>
      <c r="B81" s="12"/>
      <c r="C81" s="12"/>
      <c r="D81" s="12"/>
      <c r="E81" s="19">
        <v>2594</v>
      </c>
      <c r="F81" s="19"/>
      <c r="G81" s="33"/>
      <c r="H81" s="33"/>
      <c r="I81" s="19">
        <v>2713</v>
      </c>
    </row>
    <row r="82" spans="1:9" ht="13.5" customHeight="1">
      <c r="A82" s="12" t="s">
        <v>27</v>
      </c>
      <c r="B82" s="12"/>
      <c r="C82" s="12"/>
      <c r="D82" s="12"/>
      <c r="E82" s="19">
        <v>4135</v>
      </c>
      <c r="F82" s="19"/>
      <c r="G82" s="33"/>
      <c r="H82" s="33"/>
      <c r="I82" s="19">
        <v>1624</v>
      </c>
    </row>
    <row r="83" spans="1:9" ht="19.5" customHeight="1">
      <c r="A83" s="12"/>
      <c r="B83" s="12"/>
      <c r="C83" s="12"/>
      <c r="D83" s="12"/>
      <c r="E83" s="34">
        <f>SUM(E80:E82)</f>
        <v>10313</v>
      </c>
      <c r="F83" s="19"/>
      <c r="G83" s="33"/>
      <c r="H83" s="33"/>
      <c r="I83" s="34">
        <f>SUM(I80:I82)</f>
        <v>9559</v>
      </c>
    </row>
    <row r="84" spans="1:9" ht="9" customHeight="1">
      <c r="A84" s="12"/>
      <c r="B84" s="12"/>
      <c r="C84" s="12"/>
      <c r="D84" s="12"/>
      <c r="E84" s="19"/>
      <c r="F84" s="19"/>
      <c r="G84" s="33"/>
      <c r="H84" s="33"/>
      <c r="I84" s="19"/>
    </row>
    <row r="85" spans="1:9" ht="13.5" customHeight="1">
      <c r="A85" s="22" t="s">
        <v>28</v>
      </c>
      <c r="B85" s="22"/>
      <c r="C85" s="12"/>
      <c r="D85" s="12"/>
      <c r="E85" s="19">
        <f>+E76-E83</f>
        <v>37722</v>
      </c>
      <c r="F85" s="19"/>
      <c r="G85" s="33"/>
      <c r="H85" s="33"/>
      <c r="I85" s="19">
        <f>+I76-I83</f>
        <v>36346</v>
      </c>
    </row>
    <row r="86" spans="1:9" ht="8.25" customHeight="1">
      <c r="A86" s="12"/>
      <c r="B86" s="12"/>
      <c r="C86" s="12"/>
      <c r="D86" s="12"/>
      <c r="E86" s="19"/>
      <c r="F86" s="19"/>
      <c r="G86" s="33"/>
      <c r="H86" s="33"/>
      <c r="I86" s="19"/>
    </row>
    <row r="87" spans="1:9" ht="21" customHeight="1" thickBot="1">
      <c r="A87" s="12"/>
      <c r="B87" s="12"/>
      <c r="C87" s="12"/>
      <c r="D87" s="12"/>
      <c r="E87" s="53">
        <f>+E65+E66+E67+E85</f>
        <v>87859</v>
      </c>
      <c r="F87" s="36"/>
      <c r="G87" s="37"/>
      <c r="H87" s="37"/>
      <c r="I87" s="53">
        <f>+I65+I66+I67+I85</f>
        <v>89876</v>
      </c>
    </row>
    <row r="88" spans="1:8" ht="13.5" customHeight="1" thickTop="1">
      <c r="A88" s="38" t="s">
        <v>29</v>
      </c>
      <c r="B88" s="22"/>
      <c r="C88" s="12"/>
      <c r="D88" s="12"/>
      <c r="F88" s="19"/>
      <c r="G88" s="33"/>
      <c r="H88" s="33"/>
    </row>
    <row r="89" spans="1:9" ht="6" customHeight="1">
      <c r="A89" s="38"/>
      <c r="B89" s="22"/>
      <c r="C89" s="12"/>
      <c r="D89" s="12"/>
      <c r="E89" s="19"/>
      <c r="F89" s="19"/>
      <c r="G89" s="33"/>
      <c r="H89" s="33"/>
      <c r="I89" s="19"/>
    </row>
    <row r="90" spans="1:9" ht="17.25" customHeight="1">
      <c r="A90" s="22" t="s">
        <v>30</v>
      </c>
      <c r="B90" s="22"/>
      <c r="C90" s="12"/>
      <c r="D90" s="12"/>
      <c r="E90" s="19"/>
      <c r="F90" s="19"/>
      <c r="G90" s="33"/>
      <c r="H90" s="33"/>
      <c r="I90" s="19"/>
    </row>
    <row r="91" spans="1:9" ht="17.25" customHeight="1">
      <c r="A91" s="12" t="s">
        <v>31</v>
      </c>
      <c r="B91" s="12"/>
      <c r="C91" s="12"/>
      <c r="D91" s="12"/>
      <c r="E91" s="19">
        <v>61575</v>
      </c>
      <c r="F91" s="19"/>
      <c r="G91" s="33"/>
      <c r="H91" s="33"/>
      <c r="I91" s="19">
        <v>61575</v>
      </c>
    </row>
    <row r="92" spans="1:9" ht="15.75" customHeight="1">
      <c r="A92" s="12" t="s">
        <v>32</v>
      </c>
      <c r="B92" s="12"/>
      <c r="C92" s="39"/>
      <c r="D92" s="39"/>
      <c r="E92" s="19">
        <f>+E134+G134</f>
        <v>19809</v>
      </c>
      <c r="F92" s="19"/>
      <c r="G92" s="33"/>
      <c r="H92" s="33"/>
      <c r="I92" s="19">
        <v>21206</v>
      </c>
    </row>
    <row r="93" spans="1:9" ht="6.75" customHeight="1">
      <c r="A93" s="12"/>
      <c r="B93" s="12"/>
      <c r="C93" s="12"/>
      <c r="D93" s="12"/>
      <c r="E93" s="21"/>
      <c r="F93" s="19"/>
      <c r="G93" s="33"/>
      <c r="H93" s="33"/>
      <c r="I93" s="21"/>
    </row>
    <row r="94" spans="1:9" ht="18.75" customHeight="1">
      <c r="A94" s="27" t="s">
        <v>33</v>
      </c>
      <c r="B94" s="27"/>
      <c r="C94" s="12"/>
      <c r="D94" s="12"/>
      <c r="E94" s="19">
        <f>SUM(E91:E93)</f>
        <v>81384</v>
      </c>
      <c r="F94" s="19"/>
      <c r="G94" s="33"/>
      <c r="H94" s="33"/>
      <c r="I94" s="19">
        <f>SUM(I91:I93)</f>
        <v>82781</v>
      </c>
    </row>
    <row r="95" spans="1:9" ht="10.5" customHeight="1">
      <c r="A95" s="27"/>
      <c r="B95" s="27"/>
      <c r="C95" s="12"/>
      <c r="D95" s="12"/>
      <c r="E95" s="19"/>
      <c r="F95" s="19"/>
      <c r="G95" s="33"/>
      <c r="H95" s="33"/>
      <c r="I95" s="19"/>
    </row>
    <row r="96" spans="1:9" ht="13.5" customHeight="1">
      <c r="A96" s="22" t="s">
        <v>34</v>
      </c>
      <c r="B96" s="22"/>
      <c r="C96" s="12"/>
      <c r="D96" s="12"/>
      <c r="E96" s="19">
        <v>38</v>
      </c>
      <c r="F96" s="19"/>
      <c r="G96" s="33"/>
      <c r="H96" s="33"/>
      <c r="I96" s="19">
        <v>38</v>
      </c>
    </row>
    <row r="97" spans="1:9" ht="7.5" customHeight="1">
      <c r="A97" s="12"/>
      <c r="B97" s="12"/>
      <c r="C97" s="12"/>
      <c r="D97" s="12"/>
      <c r="E97" s="19"/>
      <c r="F97" s="19"/>
      <c r="G97" s="33"/>
      <c r="H97" s="33"/>
      <c r="I97" s="19"/>
    </row>
    <row r="98" spans="1:9" ht="13.5" customHeight="1">
      <c r="A98" s="22" t="s">
        <v>158</v>
      </c>
      <c r="B98" s="22"/>
      <c r="C98" s="12"/>
      <c r="D98" s="12"/>
      <c r="E98" s="19"/>
      <c r="F98" s="19"/>
      <c r="G98" s="33"/>
      <c r="H98" s="33"/>
      <c r="I98" s="19"/>
    </row>
    <row r="99" spans="1:9" ht="15.75" customHeight="1">
      <c r="A99" s="27" t="s">
        <v>159</v>
      </c>
      <c r="B99" s="12"/>
      <c r="C99" s="12"/>
      <c r="D99" s="12"/>
      <c r="E99" s="19">
        <v>0</v>
      </c>
      <c r="F99" s="19"/>
      <c r="G99" s="33"/>
      <c r="H99" s="33"/>
      <c r="I99" s="19">
        <v>672</v>
      </c>
    </row>
    <row r="100" spans="1:9" ht="16.5" customHeight="1">
      <c r="A100" s="12" t="s">
        <v>35</v>
      </c>
      <c r="B100" s="12"/>
      <c r="C100" s="12"/>
      <c r="D100" s="12"/>
      <c r="E100" s="19">
        <v>6437</v>
      </c>
      <c r="F100" s="19"/>
      <c r="G100" s="33"/>
      <c r="H100" s="33"/>
      <c r="I100" s="19">
        <v>6385</v>
      </c>
    </row>
    <row r="101" spans="1:9" ht="9" customHeight="1">
      <c r="A101" s="12"/>
      <c r="B101" s="12"/>
      <c r="C101" s="12"/>
      <c r="D101" s="12"/>
      <c r="E101" s="19"/>
      <c r="F101" s="19"/>
      <c r="G101" s="33"/>
      <c r="H101" s="33"/>
      <c r="I101" s="19"/>
    </row>
    <row r="102" spans="3:9" ht="21.75" customHeight="1" thickBot="1">
      <c r="C102" s="12"/>
      <c r="D102" s="12"/>
      <c r="E102" s="35">
        <f>SUM(E94:E101)</f>
        <v>87859</v>
      </c>
      <c r="F102" s="36"/>
      <c r="G102" s="37"/>
      <c r="H102" s="37"/>
      <c r="I102" s="35">
        <f>SUM(I94:I101)</f>
        <v>89876</v>
      </c>
    </row>
    <row r="103" spans="3:9" ht="15" customHeight="1" thickTop="1">
      <c r="C103" s="12"/>
      <c r="D103" s="12"/>
      <c r="E103" s="36"/>
      <c r="F103" s="36"/>
      <c r="G103" s="37"/>
      <c r="H103" s="37"/>
      <c r="I103" s="36"/>
    </row>
    <row r="104" spans="1:10" ht="13.5" customHeight="1">
      <c r="A104" s="20" t="s">
        <v>282</v>
      </c>
      <c r="B104" s="20"/>
      <c r="E104" s="40">
        <v>1.32</v>
      </c>
      <c r="F104" s="40"/>
      <c r="I104" s="40">
        <v>1.35</v>
      </c>
      <c r="J104" s="12"/>
    </row>
    <row r="105" spans="1:10" ht="21" customHeight="1">
      <c r="A105" s="20"/>
      <c r="B105" s="20"/>
      <c r="E105" s="40"/>
      <c r="F105" s="40"/>
      <c r="I105" s="40"/>
      <c r="J105" s="12"/>
    </row>
    <row r="106" spans="1:10" ht="9.75" customHeight="1">
      <c r="A106" s="20"/>
      <c r="B106" s="20"/>
      <c r="E106" s="40"/>
      <c r="F106" s="40"/>
      <c r="I106" s="40"/>
      <c r="J106" s="12"/>
    </row>
    <row r="107" spans="1:10" ht="9.75" customHeight="1">
      <c r="A107" s="20"/>
      <c r="B107" s="20"/>
      <c r="E107" s="40"/>
      <c r="F107" s="40"/>
      <c r="I107" s="40"/>
      <c r="J107" s="12"/>
    </row>
    <row r="108" spans="1:10" ht="9.75" customHeight="1">
      <c r="A108" s="20"/>
      <c r="B108" s="20"/>
      <c r="E108" s="40"/>
      <c r="F108" s="40"/>
      <c r="I108" s="40"/>
      <c r="J108" s="12"/>
    </row>
    <row r="109" spans="1:10" ht="13.5" customHeight="1">
      <c r="A109" s="2" t="s">
        <v>195</v>
      </c>
      <c r="C109" s="12"/>
      <c r="D109" s="12"/>
      <c r="E109" s="19"/>
      <c r="F109" s="19"/>
      <c r="G109" s="19"/>
      <c r="H109" s="19"/>
      <c r="I109" s="33"/>
      <c r="J109" s="12"/>
    </row>
    <row r="110" spans="1:9" ht="13.5" customHeight="1">
      <c r="A110" s="2" t="s">
        <v>196</v>
      </c>
      <c r="E110" s="18"/>
      <c r="F110" s="18"/>
      <c r="G110" s="18"/>
      <c r="H110" s="18"/>
      <c r="I110" s="18"/>
    </row>
    <row r="111" spans="5:9" ht="13.5" customHeight="1">
      <c r="E111" s="18"/>
      <c r="F111" s="18"/>
      <c r="G111" s="18"/>
      <c r="H111" s="18"/>
      <c r="I111" s="18"/>
    </row>
    <row r="112" spans="5:9" ht="13.5" customHeight="1">
      <c r="E112" s="18"/>
      <c r="F112" s="18"/>
      <c r="G112" s="18"/>
      <c r="H112" s="18"/>
      <c r="I112" s="18"/>
    </row>
    <row r="113" spans="1:2" ht="21" customHeight="1">
      <c r="A113" s="41" t="s">
        <v>0</v>
      </c>
      <c r="B113" s="1"/>
    </row>
    <row r="114" ht="13.5" customHeight="1">
      <c r="A114" s="42" t="s">
        <v>36</v>
      </c>
    </row>
    <row r="116" spans="1:2" ht="15.75" customHeight="1">
      <c r="A116" s="3" t="s">
        <v>37</v>
      </c>
      <c r="B116" s="4"/>
    </row>
    <row r="117" spans="1:3" ht="17.25" customHeight="1">
      <c r="A117" s="5" t="s">
        <v>237</v>
      </c>
      <c r="B117" s="5"/>
      <c r="C117" s="2" t="s">
        <v>3</v>
      </c>
    </row>
    <row r="118" spans="1:9" ht="10.5" customHeight="1">
      <c r="A118" s="6"/>
      <c r="B118" s="6"/>
      <c r="C118" s="6"/>
      <c r="D118" s="6"/>
      <c r="E118" s="6"/>
      <c r="F118" s="6"/>
      <c r="G118" s="6"/>
      <c r="H118" s="6"/>
      <c r="I118" s="6"/>
    </row>
    <row r="119" ht="39.75" customHeight="1"/>
    <row r="120" spans="3:9" ht="13.5" customHeight="1">
      <c r="C120" s="28" t="s">
        <v>38</v>
      </c>
      <c r="D120" s="28"/>
      <c r="E120" s="28" t="s">
        <v>38</v>
      </c>
      <c r="F120" s="28"/>
      <c r="G120" s="28" t="s">
        <v>39</v>
      </c>
      <c r="H120" s="28"/>
      <c r="I120" s="28"/>
    </row>
    <row r="121" spans="3:9" ht="13.5" customHeight="1">
      <c r="C121" s="32" t="s">
        <v>40</v>
      </c>
      <c r="D121" s="32"/>
      <c r="E121" s="32" t="s">
        <v>41</v>
      </c>
      <c r="F121" s="32"/>
      <c r="G121" s="32" t="s">
        <v>42</v>
      </c>
      <c r="H121" s="32"/>
      <c r="I121" s="32" t="s">
        <v>43</v>
      </c>
    </row>
    <row r="122" spans="3:9" ht="9" customHeight="1">
      <c r="C122" s="43"/>
      <c r="D122" s="44"/>
      <c r="E122" s="43"/>
      <c r="F122" s="44"/>
      <c r="G122" s="43"/>
      <c r="H122" s="44"/>
      <c r="I122" s="43"/>
    </row>
    <row r="123" spans="3:9" ht="21.75" customHeight="1">
      <c r="C123" s="9" t="s">
        <v>6</v>
      </c>
      <c r="D123" s="10"/>
      <c r="E123" s="9" t="s">
        <v>6</v>
      </c>
      <c r="F123" s="10"/>
      <c r="G123" s="9" t="s">
        <v>6</v>
      </c>
      <c r="H123" s="10"/>
      <c r="I123" s="9" t="s">
        <v>6</v>
      </c>
    </row>
    <row r="124" spans="1:2" ht="13.5" customHeight="1">
      <c r="A124" s="45" t="s">
        <v>201</v>
      </c>
      <c r="B124" s="45"/>
    </row>
    <row r="125" ht="13.5" customHeight="1"/>
    <row r="126" spans="1:9" ht="13.5" customHeight="1">
      <c r="A126" s="2" t="s">
        <v>199</v>
      </c>
      <c r="C126" s="18">
        <v>61575</v>
      </c>
      <c r="D126" s="18"/>
      <c r="E126" s="18">
        <v>3048</v>
      </c>
      <c r="F126" s="18"/>
      <c r="G126" s="18">
        <v>18158</v>
      </c>
      <c r="H126" s="18"/>
      <c r="I126" s="18">
        <f>SUM(C126:G126)</f>
        <v>82781</v>
      </c>
    </row>
    <row r="127" spans="3:9" ht="13.5" customHeight="1">
      <c r="C127" s="18"/>
      <c r="D127" s="18"/>
      <c r="E127" s="18"/>
      <c r="F127" s="18"/>
      <c r="G127" s="18"/>
      <c r="H127" s="18"/>
      <c r="I127" s="18"/>
    </row>
    <row r="128" spans="1:9" ht="13.5" customHeight="1">
      <c r="A128" s="2" t="s">
        <v>44</v>
      </c>
      <c r="C128" s="18">
        <v>0</v>
      </c>
      <c r="D128" s="18"/>
      <c r="E128" s="18">
        <v>0</v>
      </c>
      <c r="F128" s="18"/>
      <c r="G128" s="18">
        <v>0</v>
      </c>
      <c r="H128" s="18"/>
      <c r="I128" s="18">
        <f>SUM(C128:G128)</f>
        <v>0</v>
      </c>
    </row>
    <row r="129" spans="3:9" ht="13.5" customHeight="1">
      <c r="C129" s="18"/>
      <c r="D129" s="18"/>
      <c r="E129" s="18"/>
      <c r="F129" s="18"/>
      <c r="G129" s="18"/>
      <c r="H129" s="18"/>
      <c r="I129" s="18"/>
    </row>
    <row r="130" spans="1:9" ht="13.5" customHeight="1">
      <c r="A130" s="2" t="s">
        <v>15</v>
      </c>
      <c r="C130" s="18">
        <v>0</v>
      </c>
      <c r="D130" s="18"/>
      <c r="E130" s="18">
        <v>0</v>
      </c>
      <c r="F130" s="18"/>
      <c r="G130" s="18">
        <f>+G33</f>
        <v>820</v>
      </c>
      <c r="H130" s="18"/>
      <c r="I130" s="18">
        <f>SUM(C130:G130)</f>
        <v>820</v>
      </c>
    </row>
    <row r="131" spans="3:9" ht="13.5" customHeight="1">
      <c r="C131" s="18"/>
      <c r="D131" s="18"/>
      <c r="E131" s="18"/>
      <c r="F131" s="18"/>
      <c r="G131" s="18"/>
      <c r="H131" s="18"/>
      <c r="I131" s="18"/>
    </row>
    <row r="132" spans="1:9" ht="13.5" customHeight="1">
      <c r="A132" s="12" t="s">
        <v>45</v>
      </c>
      <c r="B132" s="12"/>
      <c r="C132" s="19">
        <v>0</v>
      </c>
      <c r="D132" s="19"/>
      <c r="E132" s="19">
        <v>0</v>
      </c>
      <c r="F132" s="19"/>
      <c r="G132" s="19">
        <v>-2217</v>
      </c>
      <c r="H132" s="19"/>
      <c r="I132" s="18">
        <f>SUM(C132:G132)</f>
        <v>-2217</v>
      </c>
    </row>
    <row r="133" spans="3:9" ht="13.5" customHeight="1">
      <c r="C133" s="18"/>
      <c r="D133" s="19"/>
      <c r="E133" s="18"/>
      <c r="F133" s="19"/>
      <c r="G133" s="18"/>
      <c r="H133" s="19"/>
      <c r="I133" s="18"/>
    </row>
    <row r="134" spans="1:9" s="46" customFormat="1" ht="26.25" customHeight="1" thickBot="1">
      <c r="A134" s="46" t="s">
        <v>200</v>
      </c>
      <c r="C134" s="35">
        <f>SUM(C126:C133)</f>
        <v>61575</v>
      </c>
      <c r="D134" s="36"/>
      <c r="E134" s="35">
        <f>SUM(E126:E133)</f>
        <v>3048</v>
      </c>
      <c r="F134" s="36"/>
      <c r="G134" s="35">
        <f>SUM(G126:G133)</f>
        <v>16761</v>
      </c>
      <c r="H134" s="36"/>
      <c r="I134" s="35">
        <f>SUM(I126:I133)</f>
        <v>81384</v>
      </c>
    </row>
    <row r="135" spans="3:9" ht="13.5" customHeight="1" thickTop="1">
      <c r="C135" s="18"/>
      <c r="D135" s="19"/>
      <c r="E135" s="18"/>
      <c r="F135" s="19"/>
      <c r="G135" s="18"/>
      <c r="H135" s="18"/>
      <c r="I135" s="18"/>
    </row>
    <row r="136" spans="3:9" ht="13.5" customHeight="1">
      <c r="C136" s="18"/>
      <c r="D136" s="18"/>
      <c r="E136" s="18"/>
      <c r="F136" s="18"/>
      <c r="G136" s="18"/>
      <c r="H136" s="18"/>
      <c r="I136" s="18"/>
    </row>
    <row r="137" spans="3:9" ht="13.5" customHeight="1">
      <c r="C137" s="18"/>
      <c r="D137" s="18"/>
      <c r="E137" s="18"/>
      <c r="F137" s="18"/>
      <c r="G137" s="18"/>
      <c r="H137" s="18"/>
      <c r="I137" s="18"/>
    </row>
    <row r="138" spans="1:9" ht="13.5" customHeight="1">
      <c r="A138" s="45" t="s">
        <v>161</v>
      </c>
      <c r="B138" s="45"/>
      <c r="C138" s="18"/>
      <c r="D138" s="18"/>
      <c r="E138" s="18"/>
      <c r="F138" s="18"/>
      <c r="G138" s="18"/>
      <c r="H138" s="18"/>
      <c r="I138" s="18"/>
    </row>
    <row r="139" spans="3:9" ht="13.5" customHeight="1">
      <c r="C139" s="18"/>
      <c r="D139" s="18"/>
      <c r="E139" s="18"/>
      <c r="F139" s="18"/>
      <c r="G139" s="18"/>
      <c r="H139" s="18"/>
      <c r="I139" s="18"/>
    </row>
    <row r="140" spans="1:9" ht="13.5" customHeight="1">
      <c r="A140" s="2" t="s">
        <v>162</v>
      </c>
      <c r="C140" s="18">
        <v>61568</v>
      </c>
      <c r="D140" s="18"/>
      <c r="E140" s="18">
        <v>3048</v>
      </c>
      <c r="F140" s="18"/>
      <c r="G140" s="18">
        <v>19312</v>
      </c>
      <c r="H140" s="18"/>
      <c r="I140" s="18">
        <f>SUM(C140:G140)</f>
        <v>83928</v>
      </c>
    </row>
    <row r="141" spans="3:9" ht="13.5" customHeight="1">
      <c r="C141" s="18"/>
      <c r="D141" s="18"/>
      <c r="E141" s="18"/>
      <c r="F141" s="18"/>
      <c r="G141" s="18"/>
      <c r="H141" s="18"/>
      <c r="I141" s="18"/>
    </row>
    <row r="142" spans="1:9" ht="13.5" customHeight="1">
      <c r="A142" s="2" t="s">
        <v>44</v>
      </c>
      <c r="C142" s="18">
        <v>7</v>
      </c>
      <c r="D142" s="18"/>
      <c r="E142" s="18">
        <v>0</v>
      </c>
      <c r="F142" s="18"/>
      <c r="G142" s="18">
        <v>0</v>
      </c>
      <c r="H142" s="18"/>
      <c r="I142" s="18">
        <f>SUM(C142:G142)</f>
        <v>7</v>
      </c>
    </row>
    <row r="143" spans="3:9" ht="13.5" customHeight="1">
      <c r="C143" s="18"/>
      <c r="D143" s="18"/>
      <c r="E143" s="18"/>
      <c r="F143" s="18"/>
      <c r="G143" s="18"/>
      <c r="H143" s="18"/>
      <c r="I143" s="18"/>
    </row>
    <row r="144" spans="1:9" ht="13.5" customHeight="1">
      <c r="A144" s="2" t="s">
        <v>15</v>
      </c>
      <c r="C144" s="18">
        <v>0</v>
      </c>
      <c r="D144" s="18"/>
      <c r="E144" s="18">
        <v>0</v>
      </c>
      <c r="F144" s="18"/>
      <c r="G144" s="18">
        <v>780</v>
      </c>
      <c r="H144" s="18"/>
      <c r="I144" s="18">
        <f>SUM(C144:G144)</f>
        <v>780</v>
      </c>
    </row>
    <row r="145" spans="3:9" ht="13.5" customHeight="1">
      <c r="C145" s="18"/>
      <c r="D145" s="18"/>
      <c r="E145" s="18"/>
      <c r="F145" s="18"/>
      <c r="G145" s="18"/>
      <c r="H145" s="18"/>
      <c r="I145" s="18"/>
    </row>
    <row r="146" spans="1:9" ht="13.5" customHeight="1">
      <c r="A146" s="12" t="s">
        <v>45</v>
      </c>
      <c r="B146" s="12"/>
      <c r="C146" s="19">
        <v>0</v>
      </c>
      <c r="D146" s="19"/>
      <c r="E146" s="19">
        <v>0</v>
      </c>
      <c r="F146" s="19"/>
      <c r="G146" s="19">
        <v>-2217</v>
      </c>
      <c r="H146" s="19"/>
      <c r="I146" s="18">
        <f>SUM(C146:G146)</f>
        <v>-2217</v>
      </c>
    </row>
    <row r="147" spans="3:9" ht="13.5" customHeight="1">
      <c r="C147" s="18"/>
      <c r="D147" s="19"/>
      <c r="E147" s="18"/>
      <c r="F147" s="19"/>
      <c r="G147" s="18"/>
      <c r="H147" s="19"/>
      <c r="I147" s="18"/>
    </row>
    <row r="148" spans="1:9" s="46" customFormat="1" ht="26.25" customHeight="1" thickBot="1">
      <c r="A148" s="46" t="s">
        <v>163</v>
      </c>
      <c r="C148" s="35">
        <f>SUM(C140:C147)</f>
        <v>61575</v>
      </c>
      <c r="D148" s="36"/>
      <c r="E148" s="35">
        <f>SUM(E140:E147)</f>
        <v>3048</v>
      </c>
      <c r="F148" s="36"/>
      <c r="G148" s="35">
        <f>SUM(G140:G147)</f>
        <v>17875</v>
      </c>
      <c r="H148" s="36"/>
      <c r="I148" s="35">
        <f>SUM(I140:I147)</f>
        <v>82498</v>
      </c>
    </row>
    <row r="149" spans="3:9" ht="13.5" customHeight="1" thickTop="1">
      <c r="C149" s="18"/>
      <c r="D149" s="19"/>
      <c r="E149" s="18"/>
      <c r="F149" s="19"/>
      <c r="G149" s="18"/>
      <c r="H149" s="18"/>
      <c r="I149" s="18"/>
    </row>
    <row r="150" spans="3:9" ht="13.5" customHeight="1">
      <c r="C150" s="18"/>
      <c r="D150" s="19"/>
      <c r="E150" s="18"/>
      <c r="F150" s="19"/>
      <c r="G150" s="18"/>
      <c r="H150" s="18"/>
      <c r="I150" s="18"/>
    </row>
    <row r="164" ht="13.5" customHeight="1">
      <c r="A164" s="2" t="s">
        <v>203</v>
      </c>
    </row>
    <row r="165" ht="13.5" customHeight="1">
      <c r="A165" s="2" t="s">
        <v>202</v>
      </c>
    </row>
    <row r="169" ht="20.25" customHeight="1">
      <c r="A169" s="41" t="s">
        <v>0</v>
      </c>
    </row>
    <row r="170" spans="1:9" ht="15.75" customHeight="1">
      <c r="A170" s="42" t="s">
        <v>36</v>
      </c>
      <c r="B170" s="1"/>
      <c r="I170" s="47"/>
    </row>
    <row r="171" ht="9.75" customHeight="1">
      <c r="I171" s="47"/>
    </row>
    <row r="172" spans="1:9" ht="13.5" customHeight="1">
      <c r="A172" s="20" t="s">
        <v>46</v>
      </c>
      <c r="I172" s="47"/>
    </row>
    <row r="173" spans="1:9" ht="16.5" customHeight="1">
      <c r="A173" s="2" t="s">
        <v>205</v>
      </c>
      <c r="B173" s="20"/>
      <c r="I173" s="47"/>
    </row>
    <row r="174" spans="1:9" ht="8.25" customHeight="1">
      <c r="A174" s="6"/>
      <c r="B174" s="6"/>
      <c r="C174" s="6"/>
      <c r="D174" s="6"/>
      <c r="E174" s="6"/>
      <c r="F174" s="6"/>
      <c r="G174" s="6"/>
      <c r="H174" s="6"/>
      <c r="I174" s="48"/>
    </row>
    <row r="175" spans="1:9" ht="24.75" customHeight="1">
      <c r="A175" s="12"/>
      <c r="E175" s="91" t="s">
        <v>198</v>
      </c>
      <c r="F175" s="12"/>
      <c r="G175" s="66"/>
      <c r="H175" s="12"/>
      <c r="I175" s="91" t="s">
        <v>160</v>
      </c>
    </row>
    <row r="176" spans="1:9" ht="10.5" customHeight="1">
      <c r="A176" s="12"/>
      <c r="E176" s="49" t="s">
        <v>47</v>
      </c>
      <c r="H176" s="10"/>
      <c r="I176" s="49" t="s">
        <v>47</v>
      </c>
    </row>
    <row r="177" spans="1:9" ht="4.5" customHeight="1">
      <c r="A177" s="12"/>
      <c r="E177" s="6"/>
      <c r="H177" s="10"/>
      <c r="I177" s="6"/>
    </row>
    <row r="178" spans="1:9" ht="13.5" customHeight="1">
      <c r="A178" s="20" t="s">
        <v>206</v>
      </c>
      <c r="B178" s="12"/>
      <c r="C178" s="12"/>
      <c r="D178" s="12"/>
      <c r="E178" s="12"/>
      <c r="F178" s="12"/>
      <c r="H178" s="12"/>
      <c r="I178" s="12"/>
    </row>
    <row r="179" spans="1:9" ht="21.75" customHeight="1">
      <c r="A179" s="2" t="s">
        <v>48</v>
      </c>
      <c r="B179" s="20"/>
      <c r="E179" s="18">
        <v>933</v>
      </c>
      <c r="I179" s="18">
        <v>1142</v>
      </c>
    </row>
    <row r="180" spans="5:9" ht="4.5" customHeight="1">
      <c r="E180" s="18"/>
      <c r="H180" s="18"/>
      <c r="I180" s="18"/>
    </row>
    <row r="181" spans="1:9" ht="13.5" customHeight="1">
      <c r="A181" s="2" t="s">
        <v>49</v>
      </c>
      <c r="E181" s="18"/>
      <c r="I181" s="18"/>
    </row>
    <row r="182" spans="1:9" ht="13.5" customHeight="1">
      <c r="A182" s="2" t="s">
        <v>170</v>
      </c>
      <c r="E182" s="18">
        <v>63</v>
      </c>
      <c r="I182" s="18">
        <v>63</v>
      </c>
    </row>
    <row r="183" spans="1:9" ht="13.5" customHeight="1">
      <c r="A183" s="2" t="s">
        <v>50</v>
      </c>
      <c r="E183" s="18">
        <v>3051</v>
      </c>
      <c r="H183" s="18"/>
      <c r="I183" s="18">
        <v>3107</v>
      </c>
    </row>
    <row r="184" spans="1:9" ht="13.5" customHeight="1">
      <c r="A184" s="2" t="s">
        <v>217</v>
      </c>
      <c r="E184" s="18">
        <v>131</v>
      </c>
      <c r="H184" s="18"/>
      <c r="I184" s="18">
        <v>256</v>
      </c>
    </row>
    <row r="185" spans="1:9" ht="13.5" customHeight="1">
      <c r="A185" s="2" t="s">
        <v>146</v>
      </c>
      <c r="E185" s="18">
        <v>116</v>
      </c>
      <c r="H185" s="18"/>
      <c r="I185" s="18">
        <v>170</v>
      </c>
    </row>
    <row r="186" spans="1:9" ht="13.5" customHeight="1">
      <c r="A186" s="2" t="s">
        <v>51</v>
      </c>
      <c r="E186" s="18">
        <v>-9</v>
      </c>
      <c r="H186" s="18"/>
      <c r="I186" s="18">
        <v>-172</v>
      </c>
    </row>
    <row r="187" spans="1:9" ht="13.5" customHeight="1">
      <c r="A187" s="2" t="s">
        <v>172</v>
      </c>
      <c r="E187" s="18">
        <v>0</v>
      </c>
      <c r="I187" s="18">
        <v>167</v>
      </c>
    </row>
    <row r="188" spans="1:9" ht="13.5" customHeight="1">
      <c r="A188" s="2" t="s">
        <v>207</v>
      </c>
      <c r="E188" s="18">
        <v>-24</v>
      </c>
      <c r="H188" s="18"/>
      <c r="I188" s="18">
        <v>-42</v>
      </c>
    </row>
    <row r="189" spans="1:9" ht="13.5" customHeight="1">
      <c r="A189" s="2" t="s">
        <v>145</v>
      </c>
      <c r="E189" s="21">
        <v>656</v>
      </c>
      <c r="H189" s="18"/>
      <c r="I189" s="21">
        <v>376</v>
      </c>
    </row>
    <row r="190" spans="1:9" ht="18.75" customHeight="1">
      <c r="A190" s="20" t="s">
        <v>52</v>
      </c>
      <c r="E190" s="18">
        <f>SUM(E179:E189)</f>
        <v>4917</v>
      </c>
      <c r="H190" s="19"/>
      <c r="I190" s="18">
        <f>SUM(I179:I189)</f>
        <v>5067</v>
      </c>
    </row>
    <row r="191" spans="2:9" ht="9" customHeight="1">
      <c r="B191" s="20"/>
      <c r="E191" s="18"/>
      <c r="H191" s="18"/>
      <c r="I191" s="18"/>
    </row>
    <row r="192" spans="1:9" ht="13.5" customHeight="1">
      <c r="A192" s="2" t="s">
        <v>208</v>
      </c>
      <c r="E192" s="18">
        <v>-1466</v>
      </c>
      <c r="H192" s="18"/>
      <c r="I192" s="18">
        <v>3971</v>
      </c>
    </row>
    <row r="193" spans="1:9" ht="13.5" customHeight="1">
      <c r="A193" s="2" t="s">
        <v>53</v>
      </c>
      <c r="E193" s="18">
        <v>-1757</v>
      </c>
      <c r="H193" s="18"/>
      <c r="I193" s="18">
        <v>-1153</v>
      </c>
    </row>
    <row r="194" spans="5:9" ht="11.25" customHeight="1">
      <c r="E194" s="18"/>
      <c r="H194" s="19"/>
      <c r="I194" s="18"/>
    </row>
    <row r="195" spans="1:9" ht="13.5" customHeight="1">
      <c r="A195" s="20" t="s">
        <v>246</v>
      </c>
      <c r="E195" s="19">
        <f>SUM(E190:E194)</f>
        <v>1694</v>
      </c>
      <c r="I195" s="19">
        <f>SUM(I190:I194)</f>
        <v>7885</v>
      </c>
    </row>
    <row r="196" spans="1:9" ht="18" customHeight="1">
      <c r="A196" s="2" t="s">
        <v>54</v>
      </c>
      <c r="B196" s="20"/>
      <c r="E196" s="18">
        <v>-116</v>
      </c>
      <c r="H196" s="19"/>
      <c r="I196" s="18">
        <v>-250</v>
      </c>
    </row>
    <row r="197" spans="1:9" ht="13.5" customHeight="1">
      <c r="A197" s="27" t="s">
        <v>209</v>
      </c>
      <c r="B197" s="27"/>
      <c r="E197" s="18">
        <v>-425</v>
      </c>
      <c r="H197" s="18"/>
      <c r="I197" s="18">
        <v>-170</v>
      </c>
    </row>
    <row r="198" spans="1:9" ht="18.75" customHeight="1">
      <c r="A198" s="2" t="s">
        <v>243</v>
      </c>
      <c r="E198" s="34">
        <f>SUM(E195:E197)</f>
        <v>1153</v>
      </c>
      <c r="H198" s="19"/>
      <c r="I198" s="34">
        <f>SUM(I195:I197)</f>
        <v>7465</v>
      </c>
    </row>
    <row r="199" spans="5:9" ht="12" customHeight="1">
      <c r="E199" s="18"/>
      <c r="H199" s="18"/>
      <c r="I199" s="18"/>
    </row>
    <row r="200" spans="1:9" ht="13.5" customHeight="1">
      <c r="A200" s="45" t="s">
        <v>210</v>
      </c>
      <c r="E200" s="18"/>
      <c r="H200" s="18"/>
      <c r="I200" s="18"/>
    </row>
    <row r="201" spans="1:9" ht="19.5" customHeight="1">
      <c r="A201" s="2" t="s">
        <v>211</v>
      </c>
      <c r="E201" s="18">
        <v>-525</v>
      </c>
      <c r="H201" s="18"/>
      <c r="I201" s="18">
        <v>-1269</v>
      </c>
    </row>
    <row r="202" spans="1:9" ht="13.5" customHeight="1">
      <c r="A202" s="2" t="s">
        <v>212</v>
      </c>
      <c r="E202" s="18">
        <v>39</v>
      </c>
      <c r="H202" s="18"/>
      <c r="I202" s="18">
        <v>35</v>
      </c>
    </row>
    <row r="203" spans="1:9" ht="13.5" customHeight="1">
      <c r="A203" s="2" t="s">
        <v>55</v>
      </c>
      <c r="E203" s="18">
        <v>0</v>
      </c>
      <c r="H203" s="18"/>
      <c r="I203" s="18">
        <v>-1165</v>
      </c>
    </row>
    <row r="204" spans="1:9" ht="13.5" customHeight="1">
      <c r="A204" s="2" t="s">
        <v>171</v>
      </c>
      <c r="E204" s="18">
        <v>0</v>
      </c>
      <c r="H204" s="18"/>
      <c r="I204" s="18">
        <v>1763</v>
      </c>
    </row>
    <row r="205" spans="1:9" ht="13.5" customHeight="1">
      <c r="A205" s="2" t="s">
        <v>57</v>
      </c>
      <c r="B205" s="27"/>
      <c r="E205" s="18">
        <v>9</v>
      </c>
      <c r="H205" s="18"/>
      <c r="I205" s="18">
        <v>172</v>
      </c>
    </row>
    <row r="206" spans="1:9" ht="19.5" customHeight="1">
      <c r="A206" s="20" t="s">
        <v>244</v>
      </c>
      <c r="E206" s="50">
        <f>SUM(E201:E205)</f>
        <v>-477</v>
      </c>
      <c r="H206" s="39"/>
      <c r="I206" s="50">
        <f>SUM(I201:I205)</f>
        <v>-464</v>
      </c>
    </row>
    <row r="207" spans="1:9" ht="21.75" customHeight="1">
      <c r="A207" s="51" t="s">
        <v>213</v>
      </c>
      <c r="B207" s="12"/>
      <c r="C207" s="12"/>
      <c r="D207" s="12"/>
      <c r="E207" s="18"/>
      <c r="I207" s="18"/>
    </row>
    <row r="208" spans="1:9" ht="17.25" customHeight="1">
      <c r="A208" s="27" t="s">
        <v>214</v>
      </c>
      <c r="B208" s="12"/>
      <c r="C208" s="12"/>
      <c r="D208" s="12"/>
      <c r="E208" s="18">
        <v>0</v>
      </c>
      <c r="I208" s="18">
        <v>7</v>
      </c>
    </row>
    <row r="209" spans="1:9" ht="14.25" customHeight="1">
      <c r="A209" s="27" t="s">
        <v>215</v>
      </c>
      <c r="B209" s="51"/>
      <c r="E209" s="18">
        <v>1925</v>
      </c>
      <c r="H209" s="18"/>
      <c r="I209" s="18">
        <v>1523</v>
      </c>
    </row>
    <row r="210" spans="1:9" ht="14.25" customHeight="1">
      <c r="A210" s="27" t="s">
        <v>216</v>
      </c>
      <c r="B210" s="51"/>
      <c r="E210" s="18">
        <f>-312-170</f>
        <v>-482</v>
      </c>
      <c r="H210" s="18"/>
      <c r="I210" s="18">
        <v>-6732</v>
      </c>
    </row>
    <row r="211" spans="1:9" ht="14.25" customHeight="1">
      <c r="A211" s="27" t="s">
        <v>56</v>
      </c>
      <c r="B211" s="51"/>
      <c r="E211" s="18">
        <v>-2217</v>
      </c>
      <c r="H211" s="18"/>
      <c r="I211" s="18">
        <v>-2217</v>
      </c>
    </row>
    <row r="212" spans="1:9" ht="20.25" customHeight="1">
      <c r="A212" s="52" t="s">
        <v>58</v>
      </c>
      <c r="B212" s="27"/>
      <c r="E212" s="34">
        <f>SUM(E208:E211)</f>
        <v>-774</v>
      </c>
      <c r="H212" s="19"/>
      <c r="I212" s="34">
        <f>SUM(I208:I211)</f>
        <v>-7419</v>
      </c>
    </row>
    <row r="213" spans="1:9" ht="20.25" customHeight="1">
      <c r="A213" s="52" t="s">
        <v>245</v>
      </c>
      <c r="B213" s="52"/>
      <c r="E213" s="19">
        <f>+E198+E206+E212</f>
        <v>-98</v>
      </c>
      <c r="H213" s="19"/>
      <c r="I213" s="19">
        <f>+I198+I206+I212</f>
        <v>-418</v>
      </c>
    </row>
    <row r="214" spans="1:9" ht="9.75" customHeight="1">
      <c r="A214" s="52"/>
      <c r="B214" s="52"/>
      <c r="E214" s="18"/>
      <c r="H214" s="18"/>
      <c r="I214" s="18"/>
    </row>
    <row r="215" spans="1:9" ht="13.5" customHeight="1">
      <c r="A215" s="52" t="s">
        <v>59</v>
      </c>
      <c r="B215" s="52"/>
      <c r="E215" s="18">
        <v>1361</v>
      </c>
      <c r="H215" s="18"/>
      <c r="I215" s="18">
        <v>1763</v>
      </c>
    </row>
    <row r="216" spans="1:9" ht="9" customHeight="1">
      <c r="A216" s="52"/>
      <c r="B216" s="52"/>
      <c r="E216" s="18"/>
      <c r="H216" s="18"/>
      <c r="I216" s="18"/>
    </row>
    <row r="217" spans="1:9" ht="19.5" customHeight="1" thickBot="1">
      <c r="A217" s="52" t="s">
        <v>60</v>
      </c>
      <c r="B217" s="52"/>
      <c r="E217" s="53">
        <f>SUM(E213:E216)</f>
        <v>1263</v>
      </c>
      <c r="H217" s="19"/>
      <c r="I217" s="53">
        <f>SUM(I213:I216)</f>
        <v>1345</v>
      </c>
    </row>
    <row r="218" spans="1:9" ht="12" customHeight="1" thickTop="1">
      <c r="A218" s="27"/>
      <c r="B218" s="52"/>
      <c r="E218" s="18"/>
      <c r="I218" s="18"/>
    </row>
    <row r="219" spans="1:9" ht="13.5" customHeight="1">
      <c r="A219" s="20" t="s">
        <v>61</v>
      </c>
      <c r="E219" s="18"/>
      <c r="H219" s="18"/>
      <c r="I219" s="18"/>
    </row>
    <row r="220" spans="1:9" ht="15" customHeight="1">
      <c r="A220" s="2" t="s">
        <v>62</v>
      </c>
      <c r="B220" s="20"/>
      <c r="E220" s="18">
        <v>1218</v>
      </c>
      <c r="H220" s="18"/>
      <c r="I220" s="18">
        <v>1074</v>
      </c>
    </row>
    <row r="221" spans="1:9" ht="15" customHeight="1">
      <c r="A221" s="2" t="s">
        <v>63</v>
      </c>
      <c r="E221" s="18">
        <v>441</v>
      </c>
      <c r="H221" s="18"/>
      <c r="I221" s="18">
        <v>423</v>
      </c>
    </row>
    <row r="222" spans="1:9" ht="15" customHeight="1">
      <c r="A222" s="2" t="s">
        <v>263</v>
      </c>
      <c r="E222" s="18">
        <v>-396</v>
      </c>
      <c r="H222" s="18"/>
      <c r="I222" s="18">
        <v>-152</v>
      </c>
    </row>
    <row r="223" spans="5:9" ht="19.5" customHeight="1" thickBot="1">
      <c r="E223" s="53">
        <f>SUM(E220:E222)</f>
        <v>1263</v>
      </c>
      <c r="F223" s="47"/>
      <c r="H223" s="19"/>
      <c r="I223" s="53">
        <f>SUM(I220:I222)</f>
        <v>1345</v>
      </c>
    </row>
    <row r="224" spans="5:10" ht="16.5" customHeight="1" thickTop="1">
      <c r="E224" s="19"/>
      <c r="F224" s="56"/>
      <c r="G224" s="12"/>
      <c r="H224" s="19"/>
      <c r="I224" s="19"/>
      <c r="J224" s="12"/>
    </row>
    <row r="225" spans="1:8" ht="13.5" customHeight="1">
      <c r="A225" s="2" t="s">
        <v>218</v>
      </c>
      <c r="E225" s="47"/>
      <c r="F225" s="47"/>
      <c r="G225" s="18"/>
      <c r="H225" s="18"/>
    </row>
    <row r="226" spans="1:8" ht="13.5" customHeight="1">
      <c r="A226" s="2" t="s">
        <v>202</v>
      </c>
      <c r="E226" s="47"/>
      <c r="F226" s="47"/>
      <c r="G226" s="18"/>
      <c r="H226" s="18"/>
    </row>
    <row r="227" spans="1:8" ht="19.5" customHeight="1">
      <c r="A227" s="41" t="s">
        <v>0</v>
      </c>
      <c r="E227" s="47"/>
      <c r="F227" s="47"/>
      <c r="G227" s="18"/>
      <c r="H227" s="18"/>
    </row>
    <row r="228" spans="1:8" ht="18.75" customHeight="1">
      <c r="A228" s="42" t="s">
        <v>36</v>
      </c>
      <c r="B228" s="1"/>
      <c r="E228" s="47"/>
      <c r="F228" s="47"/>
      <c r="G228" s="18"/>
      <c r="H228" s="18"/>
    </row>
    <row r="229" spans="1:8" ht="24.75" customHeight="1">
      <c r="A229" s="54" t="s">
        <v>219</v>
      </c>
      <c r="E229" s="47"/>
      <c r="F229" s="47"/>
      <c r="G229" s="18"/>
      <c r="H229" s="18"/>
    </row>
    <row r="230" spans="5:8" ht="21" customHeight="1">
      <c r="E230" s="47"/>
      <c r="F230" s="47"/>
      <c r="G230" s="18"/>
      <c r="H230" s="18"/>
    </row>
    <row r="231" spans="1:8" ht="13.5" customHeight="1">
      <c r="A231" s="2" t="s">
        <v>64</v>
      </c>
      <c r="B231" s="2" t="s">
        <v>65</v>
      </c>
      <c r="E231" s="47"/>
      <c r="F231" s="47"/>
      <c r="G231" s="18"/>
      <c r="H231" s="18"/>
    </row>
    <row r="232" spans="2:8" ht="18" customHeight="1">
      <c r="B232" s="2" t="s">
        <v>185</v>
      </c>
      <c r="E232" s="47"/>
      <c r="F232" s="47"/>
      <c r="G232" s="47"/>
      <c r="H232" s="47"/>
    </row>
    <row r="233" spans="2:8" ht="13.5" customHeight="1">
      <c r="B233" s="2" t="s">
        <v>184</v>
      </c>
      <c r="E233" s="47"/>
      <c r="F233" s="47"/>
      <c r="G233" s="47"/>
      <c r="H233" s="47"/>
    </row>
    <row r="234" ht="21" customHeight="1">
      <c r="B234" s="2" t="s">
        <v>179</v>
      </c>
    </row>
    <row r="235" ht="13.5" customHeight="1">
      <c r="B235" s="2" t="s">
        <v>221</v>
      </c>
    </row>
    <row r="237" spans="1:2" ht="13.5" customHeight="1">
      <c r="A237" s="2" t="s">
        <v>66</v>
      </c>
      <c r="B237" s="2" t="s">
        <v>67</v>
      </c>
    </row>
    <row r="238" ht="18" customHeight="1">
      <c r="B238" s="2" t="s">
        <v>222</v>
      </c>
    </row>
    <row r="240" spans="1:2" ht="13.5" customHeight="1">
      <c r="A240" s="2" t="s">
        <v>68</v>
      </c>
      <c r="B240" s="2" t="s">
        <v>69</v>
      </c>
    </row>
    <row r="241" ht="18" customHeight="1">
      <c r="B241" s="2" t="s">
        <v>223</v>
      </c>
    </row>
    <row r="242" ht="13.5" customHeight="1">
      <c r="B242" s="2" t="s">
        <v>180</v>
      </c>
    </row>
    <row r="244" spans="1:2" ht="13.5" customHeight="1">
      <c r="A244" s="2" t="s">
        <v>70</v>
      </c>
      <c r="B244" s="2" t="s">
        <v>71</v>
      </c>
    </row>
    <row r="245" ht="17.25" customHeight="1">
      <c r="B245" s="2" t="s">
        <v>181</v>
      </c>
    </row>
    <row r="246" ht="13.5" customHeight="1">
      <c r="B246" s="2" t="s">
        <v>182</v>
      </c>
    </row>
    <row r="248" spans="1:2" ht="13.5" customHeight="1">
      <c r="A248" s="2" t="s">
        <v>72</v>
      </c>
      <c r="B248" s="2" t="s">
        <v>73</v>
      </c>
    </row>
    <row r="249" ht="18" customHeight="1">
      <c r="B249" s="2" t="s">
        <v>183</v>
      </c>
    </row>
    <row r="250" ht="13.5" customHeight="1">
      <c r="B250" s="2" t="s">
        <v>74</v>
      </c>
    </row>
    <row r="252" spans="1:2" ht="13.5" customHeight="1">
      <c r="A252" s="2" t="s">
        <v>75</v>
      </c>
      <c r="B252" s="2" t="s">
        <v>76</v>
      </c>
    </row>
    <row r="253" ht="18" customHeight="1">
      <c r="B253" s="2" t="s">
        <v>268</v>
      </c>
    </row>
    <row r="254" ht="13.5" customHeight="1">
      <c r="B254" s="2" t="s">
        <v>264</v>
      </c>
    </row>
    <row r="255" spans="7:9" ht="13.5" customHeight="1">
      <c r="G255" s="49" t="s">
        <v>106</v>
      </c>
      <c r="H255" s="49"/>
      <c r="I255" s="49" t="s">
        <v>258</v>
      </c>
    </row>
    <row r="256" spans="7:9" ht="13.5" customHeight="1">
      <c r="G256" s="55" t="s">
        <v>79</v>
      </c>
      <c r="H256" s="49"/>
      <c r="I256" s="55" t="s">
        <v>79</v>
      </c>
    </row>
    <row r="257" spans="2:9" ht="16.5" customHeight="1">
      <c r="B257" s="2" t="s">
        <v>80</v>
      </c>
      <c r="G257" s="47">
        <v>61575</v>
      </c>
      <c r="H257" s="56"/>
      <c r="I257" s="57">
        <v>61575</v>
      </c>
    </row>
    <row r="258" spans="2:9" ht="18" customHeight="1">
      <c r="B258" s="2" t="s">
        <v>81</v>
      </c>
      <c r="G258" s="58">
        <v>0</v>
      </c>
      <c r="H258" s="59"/>
      <c r="I258" s="58">
        <v>0</v>
      </c>
    </row>
    <row r="259" spans="2:9" ht="19.5" customHeight="1" thickBot="1">
      <c r="B259" s="2" t="s">
        <v>82</v>
      </c>
      <c r="G259" s="75">
        <f>SUM(G257:G258)</f>
        <v>61575</v>
      </c>
      <c r="H259" s="59"/>
      <c r="I259" s="75">
        <f>SUM(I257:I258)</f>
        <v>61575</v>
      </c>
    </row>
    <row r="260" spans="7:9" ht="14.25" customHeight="1" thickTop="1">
      <c r="G260" s="47"/>
      <c r="H260" s="56"/>
      <c r="I260" s="47"/>
    </row>
    <row r="261" spans="1:9" ht="13.5" customHeight="1">
      <c r="A261" s="2" t="s">
        <v>83</v>
      </c>
      <c r="B261" s="2" t="s">
        <v>84</v>
      </c>
      <c r="G261" s="47"/>
      <c r="H261" s="47"/>
      <c r="I261" s="47"/>
    </row>
    <row r="262" ht="18.75" customHeight="1">
      <c r="B262" s="2" t="s">
        <v>224</v>
      </c>
    </row>
    <row r="263" ht="13.5" customHeight="1">
      <c r="B263" s="2" t="s">
        <v>225</v>
      </c>
    </row>
    <row r="264" ht="6.75" customHeight="1"/>
    <row r="265" ht="13.5" customHeight="1">
      <c r="B265" s="2" t="s">
        <v>177</v>
      </c>
    </row>
    <row r="266" ht="5.25" customHeight="1"/>
    <row r="268" spans="1:2" ht="13.5" customHeight="1">
      <c r="A268" s="2" t="s">
        <v>85</v>
      </c>
      <c r="B268" s="2" t="s">
        <v>86</v>
      </c>
    </row>
    <row r="269" ht="18.75" customHeight="1">
      <c r="B269" s="2" t="s">
        <v>164</v>
      </c>
    </row>
    <row r="270" spans="7:18" ht="19.5" customHeight="1">
      <c r="G270" s="49" t="s">
        <v>167</v>
      </c>
      <c r="I270" s="49" t="s">
        <v>167</v>
      </c>
      <c r="L270" s="32"/>
      <c r="M270" s="32"/>
      <c r="N270" s="90"/>
      <c r="O270" s="12"/>
      <c r="P270" s="32"/>
      <c r="Q270" s="32"/>
      <c r="R270" s="90"/>
    </row>
    <row r="271" spans="2:18" ht="13.5" customHeight="1">
      <c r="B271" s="54" t="s">
        <v>7</v>
      </c>
      <c r="G271" s="79" t="s">
        <v>226</v>
      </c>
      <c r="I271" s="79" t="s">
        <v>186</v>
      </c>
      <c r="L271" s="90"/>
      <c r="M271" s="32"/>
      <c r="N271" s="10"/>
      <c r="O271" s="12"/>
      <c r="P271" s="90"/>
      <c r="Q271" s="32"/>
      <c r="R271" s="10"/>
    </row>
    <row r="272" spans="2:18" ht="19.5" customHeight="1" thickBot="1">
      <c r="B272" s="2" t="s">
        <v>143</v>
      </c>
      <c r="G272" s="80">
        <v>70276</v>
      </c>
      <c r="H272" s="18"/>
      <c r="I272" s="80">
        <v>69753</v>
      </c>
      <c r="L272" s="19"/>
      <c r="M272" s="19"/>
      <c r="N272" s="19"/>
      <c r="O272" s="12"/>
      <c r="P272" s="19"/>
      <c r="Q272" s="19"/>
      <c r="R272" s="19"/>
    </row>
    <row r="273" spans="12:18" ht="9" customHeight="1" thickTop="1">
      <c r="L273" s="19"/>
      <c r="M273" s="19"/>
      <c r="N273" s="19"/>
      <c r="O273" s="12"/>
      <c r="P273" s="19"/>
      <c r="Q273" s="19"/>
      <c r="R273" s="19"/>
    </row>
    <row r="274" spans="2:18" ht="16.5" customHeight="1">
      <c r="B274" s="54" t="s">
        <v>165</v>
      </c>
      <c r="L274" s="19"/>
      <c r="M274" s="19"/>
      <c r="N274" s="19"/>
      <c r="O274" s="12"/>
      <c r="P274" s="19"/>
      <c r="Q274" s="19"/>
      <c r="R274" s="19"/>
    </row>
    <row r="275" spans="2:18" ht="16.5" customHeight="1">
      <c r="B275" s="2" t="s">
        <v>143</v>
      </c>
      <c r="G275" s="18">
        <v>1696</v>
      </c>
      <c r="H275" s="18"/>
      <c r="I275" s="18">
        <v>1516</v>
      </c>
      <c r="L275" s="19"/>
      <c r="M275" s="19"/>
      <c r="N275" s="19"/>
      <c r="O275" s="12"/>
      <c r="P275" s="19"/>
      <c r="Q275" s="19"/>
      <c r="R275" s="19"/>
    </row>
    <row r="276" spans="2:18" ht="15" customHeight="1">
      <c r="B276" s="2" t="s">
        <v>227</v>
      </c>
      <c r="G276" s="21">
        <v>-107</v>
      </c>
      <c r="H276" s="18"/>
      <c r="I276" s="21">
        <v>2</v>
      </c>
      <c r="L276" s="12"/>
      <c r="M276" s="12"/>
      <c r="N276" s="12"/>
      <c r="O276" s="12"/>
      <c r="P276" s="12"/>
      <c r="Q276" s="12"/>
      <c r="R276" s="12"/>
    </row>
    <row r="277" spans="7:18" ht="15.75" customHeight="1">
      <c r="G277" s="18">
        <f>SUM(G275:G276)</f>
        <v>1589</v>
      </c>
      <c r="H277" s="18"/>
      <c r="I277" s="18">
        <f>SUM(I275:I276)</f>
        <v>1518</v>
      </c>
      <c r="L277" s="12"/>
      <c r="M277" s="12"/>
      <c r="N277" s="12"/>
      <c r="O277" s="12"/>
      <c r="P277" s="12"/>
      <c r="Q277" s="12"/>
      <c r="R277" s="12"/>
    </row>
    <row r="278" spans="2:9" ht="15.75" customHeight="1">
      <c r="B278" s="2" t="s">
        <v>166</v>
      </c>
      <c r="G278" s="18">
        <v>-656</v>
      </c>
      <c r="H278" s="18"/>
      <c r="I278" s="18">
        <v>-376</v>
      </c>
    </row>
    <row r="279" spans="2:9" ht="21.75" customHeight="1" thickBot="1">
      <c r="B279" s="2" t="s">
        <v>12</v>
      </c>
      <c r="G279" s="53">
        <f>SUM(G277:G278)</f>
        <v>933</v>
      </c>
      <c r="H279" s="18"/>
      <c r="I279" s="53">
        <f>SUM(I277:I278)</f>
        <v>1142</v>
      </c>
    </row>
    <row r="280" ht="27.75" customHeight="1" thickTop="1">
      <c r="A280" s="41" t="s">
        <v>0</v>
      </c>
    </row>
    <row r="281" ht="19.5" customHeight="1">
      <c r="A281" s="42" t="s">
        <v>36</v>
      </c>
    </row>
    <row r="282" ht="13.5" customHeight="1">
      <c r="A282" s="54" t="s">
        <v>220</v>
      </c>
    </row>
    <row r="283" ht="27.75" customHeight="1"/>
    <row r="284" spans="1:2" ht="13.5" customHeight="1">
      <c r="A284" s="2" t="s">
        <v>87</v>
      </c>
      <c r="B284" s="2" t="s">
        <v>88</v>
      </c>
    </row>
    <row r="285" ht="17.25" customHeight="1">
      <c r="B285" s="2" t="s">
        <v>89</v>
      </c>
    </row>
    <row r="286" ht="13.5" customHeight="1"/>
    <row r="287" spans="1:2" ht="13.5" customHeight="1">
      <c r="A287" s="2" t="s">
        <v>90</v>
      </c>
      <c r="B287" s="2" t="s">
        <v>91</v>
      </c>
    </row>
    <row r="288" ht="17.25" customHeight="1">
      <c r="B288" s="2" t="s">
        <v>228</v>
      </c>
    </row>
    <row r="289" ht="13.5" customHeight="1">
      <c r="B289" s="2" t="s">
        <v>229</v>
      </c>
    </row>
    <row r="290" ht="13.5" customHeight="1"/>
    <row r="291" spans="1:2" ht="13.5" customHeight="1">
      <c r="A291" s="2" t="s">
        <v>92</v>
      </c>
      <c r="B291" s="2" t="s">
        <v>93</v>
      </c>
    </row>
    <row r="292" ht="18" customHeight="1">
      <c r="B292" s="2" t="s">
        <v>153</v>
      </c>
    </row>
    <row r="294" spans="1:2" ht="13.5" customHeight="1">
      <c r="A294" s="2" t="s">
        <v>94</v>
      </c>
      <c r="B294" s="2" t="s">
        <v>95</v>
      </c>
    </row>
    <row r="295" ht="18" customHeight="1">
      <c r="B295" s="2" t="s">
        <v>238</v>
      </c>
    </row>
    <row r="296" ht="13.5" customHeight="1">
      <c r="B296" s="2" t="s">
        <v>168</v>
      </c>
    </row>
    <row r="297" ht="13.5" customHeight="1">
      <c r="B297" s="2" t="s">
        <v>240</v>
      </c>
    </row>
    <row r="298" ht="13.5" customHeight="1">
      <c r="B298" s="2" t="s">
        <v>178</v>
      </c>
    </row>
    <row r="299" ht="13.5" customHeight="1"/>
    <row r="300" spans="1:2" ht="13.5" customHeight="1">
      <c r="A300" s="2" t="s">
        <v>96</v>
      </c>
      <c r="B300" s="2" t="s">
        <v>97</v>
      </c>
    </row>
    <row r="301" ht="20.25" customHeight="1">
      <c r="B301" s="2" t="s">
        <v>266</v>
      </c>
    </row>
    <row r="302" ht="13.5" customHeight="1">
      <c r="B302" s="2" t="s">
        <v>267</v>
      </c>
    </row>
    <row r="303" ht="13.5" customHeight="1">
      <c r="B303" s="2" t="s">
        <v>265</v>
      </c>
    </row>
    <row r="305" ht="13.5" customHeight="1">
      <c r="B305" s="2" t="s">
        <v>269</v>
      </c>
    </row>
    <row r="306" ht="13.5" customHeight="1">
      <c r="B306" s="2" t="s">
        <v>270</v>
      </c>
    </row>
    <row r="307" ht="13.5" customHeight="1">
      <c r="B307" s="2" t="s">
        <v>271</v>
      </c>
    </row>
    <row r="309" spans="1:2" ht="13.5" customHeight="1">
      <c r="A309" s="2" t="s">
        <v>98</v>
      </c>
      <c r="B309" s="2" t="s">
        <v>99</v>
      </c>
    </row>
    <row r="310" ht="18.75" customHeight="1">
      <c r="B310" s="2" t="s">
        <v>241</v>
      </c>
    </row>
    <row r="311" ht="13.5" customHeight="1">
      <c r="B311" s="2" t="s">
        <v>187</v>
      </c>
    </row>
    <row r="313" spans="1:2" ht="13.5" customHeight="1">
      <c r="A313" s="2" t="s">
        <v>100</v>
      </c>
      <c r="B313" s="2" t="s">
        <v>101</v>
      </c>
    </row>
    <row r="314" ht="17.25" customHeight="1">
      <c r="B314" s="2" t="s">
        <v>242</v>
      </c>
    </row>
    <row r="316" spans="1:2" ht="13.5" customHeight="1">
      <c r="A316" s="2" t="s">
        <v>102</v>
      </c>
      <c r="B316" s="2" t="s">
        <v>103</v>
      </c>
    </row>
    <row r="317" ht="18" customHeight="1">
      <c r="B317" s="2" t="s">
        <v>104</v>
      </c>
    </row>
    <row r="319" spans="1:2" ht="13.5" customHeight="1">
      <c r="A319" s="2" t="s">
        <v>105</v>
      </c>
      <c r="B319" s="2" t="s">
        <v>13</v>
      </c>
    </row>
    <row r="320" ht="18.75" customHeight="1">
      <c r="B320" s="2" t="s">
        <v>278</v>
      </c>
    </row>
    <row r="321" ht="14.25" customHeight="1">
      <c r="B321" s="2" t="s">
        <v>230</v>
      </c>
    </row>
    <row r="322" spans="7:9" ht="13.5" customHeight="1">
      <c r="G322" s="49" t="s">
        <v>106</v>
      </c>
      <c r="H322" s="49"/>
      <c r="I322" s="49" t="s">
        <v>78</v>
      </c>
    </row>
    <row r="323" spans="3:9" ht="16.5" customHeight="1">
      <c r="C323" s="28"/>
      <c r="D323" s="28"/>
      <c r="E323" s="28"/>
      <c r="G323" s="55" t="s">
        <v>79</v>
      </c>
      <c r="H323" s="49"/>
      <c r="I323" s="55" t="s">
        <v>107</v>
      </c>
    </row>
    <row r="324" spans="2:9" ht="18.75" customHeight="1">
      <c r="B324" s="2" t="s">
        <v>108</v>
      </c>
      <c r="C324" s="47"/>
      <c r="D324" s="47"/>
      <c r="G324" s="47">
        <v>79</v>
      </c>
      <c r="H324" s="56"/>
      <c r="I324" s="47">
        <v>141</v>
      </c>
    </row>
    <row r="325" spans="2:9" ht="13.5" customHeight="1">
      <c r="B325" s="2" t="s">
        <v>147</v>
      </c>
      <c r="C325" s="47"/>
      <c r="D325" s="47"/>
      <c r="G325" s="18">
        <v>0</v>
      </c>
      <c r="H325" s="56"/>
      <c r="I325" s="18">
        <v>-80</v>
      </c>
    </row>
    <row r="326" spans="2:9" ht="13.5" customHeight="1">
      <c r="B326" s="2" t="s">
        <v>109</v>
      </c>
      <c r="C326" s="47"/>
      <c r="D326" s="47"/>
      <c r="G326" s="18">
        <v>30</v>
      </c>
      <c r="H326" s="56"/>
      <c r="I326" s="18">
        <v>52</v>
      </c>
    </row>
    <row r="327" spans="3:9" ht="18" customHeight="1" thickBot="1">
      <c r="C327" s="56"/>
      <c r="D327" s="56"/>
      <c r="G327" s="60">
        <f>SUM(G324:G326)</f>
        <v>109</v>
      </c>
      <c r="H327" s="56"/>
      <c r="I327" s="60">
        <f>SUM(I324:I326)</f>
        <v>113</v>
      </c>
    </row>
    <row r="328" ht="15.75" customHeight="1" thickTop="1"/>
    <row r="329" spans="2:7" ht="15.75" customHeight="1">
      <c r="B329" s="2" t="s">
        <v>277</v>
      </c>
      <c r="G329" s="12"/>
    </row>
    <row r="330" ht="13.5" customHeight="1">
      <c r="B330" s="2" t="s">
        <v>273</v>
      </c>
    </row>
    <row r="332" ht="13.5" customHeight="1">
      <c r="B332" s="2" t="s">
        <v>276</v>
      </c>
    </row>
    <row r="333" ht="13.5" customHeight="1">
      <c r="B333" s="2" t="s">
        <v>272</v>
      </c>
    </row>
    <row r="334" ht="19.5" customHeight="1">
      <c r="A334" s="41" t="s">
        <v>0</v>
      </c>
    </row>
    <row r="335" ht="18.75" customHeight="1">
      <c r="A335" s="42" t="s">
        <v>36</v>
      </c>
    </row>
    <row r="337" ht="13.5" customHeight="1">
      <c r="A337" s="54" t="s">
        <v>220</v>
      </c>
    </row>
    <row r="338" ht="27" customHeight="1"/>
    <row r="339" spans="1:2" ht="13.5" customHeight="1">
      <c r="A339" s="2" t="s">
        <v>110</v>
      </c>
      <c r="B339" s="2" t="s">
        <v>111</v>
      </c>
    </row>
    <row r="340" ht="18" customHeight="1">
      <c r="B340" s="2" t="s">
        <v>112</v>
      </c>
    </row>
    <row r="342" spans="1:2" ht="13.5" customHeight="1">
      <c r="A342" s="2" t="s">
        <v>113</v>
      </c>
      <c r="B342" s="2" t="s">
        <v>114</v>
      </c>
    </row>
    <row r="343" ht="18.75" customHeight="1">
      <c r="B343" s="2" t="s">
        <v>260</v>
      </c>
    </row>
    <row r="344" ht="18.75" customHeight="1">
      <c r="B344" s="2" t="s">
        <v>259</v>
      </c>
    </row>
    <row r="345" ht="6" customHeight="1"/>
    <row r="346" spans="7:9" ht="12" customHeight="1">
      <c r="G346" s="90"/>
      <c r="H346" s="90"/>
      <c r="I346" s="90" t="s">
        <v>231</v>
      </c>
    </row>
    <row r="347" spans="7:9" ht="13.5" customHeight="1">
      <c r="G347" s="90"/>
      <c r="H347" s="90"/>
      <c r="I347" s="92" t="s">
        <v>151</v>
      </c>
    </row>
    <row r="348" spans="2:9" ht="21" customHeight="1">
      <c r="B348" s="2" t="s">
        <v>232</v>
      </c>
      <c r="G348" s="93"/>
      <c r="H348" s="77"/>
      <c r="I348" s="94">
        <v>1165</v>
      </c>
    </row>
    <row r="349" spans="7:9" ht="12.75" customHeight="1">
      <c r="G349" s="93"/>
      <c r="H349" s="77"/>
      <c r="I349" s="95"/>
    </row>
    <row r="350" spans="2:9" ht="15.75" customHeight="1">
      <c r="B350" s="46" t="s">
        <v>233</v>
      </c>
      <c r="C350" s="46"/>
      <c r="D350" s="46"/>
      <c r="E350" s="46"/>
      <c r="F350" s="46"/>
      <c r="G350" s="96"/>
      <c r="H350" s="97"/>
      <c r="I350" s="98">
        <v>277</v>
      </c>
    </row>
    <row r="351" ht="18" customHeight="1"/>
    <row r="352" spans="1:2" ht="13.5" customHeight="1">
      <c r="A352" s="2" t="s">
        <v>115</v>
      </c>
      <c r="B352" s="2" t="s">
        <v>116</v>
      </c>
    </row>
    <row r="353" ht="18" customHeight="1">
      <c r="B353" s="2" t="s">
        <v>247</v>
      </c>
    </row>
    <row r="354" ht="9" customHeight="1"/>
    <row r="355" ht="14.25" customHeight="1">
      <c r="B355" s="61" t="s">
        <v>251</v>
      </c>
    </row>
    <row r="356" ht="14.25" customHeight="1">
      <c r="B356" s="2" t="s">
        <v>261</v>
      </c>
    </row>
    <row r="357" ht="14.25" customHeight="1">
      <c r="B357" s="2" t="s">
        <v>252</v>
      </c>
    </row>
    <row r="358" ht="14.25" customHeight="1">
      <c r="B358" s="2" t="s">
        <v>262</v>
      </c>
    </row>
    <row r="359" ht="14.25" customHeight="1">
      <c r="B359" s="2" t="s">
        <v>248</v>
      </c>
    </row>
    <row r="360" ht="6" customHeight="1"/>
    <row r="361" ht="14.25" customHeight="1">
      <c r="B361" s="2" t="s">
        <v>274</v>
      </c>
    </row>
    <row r="362" ht="6" customHeight="1"/>
    <row r="363" ht="14.25" customHeight="1">
      <c r="B363" s="2" t="s">
        <v>253</v>
      </c>
    </row>
    <row r="364" ht="14.25" customHeight="1">
      <c r="B364" s="2" t="s">
        <v>256</v>
      </c>
    </row>
    <row r="365" ht="14.25" customHeight="1">
      <c r="B365" s="2" t="s">
        <v>257</v>
      </c>
    </row>
    <row r="366" ht="6" customHeight="1"/>
    <row r="367" ht="14.25" customHeight="1">
      <c r="B367" s="2" t="s">
        <v>275</v>
      </c>
    </row>
    <row r="368" ht="9" customHeight="1"/>
    <row r="369" ht="14.25" customHeight="1">
      <c r="B369" s="2" t="s">
        <v>254</v>
      </c>
    </row>
    <row r="370" ht="14.25" customHeight="1">
      <c r="B370" s="2" t="s">
        <v>249</v>
      </c>
    </row>
    <row r="371" ht="9" customHeight="1"/>
    <row r="372" ht="14.25" customHeight="1">
      <c r="B372" s="2" t="s">
        <v>255</v>
      </c>
    </row>
    <row r="373" ht="14.25" customHeight="1">
      <c r="B373" s="2" t="s">
        <v>250</v>
      </c>
    </row>
    <row r="374" ht="14.25" customHeight="1"/>
    <row r="375" spans="1:2" ht="14.25" customHeight="1">
      <c r="A375" s="2" t="s">
        <v>117</v>
      </c>
      <c r="B375" s="2" t="s">
        <v>154</v>
      </c>
    </row>
    <row r="376" spans="2:9" ht="18.75" customHeight="1">
      <c r="B376" s="2" t="s">
        <v>234</v>
      </c>
      <c r="I376" s="88"/>
    </row>
    <row r="377" ht="13.5" customHeight="1">
      <c r="I377" s="99" t="s">
        <v>173</v>
      </c>
    </row>
    <row r="378" spans="2:9" ht="17.25" customHeight="1">
      <c r="B378" s="2" t="s">
        <v>174</v>
      </c>
      <c r="I378" s="84">
        <v>640</v>
      </c>
    </row>
    <row r="379" spans="2:9" ht="15" customHeight="1">
      <c r="B379" s="2" t="s">
        <v>175</v>
      </c>
      <c r="I379" s="84">
        <v>132</v>
      </c>
    </row>
    <row r="380" spans="2:9" ht="15.75" customHeight="1">
      <c r="B380" s="2" t="s">
        <v>150</v>
      </c>
      <c r="I380" s="85">
        <v>500</v>
      </c>
    </row>
    <row r="381" spans="2:9" ht="15.75" customHeight="1">
      <c r="B381" s="2" t="s">
        <v>155</v>
      </c>
      <c r="I381" s="85">
        <v>396</v>
      </c>
    </row>
    <row r="382" spans="2:9" ht="15.75" customHeight="1">
      <c r="B382" s="2" t="s">
        <v>148</v>
      </c>
      <c r="I382" s="85">
        <f>1332+991+144</f>
        <v>2467</v>
      </c>
    </row>
    <row r="383" ht="4.5" customHeight="1">
      <c r="I383" s="100"/>
    </row>
    <row r="384" spans="2:9" ht="18" customHeight="1" thickBot="1">
      <c r="B384" s="2" t="s">
        <v>149</v>
      </c>
      <c r="I384" s="101">
        <f>SUM(I378:I383)</f>
        <v>4135</v>
      </c>
    </row>
    <row r="385" ht="5.25" customHeight="1" thickTop="1">
      <c r="I385" s="78"/>
    </row>
    <row r="386" spans="2:9" ht="18.75" customHeight="1">
      <c r="B386" s="2" t="s">
        <v>156</v>
      </c>
      <c r="I386" s="86" t="s">
        <v>169</v>
      </c>
    </row>
    <row r="387" ht="21.75" customHeight="1">
      <c r="B387" s="61"/>
    </row>
    <row r="388" spans="1:2" ht="13.5" customHeight="1">
      <c r="A388" s="2" t="s">
        <v>118</v>
      </c>
      <c r="B388" s="2" t="s">
        <v>119</v>
      </c>
    </row>
    <row r="389" ht="17.25" customHeight="1">
      <c r="B389" s="2" t="s">
        <v>120</v>
      </c>
    </row>
    <row r="390" ht="13.5" customHeight="1"/>
    <row r="393" ht="19.5" customHeight="1">
      <c r="A393" s="41" t="s">
        <v>0</v>
      </c>
    </row>
    <row r="394" ht="18.75" customHeight="1">
      <c r="A394" s="42" t="s">
        <v>36</v>
      </c>
    </row>
    <row r="396" ht="13.5" customHeight="1">
      <c r="A396" s="54" t="s">
        <v>220</v>
      </c>
    </row>
    <row r="397" ht="27" customHeight="1"/>
    <row r="398" spans="1:2" ht="13.5" customHeight="1">
      <c r="A398" s="2" t="s">
        <v>121</v>
      </c>
      <c r="B398" s="2" t="s">
        <v>122</v>
      </c>
    </row>
    <row r="399" ht="18" customHeight="1">
      <c r="B399" s="2" t="s">
        <v>123</v>
      </c>
    </row>
    <row r="401" spans="1:2" ht="13.5" customHeight="1">
      <c r="A401" s="2" t="s">
        <v>124</v>
      </c>
      <c r="B401" s="2" t="s">
        <v>125</v>
      </c>
    </row>
    <row r="402" ht="16.5" customHeight="1">
      <c r="B402" s="2" t="s">
        <v>126</v>
      </c>
    </row>
    <row r="403" ht="14.25" customHeight="1"/>
    <row r="404" spans="1:2" ht="13.5" customHeight="1">
      <c r="A404" s="2" t="s">
        <v>127</v>
      </c>
      <c r="B404" s="2" t="s">
        <v>128</v>
      </c>
    </row>
    <row r="405" ht="22.5" customHeight="1">
      <c r="B405" s="2" t="s">
        <v>235</v>
      </c>
    </row>
    <row r="406" spans="2:9" ht="24.75" customHeight="1">
      <c r="B406" s="2" t="s">
        <v>129</v>
      </c>
      <c r="C406" s="49"/>
      <c r="D406" s="49"/>
      <c r="E406" s="10"/>
      <c r="F406" s="10"/>
      <c r="G406" s="49" t="s">
        <v>77</v>
      </c>
      <c r="H406" s="49"/>
      <c r="I406" s="49" t="s">
        <v>78</v>
      </c>
    </row>
    <row r="407" spans="3:9" ht="8.25" customHeight="1">
      <c r="C407" s="9"/>
      <c r="D407" s="9"/>
      <c r="E407" s="9"/>
      <c r="F407" s="10"/>
      <c r="G407" s="13"/>
      <c r="H407" s="10"/>
      <c r="I407" s="13"/>
    </row>
    <row r="408" spans="2:9" ht="24.75" customHeight="1">
      <c r="B408" s="2" t="s">
        <v>136</v>
      </c>
      <c r="C408" s="10"/>
      <c r="D408" s="10"/>
      <c r="E408" s="49" t="s">
        <v>130</v>
      </c>
      <c r="F408" s="10"/>
      <c r="G408" s="81">
        <f>+C33</f>
        <v>36</v>
      </c>
      <c r="H408" s="62"/>
      <c r="I408" s="62">
        <f>+G33</f>
        <v>820</v>
      </c>
    </row>
    <row r="409" spans="2:9" ht="20.25" customHeight="1">
      <c r="B409" s="2" t="s">
        <v>131</v>
      </c>
      <c r="E409" s="42" t="s">
        <v>132</v>
      </c>
      <c r="G409" s="63">
        <v>61575</v>
      </c>
      <c r="H409" s="62"/>
      <c r="I409" s="63">
        <v>61575</v>
      </c>
    </row>
    <row r="410" spans="2:9" ht="17.25" customHeight="1">
      <c r="B410" s="2" t="s">
        <v>133</v>
      </c>
      <c r="E410" s="42" t="s">
        <v>134</v>
      </c>
      <c r="G410" s="82">
        <f>+G408/G409*100</f>
        <v>0.0584652862362972</v>
      </c>
      <c r="H410" s="65"/>
      <c r="I410" s="64">
        <f>+I408/I409*100</f>
        <v>1.3317092976045473</v>
      </c>
    </row>
    <row r="411" spans="5:9" ht="15" customHeight="1">
      <c r="E411" s="42"/>
      <c r="G411" s="42"/>
      <c r="H411" s="66"/>
      <c r="I411" s="42"/>
    </row>
    <row r="412" spans="2:9" ht="16.5" customHeight="1">
      <c r="B412" s="2" t="s">
        <v>135</v>
      </c>
      <c r="E412" s="42"/>
      <c r="G412" s="49"/>
      <c r="H412" s="49"/>
      <c r="I412" s="10"/>
    </row>
    <row r="413" spans="5:9" ht="10.5" customHeight="1">
      <c r="E413" s="42"/>
      <c r="G413" s="10"/>
      <c r="H413" s="10"/>
      <c r="I413" s="67"/>
    </row>
    <row r="414" spans="2:9" ht="16.5" customHeight="1">
      <c r="B414" s="2" t="s">
        <v>136</v>
      </c>
      <c r="E414" s="49" t="s">
        <v>130</v>
      </c>
      <c r="G414" s="76">
        <f>+C33</f>
        <v>36</v>
      </c>
      <c r="H414" s="69"/>
      <c r="I414" s="68">
        <f>+G33</f>
        <v>820</v>
      </c>
    </row>
    <row r="415" spans="5:9" ht="8.25" customHeight="1">
      <c r="E415" s="49"/>
      <c r="G415" s="68"/>
      <c r="H415" s="69"/>
      <c r="I415" s="68"/>
    </row>
    <row r="416" spans="2:9" ht="13.5" customHeight="1">
      <c r="B416" s="2" t="s">
        <v>137</v>
      </c>
      <c r="E416" s="42" t="s">
        <v>132</v>
      </c>
      <c r="G416" s="68">
        <v>61575</v>
      </c>
      <c r="H416" s="69"/>
      <c r="I416" s="68">
        <v>61575</v>
      </c>
    </row>
    <row r="417" spans="2:9" ht="15" customHeight="1">
      <c r="B417" s="2" t="s">
        <v>138</v>
      </c>
      <c r="E417" s="42" t="s">
        <v>132</v>
      </c>
      <c r="G417" s="70">
        <v>58</v>
      </c>
      <c r="H417" s="69"/>
      <c r="I417" s="70">
        <v>22</v>
      </c>
    </row>
    <row r="418" spans="2:9" ht="19.5" customHeight="1">
      <c r="B418" s="2" t="s">
        <v>139</v>
      </c>
      <c r="E418" s="42" t="s">
        <v>132</v>
      </c>
      <c r="G418" s="71">
        <f>SUM(G416:G417)</f>
        <v>61633</v>
      </c>
      <c r="H418" s="69"/>
      <c r="I418" s="71">
        <f>SUM(I416:I417)</f>
        <v>61597</v>
      </c>
    </row>
    <row r="419" spans="5:9" ht="14.25" customHeight="1">
      <c r="E419" s="42"/>
      <c r="G419" s="68"/>
      <c r="H419" s="69"/>
      <c r="I419" s="68"/>
    </row>
    <row r="420" spans="2:9" ht="17.25" customHeight="1">
      <c r="B420" s="2" t="s">
        <v>140</v>
      </c>
      <c r="E420" s="42" t="s">
        <v>134</v>
      </c>
      <c r="G420" s="83">
        <f>+G414/G418*100</f>
        <v>0.05841026722697257</v>
      </c>
      <c r="H420" s="73"/>
      <c r="I420" s="72">
        <f>+I414/I418*100</f>
        <v>1.3312336639771418</v>
      </c>
    </row>
    <row r="421" spans="5:9" ht="19.5" customHeight="1">
      <c r="E421" s="42"/>
      <c r="G421" s="72"/>
      <c r="H421" s="73"/>
      <c r="I421" s="72"/>
    </row>
    <row r="422" spans="1:9" ht="15" customHeight="1">
      <c r="A422" s="103"/>
      <c r="B422" s="12"/>
      <c r="C422" s="12"/>
      <c r="D422" s="12"/>
      <c r="E422" s="66"/>
      <c r="F422" s="12"/>
      <c r="G422" s="73"/>
      <c r="H422" s="73"/>
      <c r="I422" s="73"/>
    </row>
    <row r="423" spans="5:9" ht="13.5" customHeight="1">
      <c r="E423" s="42"/>
      <c r="G423" s="72"/>
      <c r="H423" s="73"/>
      <c r="I423" s="72"/>
    </row>
    <row r="424" spans="5:9" ht="13.5" customHeight="1">
      <c r="E424" s="42"/>
      <c r="G424" s="72"/>
      <c r="H424" s="73"/>
      <c r="I424" s="72"/>
    </row>
    <row r="425" spans="1:8" ht="13.5" customHeight="1">
      <c r="A425" s="2" t="s">
        <v>141</v>
      </c>
      <c r="E425" s="42"/>
      <c r="H425" s="12"/>
    </row>
    <row r="426" spans="5:8" ht="13.5" customHeight="1">
      <c r="E426" s="42"/>
      <c r="H426" s="12"/>
    </row>
    <row r="427" spans="5:8" ht="13.5" customHeight="1">
      <c r="E427" s="42"/>
      <c r="H427" s="12"/>
    </row>
    <row r="428" spans="1:8" ht="13.5" customHeight="1">
      <c r="A428" s="2" t="s">
        <v>279</v>
      </c>
      <c r="E428" s="42"/>
      <c r="H428" s="12"/>
    </row>
    <row r="429" spans="1:8" ht="13.5" customHeight="1">
      <c r="A429" s="2" t="s">
        <v>280</v>
      </c>
      <c r="E429" s="42"/>
      <c r="H429" s="12"/>
    </row>
    <row r="430" spans="5:8" ht="13.5" customHeight="1">
      <c r="E430" s="42"/>
      <c r="H430" s="12"/>
    </row>
    <row r="431" spans="1:8" ht="13.5" customHeight="1">
      <c r="A431" s="89" t="s">
        <v>281</v>
      </c>
      <c r="H431" s="12"/>
    </row>
    <row r="432" ht="13.5" customHeight="1">
      <c r="H432" s="12"/>
    </row>
    <row r="433" ht="13.5" customHeight="1">
      <c r="H433" s="12"/>
    </row>
    <row r="434" ht="13.5" customHeight="1">
      <c r="H434" s="12"/>
    </row>
    <row r="435" ht="13.5" customHeight="1">
      <c r="H435" s="12"/>
    </row>
    <row r="488" spans="1:42" ht="13.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</row>
    <row r="489" spans="1:42" ht="13.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</row>
    <row r="490" spans="1:42" ht="13.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</row>
    <row r="491" spans="1:42" ht="13.5" customHeight="1">
      <c r="A491" s="12"/>
      <c r="B491" s="12"/>
      <c r="C491" s="74"/>
      <c r="D491" s="74"/>
      <c r="E491" s="74"/>
      <c r="F491" s="12"/>
      <c r="G491" s="74"/>
      <c r="H491" s="74"/>
      <c r="I491" s="74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</row>
    <row r="492" spans="1:42" ht="13.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</row>
    <row r="493" spans="1:42" ht="13.5" customHeight="1">
      <c r="A493" s="12"/>
      <c r="B493" s="12"/>
      <c r="C493" s="12"/>
      <c r="D493" s="12"/>
      <c r="E493" s="56"/>
      <c r="F493" s="56"/>
      <c r="G493" s="56"/>
      <c r="H493" s="56"/>
      <c r="I493" s="56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</row>
    <row r="494" spans="1:42" ht="13.5" customHeight="1">
      <c r="A494" s="12"/>
      <c r="B494" s="12"/>
      <c r="C494" s="56"/>
      <c r="D494" s="56"/>
      <c r="E494" s="56"/>
      <c r="F494" s="56"/>
      <c r="G494" s="56"/>
      <c r="H494" s="56"/>
      <c r="I494" s="56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</row>
    <row r="495" spans="1:42" ht="13.5" customHeight="1">
      <c r="A495" s="12"/>
      <c r="B495" s="12"/>
      <c r="C495" s="56"/>
      <c r="D495" s="56"/>
      <c r="E495" s="56"/>
      <c r="F495" s="56"/>
      <c r="G495" s="56"/>
      <c r="H495" s="56"/>
      <c r="I495" s="56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</row>
    <row r="496" spans="1:42" ht="13.5" customHeight="1">
      <c r="A496" s="12"/>
      <c r="B496" s="12"/>
      <c r="C496" s="56"/>
      <c r="D496" s="56"/>
      <c r="E496" s="56"/>
      <c r="F496" s="56"/>
      <c r="G496" s="56"/>
      <c r="H496" s="56"/>
      <c r="I496" s="56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</row>
    <row r="497" spans="1:42" ht="13.5" customHeight="1">
      <c r="A497" s="12"/>
      <c r="B497" s="12"/>
      <c r="C497" s="56"/>
      <c r="D497" s="56"/>
      <c r="E497" s="56"/>
      <c r="F497" s="56"/>
      <c r="G497" s="56"/>
      <c r="H497" s="56"/>
      <c r="I497" s="56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</row>
    <row r="498" spans="1:42" ht="13.5" customHeight="1">
      <c r="A498" s="12"/>
      <c r="B498" s="12"/>
      <c r="C498" s="56"/>
      <c r="D498" s="56"/>
      <c r="E498" s="56"/>
      <c r="F498" s="56"/>
      <c r="G498" s="56"/>
      <c r="H498" s="56"/>
      <c r="I498" s="56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</row>
    <row r="499" spans="1:42" ht="13.5" customHeight="1">
      <c r="A499" s="12"/>
      <c r="B499" s="12"/>
      <c r="C499" s="56"/>
      <c r="D499" s="56"/>
      <c r="E499" s="56"/>
      <c r="F499" s="56"/>
      <c r="G499" s="56"/>
      <c r="H499" s="56"/>
      <c r="I499" s="56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</row>
    <row r="500" spans="1:42" ht="13.5" customHeight="1">
      <c r="A500" s="12"/>
      <c r="B500" s="12"/>
      <c r="C500" s="56"/>
      <c r="D500" s="56"/>
      <c r="E500" s="56"/>
      <c r="F500" s="56"/>
      <c r="G500" s="56"/>
      <c r="H500" s="56"/>
      <c r="I500" s="56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</row>
    <row r="501" spans="1:42" ht="13.5" customHeight="1">
      <c r="A501" s="12"/>
      <c r="B501" s="12"/>
      <c r="C501" s="56"/>
      <c r="D501" s="56"/>
      <c r="E501" s="56"/>
      <c r="F501" s="56"/>
      <c r="G501" s="56"/>
      <c r="H501" s="56"/>
      <c r="I501" s="56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</row>
    <row r="502" spans="1:42" ht="13.5" customHeight="1">
      <c r="A502" s="12"/>
      <c r="B502" s="12"/>
      <c r="C502" s="56"/>
      <c r="D502" s="56"/>
      <c r="E502" s="56"/>
      <c r="F502" s="56"/>
      <c r="G502" s="56"/>
      <c r="H502" s="56"/>
      <c r="I502" s="56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</row>
    <row r="503" spans="1:42" ht="13.5" customHeight="1">
      <c r="A503" s="12"/>
      <c r="B503" s="12"/>
      <c r="C503" s="56"/>
      <c r="D503" s="56"/>
      <c r="E503" s="56"/>
      <c r="F503" s="56"/>
      <c r="G503" s="56"/>
      <c r="H503" s="56"/>
      <c r="I503" s="56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</row>
    <row r="504" spans="1:42" ht="13.5" customHeight="1">
      <c r="A504" s="12"/>
      <c r="B504" s="12"/>
      <c r="C504" s="56"/>
      <c r="D504" s="56"/>
      <c r="E504" s="56"/>
      <c r="F504" s="56"/>
      <c r="G504" s="56"/>
      <c r="H504" s="56"/>
      <c r="I504" s="56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</row>
    <row r="505" spans="1:42" ht="13.5" customHeight="1">
      <c r="A505" s="12"/>
      <c r="B505" s="12"/>
      <c r="C505" s="56"/>
      <c r="D505" s="56"/>
      <c r="E505" s="56"/>
      <c r="F505" s="56"/>
      <c r="G505" s="56"/>
      <c r="H505" s="56"/>
      <c r="I505" s="56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</row>
    <row r="506" spans="1:42" ht="13.5" customHeight="1">
      <c r="A506" s="12"/>
      <c r="B506" s="12"/>
      <c r="C506" s="56"/>
      <c r="D506" s="56"/>
      <c r="E506" s="56"/>
      <c r="F506" s="56"/>
      <c r="G506" s="56"/>
      <c r="H506" s="56"/>
      <c r="I506" s="56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</row>
    <row r="507" spans="1:42" ht="13.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</row>
    <row r="508" spans="1:42" ht="13.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</row>
    <row r="509" spans="1:42" ht="13.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</row>
    <row r="510" spans="1:42" ht="13.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</row>
    <row r="511" spans="1:42" ht="13.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</row>
    <row r="512" spans="1:42" ht="13.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</row>
    <row r="513" spans="1:42" ht="13.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</row>
    <row r="514" spans="1:42" ht="13.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</row>
    <row r="515" spans="1:42" ht="13.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</row>
    <row r="516" spans="1:42" ht="13.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</row>
    <row r="517" spans="1:42" ht="13.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</row>
    <row r="518" spans="1:42" ht="13.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</row>
    <row r="519" spans="1:42" ht="13.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</row>
    <row r="520" spans="1:42" ht="13.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</row>
    <row r="521" spans="1:42" ht="13.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</row>
    <row r="522" spans="1:42" ht="13.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</row>
    <row r="523" spans="1:42" ht="13.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</row>
    <row r="524" spans="1:42" ht="13.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</row>
    <row r="525" spans="1:42" ht="13.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</row>
    <row r="526" spans="1:42" ht="13.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</row>
  </sheetData>
  <mergeCells count="2">
    <mergeCell ref="C6:E6"/>
    <mergeCell ref="G6:I6"/>
  </mergeCells>
  <printOptions/>
  <pageMargins left="1.1" right="0" top="0.85" bottom="0" header="0.5" footer="0.5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mgni-tech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mgni-tech</dc:creator>
  <cp:keywords/>
  <dc:description/>
  <cp:lastModifiedBy>mei</cp:lastModifiedBy>
  <cp:lastPrinted>2006-03-29T07:43:39Z</cp:lastPrinted>
  <dcterms:created xsi:type="dcterms:W3CDTF">2004-01-29T02:32:07Z</dcterms:created>
  <dcterms:modified xsi:type="dcterms:W3CDTF">2006-03-29T07:58:07Z</dcterms:modified>
  <cp:category/>
  <cp:version/>
  <cp:contentType/>
  <cp:contentStatus/>
</cp:coreProperties>
</file>