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720" windowHeight="6180" activeTab="0"/>
  </bookViews>
  <sheets>
    <sheet name="Apr'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<sst xmlns="http://schemas.openxmlformats.org/spreadsheetml/2006/main" count="310" uniqueCount="266">
  <si>
    <t>Magni-Tech Industries Berhad</t>
  </si>
  <si>
    <t>( Incorporated in Malaysia ; Company No. 422585-V )</t>
  </si>
  <si>
    <t>RM'000</t>
  </si>
  <si>
    <t>Revenue</t>
  </si>
  <si>
    <t>Net profit for the period</t>
  </si>
  <si>
    <t>Current Assets</t>
  </si>
  <si>
    <t xml:space="preserve">  Inventories</t>
  </si>
  <si>
    <t>Current Liabilities</t>
  </si>
  <si>
    <t xml:space="preserve">  Short Term Borrowings</t>
  </si>
  <si>
    <t xml:space="preserve">  Provision for Taxation</t>
  </si>
  <si>
    <t>Net Current Assets</t>
  </si>
  <si>
    <t>Financed by :</t>
  </si>
  <si>
    <t xml:space="preserve">  Share Capital</t>
  </si>
  <si>
    <t xml:space="preserve">  Reserves</t>
  </si>
  <si>
    <t xml:space="preserve">  Deferred Taxation</t>
  </si>
  <si>
    <t>Share</t>
  </si>
  <si>
    <t>Retained</t>
  </si>
  <si>
    <t>Dividends</t>
  </si>
  <si>
    <t>Other Operating Income</t>
  </si>
  <si>
    <t>Profit from Operations</t>
  </si>
  <si>
    <t>Taxation</t>
  </si>
  <si>
    <t>Minority interest</t>
  </si>
  <si>
    <t>Operating Expenses</t>
  </si>
  <si>
    <t>Long Term Investments</t>
  </si>
  <si>
    <t xml:space="preserve">  Shareholders' Fund</t>
  </si>
  <si>
    <t>Minority Interests</t>
  </si>
  <si>
    <t>Balance as at 1 May 2001</t>
  </si>
  <si>
    <t xml:space="preserve">Condensed Consolidated Income Statements </t>
  </si>
  <si>
    <t>(The figures have not been audited)</t>
  </si>
  <si>
    <t xml:space="preserve">Condensed Consolidated Statement of Change in Equity </t>
  </si>
  <si>
    <t xml:space="preserve">Condensed Consolidated Cash Flow Statement </t>
  </si>
  <si>
    <t>Audited</t>
  </si>
  <si>
    <t>Unaudited</t>
  </si>
  <si>
    <t>Cash and bank balances</t>
  </si>
  <si>
    <t>Fixed deposit with licensed banks</t>
  </si>
  <si>
    <t>Cash flows from/(used in ) operating activities</t>
  </si>
  <si>
    <t>Profit before tax</t>
  </si>
  <si>
    <t>Adjustment for :</t>
  </si>
  <si>
    <t>Depreciation</t>
  </si>
  <si>
    <t>Gain on disposal of property, plant and equipment</t>
  </si>
  <si>
    <t>Interest income</t>
  </si>
  <si>
    <t>Operating profit before working capital changes</t>
  </si>
  <si>
    <t>Cash generated from operations</t>
  </si>
  <si>
    <t>Income tax paid</t>
  </si>
  <si>
    <t>Net cash from operating activities</t>
  </si>
  <si>
    <t>Cash flows from/(used in) investing activities</t>
  </si>
  <si>
    <t>Interest received</t>
  </si>
  <si>
    <t>Purchase of investment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</si>
  <si>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</si>
  <si>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</si>
  <si>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</si>
  <si>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</si>
  <si>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</si>
  <si>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at end of year</t>
  </si>
  <si>
    <t>Total</t>
  </si>
  <si>
    <t>Cash &amp; Cash Equivalents comprise the following :-</t>
  </si>
  <si>
    <t>1)</t>
  </si>
  <si>
    <t>Basis of Preparation</t>
  </si>
  <si>
    <t>2)</t>
  </si>
  <si>
    <t>Audit Qualification</t>
  </si>
  <si>
    <t>The audit report of the financial statements for the year ended 30 April 2002 was not qualified.</t>
  </si>
  <si>
    <t>3)</t>
  </si>
  <si>
    <t>Seasonal or Cyclical Factors</t>
  </si>
  <si>
    <t>4)</t>
  </si>
  <si>
    <t>Unusual Items</t>
  </si>
  <si>
    <t>5)</t>
  </si>
  <si>
    <t>Material Changes in Estimates</t>
  </si>
  <si>
    <t>There were no changes in estimates of amounts reported in the prior quarters of the current or previous</t>
  </si>
  <si>
    <t>6)</t>
  </si>
  <si>
    <t>Debts and Equity Securities</t>
  </si>
  <si>
    <t>7)</t>
  </si>
  <si>
    <t>8)</t>
  </si>
  <si>
    <t>Segment Information</t>
  </si>
  <si>
    <t>operating in the same industry, ie packaging industry and in Malaysia.</t>
  </si>
  <si>
    <t>9)</t>
  </si>
  <si>
    <t>Revaluation of Property, Plant and Equipment</t>
  </si>
  <si>
    <t>10)</t>
  </si>
  <si>
    <t>Subsequent Events</t>
  </si>
  <si>
    <t>in this quarterly report.</t>
  </si>
  <si>
    <t>11)</t>
  </si>
  <si>
    <t>Change in Composition of the Group</t>
  </si>
  <si>
    <t>12)</t>
  </si>
  <si>
    <t>(Incorporated in Malaysia ; Company No. 422585-V)</t>
  </si>
  <si>
    <t>13)</t>
  </si>
  <si>
    <t>financial year which have a material effect in the current quarter.</t>
  </si>
  <si>
    <t>Contingent Liabilities and Contingent Assets</t>
  </si>
  <si>
    <t>14)</t>
  </si>
  <si>
    <t>Review of Performance</t>
  </si>
  <si>
    <t>15)</t>
  </si>
  <si>
    <t>16)</t>
  </si>
  <si>
    <t>17)</t>
  </si>
  <si>
    <t>Profit Forecast or Profit Guarantee</t>
  </si>
  <si>
    <t>18)</t>
  </si>
  <si>
    <t>19)</t>
  </si>
  <si>
    <t>Material Variance of Results vs Preceding Quarter</t>
  </si>
  <si>
    <t>20)</t>
  </si>
  <si>
    <t>Profit or Loss on Disposal of Unquoted Investments and Properties</t>
  </si>
  <si>
    <t>Purchase or Disposal of Quoted Investments</t>
  </si>
  <si>
    <t>21)</t>
  </si>
  <si>
    <t xml:space="preserve">Status of Corporate Proposals </t>
  </si>
  <si>
    <t>(a)</t>
  </si>
  <si>
    <t>(b)</t>
  </si>
  <si>
    <t>22)</t>
  </si>
  <si>
    <t>Group Borrowings</t>
  </si>
  <si>
    <t>23)</t>
  </si>
  <si>
    <t>Off Balance Sheet Financial Instruments</t>
  </si>
  <si>
    <t>There were no off financial instruments with off balance sheet risk at the date of this quarterly report.</t>
  </si>
  <si>
    <t>Material Litigation</t>
  </si>
  <si>
    <t>There were no pending material litigation as at the date of this quarterly report.</t>
  </si>
  <si>
    <t>25)</t>
  </si>
  <si>
    <t>Dividend</t>
  </si>
  <si>
    <t>By Order of the Board</t>
  </si>
  <si>
    <t>@ 30-4-2002</t>
  </si>
  <si>
    <t>ended 30 April 2002.</t>
  </si>
  <si>
    <t>Financial Report for the year ended 30 April 2002</t>
  </si>
  <si>
    <t>Report for the year ended 30 April 2002.</t>
  </si>
  <si>
    <t>This is not applicable.</t>
  </si>
  <si>
    <t>not materially affected by seasonal or cyclical factors.</t>
  </si>
  <si>
    <t xml:space="preserve"> - Basic</t>
  </si>
  <si>
    <t xml:space="preserve"> - Diluted</t>
  </si>
  <si>
    <r>
      <t xml:space="preserve">Net Tangible Assets per share  </t>
    </r>
    <r>
      <rPr>
        <sz val="8"/>
        <rFont val="Arial"/>
        <family val="2"/>
      </rPr>
      <t>(RM)</t>
    </r>
  </si>
  <si>
    <t>the immediate preceding quarter.</t>
  </si>
  <si>
    <t xml:space="preserve">                            3 months to</t>
  </si>
  <si>
    <t>Fixed assets written off</t>
  </si>
  <si>
    <t>Purchase of fixed assets</t>
  </si>
  <si>
    <t>Proceeds from issuance of shares</t>
  </si>
  <si>
    <t>Dividend paid</t>
  </si>
  <si>
    <t>Tan Sri Dato' Tan Kok Ping</t>
  </si>
  <si>
    <t>Cash but non-operating items</t>
  </si>
  <si>
    <t>Bonus Issue</t>
  </si>
  <si>
    <t>Dividend Paid</t>
  </si>
  <si>
    <t>24)</t>
  </si>
  <si>
    <t>30 April 2002 had been paid on 9 December 2002.</t>
  </si>
  <si>
    <t>Provision for taxation</t>
  </si>
  <si>
    <t>Deferred tax</t>
  </si>
  <si>
    <t>(sen)</t>
  </si>
  <si>
    <t>('000)</t>
  </si>
  <si>
    <t>(RM'000)</t>
  </si>
  <si>
    <t>Adjusted for share options</t>
  </si>
  <si>
    <t>Paid up share capital at start</t>
  </si>
  <si>
    <t>Paid up share capital at end (Ordinary shares of RM1 each)</t>
  </si>
  <si>
    <t>been increased as follows :</t>
  </si>
  <si>
    <t>2003 and listed on the 2nd Board of KLSE on 28 January 2003.</t>
  </si>
  <si>
    <t>Earning Per Share (EPS)</t>
  </si>
  <si>
    <t>(a) Basic EPS</t>
  </si>
  <si>
    <t>Basic EPS</t>
  </si>
  <si>
    <t>(b) Diluted EPS</t>
  </si>
  <si>
    <t>Weighted average no. of ordinary share in issue</t>
  </si>
  <si>
    <t>Diluted EPS</t>
  </si>
  <si>
    <t xml:space="preserve">     3 months</t>
  </si>
  <si>
    <t xml:space="preserve">         RM000</t>
  </si>
  <si>
    <t xml:space="preserve">          RM000</t>
  </si>
  <si>
    <t xml:space="preserve">      3 months</t>
  </si>
  <si>
    <t>Chairman</t>
  </si>
  <si>
    <t>Capital and Reserves</t>
  </si>
  <si>
    <t>Long term and Deferred Liablities</t>
  </si>
  <si>
    <t xml:space="preserve">  Trade and Other Payables</t>
  </si>
  <si>
    <t xml:space="preserve">  Cash and Bank Balances</t>
  </si>
  <si>
    <t xml:space="preserve">  Deposit with Licensed Banks</t>
  </si>
  <si>
    <t xml:space="preserve">  Trade and Other Receivables</t>
  </si>
  <si>
    <t>Property , Plant and Equipment</t>
  </si>
  <si>
    <t>Profit before Taxation</t>
  </si>
  <si>
    <t>Profit after Taxation</t>
  </si>
  <si>
    <t>Net Profit for the period</t>
  </si>
  <si>
    <t>Finance Costs</t>
  </si>
  <si>
    <t>Earning Per Share</t>
  </si>
  <si>
    <t>Capital</t>
  </si>
  <si>
    <t>Premium</t>
  </si>
  <si>
    <t>Profits</t>
  </si>
  <si>
    <t>Issue of Shares</t>
  </si>
  <si>
    <t xml:space="preserve">Proceeds from disposal of property </t>
  </si>
  <si>
    <t xml:space="preserve">        RM'000</t>
  </si>
  <si>
    <t>There  were  no  unusual items affecting the assets,  liabilities,  equity,  net income or cash flows of the</t>
  </si>
  <si>
    <t xml:space="preserve">The bonus issue  ("1 for 2")  of  20,492,000  ordinary shares  of  RM1 each  was allotted on  15 January </t>
  </si>
  <si>
    <t>Allotment under Magni's Employee Share Option Scheme</t>
  </si>
  <si>
    <t>Bonus Issue on 15 January 2003</t>
  </si>
  <si>
    <t xml:space="preserve">provide guarantee  in support  of  banking  facilities  and  other credit  facilities  granted  to  subsidiaries </t>
  </si>
  <si>
    <t>A  final dividend of  7% tax exempt  amounting to  RM 2,866,290  for  the previous  financial year ended</t>
  </si>
  <si>
    <t>This  interim  financial  report  has  been  prepared  in  accordance   with  MASB 26,   Interim  Financial</t>
  </si>
  <si>
    <t>The accounting policies and method  of computation adopted  are consistent  with  those adopted in the</t>
  </si>
  <si>
    <t>The Condensed Consolidated Statement of Changes in Equity  should  be  read  in conjunction  with the Annual</t>
  </si>
  <si>
    <t>The Condensed  Balance Sheet  should be  read  in conjunction with  the Annual Financial Report  for the year</t>
  </si>
  <si>
    <t>The  Condensed Consolidated Cash Flow Statement  should be read  in conjunction with  the  Annual Financial</t>
  </si>
  <si>
    <t>Reporting and Part A of Appendix 9B of the Kuala Lumpur Stock Exchange Listing Requirements.</t>
  </si>
  <si>
    <t>Condensed Consolidated Balance Sheet</t>
  </si>
  <si>
    <t>Bank Overdraft</t>
  </si>
  <si>
    <t>were no contingent assets since the last annual Balance Sheet date.</t>
  </si>
  <si>
    <t>Weighted average no. of ordinary share for diluted EPS</t>
  </si>
  <si>
    <t>Weighted average no. of ordinary shares in issue</t>
  </si>
  <si>
    <t>Repayment of revolving credit</t>
  </si>
  <si>
    <t>The Condensed Consolidated Income Statement  should be  read  in conjunction with  the  Annual  Financial</t>
  </si>
  <si>
    <t>30.4.2003</t>
  </si>
  <si>
    <t>30.4.2002</t>
  </si>
  <si>
    <t>@ 30-4-2003</t>
  </si>
  <si>
    <t>As at 30 April 2003</t>
  </si>
  <si>
    <t>For the 12 months ended 30 April 2003</t>
  </si>
  <si>
    <t>For 12 months ended 30 April 2003</t>
  </si>
  <si>
    <t>Balance as at 30 April 2003</t>
  </si>
  <si>
    <t>For 12 months ended 30 April 2002</t>
  </si>
  <si>
    <t>Balance as at 30 April 2002</t>
  </si>
  <si>
    <t>For the 12 months to 30 April 2003</t>
  </si>
  <si>
    <t>Report on results for the 4th quarter ended 30 April 2003 ("the current quarter")</t>
  </si>
  <si>
    <t xml:space="preserve">                            12 months to</t>
  </si>
  <si>
    <t xml:space="preserve">      12 months </t>
  </si>
  <si>
    <t xml:space="preserve">   12 months </t>
  </si>
  <si>
    <t xml:space="preserve">     12 months </t>
  </si>
  <si>
    <t>Quarterly Report on results for the 4th quarter ended 30 April 2003</t>
  </si>
  <si>
    <t xml:space="preserve">As at 30 April 2003,  contingent  liabilities  in respect of  Magni's  guarantee and  its undertakings to </t>
  </si>
  <si>
    <t>amounted to RM2.302 million, an increase of RM1.416 million from RM0.886 as at 30 April 2002. There</t>
  </si>
  <si>
    <t>Interest cost</t>
  </si>
  <si>
    <t>Turnover for the current quarter increased by 5.7%  as compared to  the preceding year  corresponding</t>
  </si>
  <si>
    <t>For the financial period, Turnover dropped marginally by 0.4% while Profit before tax declined by 18%</t>
  </si>
  <si>
    <t>30 June 2003</t>
  </si>
  <si>
    <t>Interest paid</t>
  </si>
  <si>
    <t>Decrease in current assets</t>
  </si>
  <si>
    <t>Increase in current liabilities</t>
  </si>
  <si>
    <t>Overprovision</t>
  </si>
  <si>
    <t xml:space="preserve">The operations of  the Group during the 12 months ended 30 April 2003  ("the financial year')  were </t>
  </si>
  <si>
    <t>During the current quarter  and  the financial year,  the issued and paid up share capital  of Magni have</t>
  </si>
  <si>
    <t>There were no changes in the composition of the Group during the financial year.</t>
  </si>
  <si>
    <t>year respectively are made up as follows :</t>
  </si>
  <si>
    <t>There were no disposals of unquoted investments or properties during the financial year.</t>
  </si>
  <si>
    <t>The basic and diluted EPS for the current quarter and for the financial year are as follows :</t>
  </si>
  <si>
    <t xml:space="preserve">The tax charges of  RM0.961 mil. and  RM2.569 mil. respectively  for the current quarter and the financial </t>
  </si>
  <si>
    <t>Prior year adjustment</t>
  </si>
  <si>
    <t>However the Board of Directors has recommended, for approval at the forthcoming annual general</t>
  </si>
  <si>
    <t>Should the said dividend be approved in the AGM, the total dividend payable for the year ended 30 April</t>
  </si>
  <si>
    <t>Bad debts written off</t>
  </si>
  <si>
    <t>There were no purchases or disposals of quoted investments during the financial year.</t>
  </si>
  <si>
    <t xml:space="preserve">As at the end of the current quarter,  the Group has outstanding revolving credit and bankers' acceptance </t>
  </si>
  <si>
    <t>Group for the financial year.</t>
  </si>
  <si>
    <t>There was no revaluation of property, plant and equipment during the current financial year.</t>
  </si>
  <si>
    <t xml:space="preserve">There were no material events subsequent to the end of the financial year that have not been reflected </t>
  </si>
  <si>
    <t xml:space="preserve">quarter.  However, Profit before Tax declined by 35% mainly  due to unfavorable selling price under the </t>
  </si>
  <si>
    <t>difficult market conditions.</t>
  </si>
  <si>
    <t xml:space="preserve">There was no material variance in the Group's Profit Before Tax for the current quarter as compared to </t>
  </si>
  <si>
    <t>Prospects</t>
  </si>
  <si>
    <t>Barring any unforseen circumstances, the Group is expected to continue to be profitable for the year</t>
  </si>
  <si>
    <t>ending 30 April 2004.</t>
  </si>
  <si>
    <t>The effective tax rates for the current quarter and the financial year are higher than  the statutory rate</t>
  </si>
  <si>
    <t>The transfer from the Second Board to the Main Board of KLSE has been effected on 8 April 2003.</t>
  </si>
  <si>
    <t>(FYR 30-4-2002 : 7% tax exempt)</t>
  </si>
  <si>
    <t xml:space="preserve">meeting  (AGM),  a  final ordinary  tax-exempt dividend  of  5%  for  the   year  ended  30-4-2003 </t>
  </si>
  <si>
    <t>The amount of dividend per share will be 5 sen, tax exempt (FYR 30-4-2002 : 7sen, tax exempt) and</t>
  </si>
  <si>
    <t>the date of the AGM, closure of book for the dividend and payment will be notified in due course.</t>
  </si>
  <si>
    <t>2003 being 5 sen per share, tax exempt (FYR 30-4-2002 : 7 sen, tax exempt).</t>
  </si>
  <si>
    <t>26)</t>
  </si>
  <si>
    <t>market conditions in the packaging industry.</t>
  </si>
  <si>
    <t>as compared to the preceding financial year mainly due to unfavorable selling price under the difficult</t>
  </si>
  <si>
    <t>Balance as at 1 May 2002 (As previously stated)</t>
  </si>
  <si>
    <t>Balance at at 1 May 2002 (Restated)</t>
  </si>
  <si>
    <t>Balance as at 30 April 2002 (Restated)</t>
  </si>
  <si>
    <t>This refers to the reversal of the 7% tax-exempt final dividend of RM 2.859 million for the year ended</t>
  </si>
  <si>
    <t>reflected in the financial year's accounts (MASB 19).</t>
  </si>
  <si>
    <t xml:space="preserve">Sheet as at 30-4-2002. The said dividend was subsequently paid on 9-12-2002 and has already been </t>
  </si>
  <si>
    <t>Hence, the relevant comparative figures have been reclassified to conform with current year's presentation.</t>
  </si>
  <si>
    <t xml:space="preserve">30-4-2002  which  was  proposed after the year end but was recognised as a liability in the  Balance </t>
  </si>
  <si>
    <t>For the Forth quarter ended 30 April 2003</t>
  </si>
  <si>
    <t>this quarterly report.</t>
  </si>
  <si>
    <t>No segmental information  is presented  for the financial year as all the three subsidiaries of Magni are</t>
  </si>
  <si>
    <t>Drawdown of revolving credit and bankers' acceptance</t>
  </si>
  <si>
    <t>mainly due to certain expenses being disallowed for tax purposes.</t>
  </si>
  <si>
    <t>No interim dividend has been declared or paid during the current quarter and financial year.</t>
  </si>
  <si>
    <t>of RM 0.5 million and RM 0.514 million respectively (both are current and unsecured).</t>
  </si>
  <si>
    <t>Prior Year Adjustment on Retained Profits</t>
  </si>
  <si>
    <t>audited financial statements for the year ended 30 April 2002  other than that disclosed in note 26 of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</si>
</sst>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d/mm/yyyy"/>
    <numFmt numFmtId="174" formatCode="_(* #,##0.0_);_(* \(#,##0.0\);_(* &quot;-&quot;??_);_(@_)"/>
    <numFmt numFmtId="175" formatCode="_-* #,##0.0_-;\-* #,##0.0_-;_-* &quot;-&quot;??_-;_-@_-"/>
    <numFmt numFmtId="176" formatCode="_-* #,##0_-;\-* #,##0_-;_-* &quot;-&quot;??_-;_-@_-"/>
  </numFmts>
  <fonts count="1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172" fontId="0" fillId="0" borderId="0" xfId="15" applyNumberFormat="1" applyFont="1" applyAlignment="1">
      <alignment/>
    </xf>
    <xf numFmtId="172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0" fillId="0" borderId="0" xfId="15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0" fillId="0" borderId="0" xfId="15" applyNumberFormat="1" applyFont="1" applyBorder="1" applyAlignment="1">
      <alignment vertical="center"/>
    </xf>
    <xf numFmtId="43" fontId="0" fillId="0" borderId="0" xfId="15" applyNumberFormat="1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4" fillId="0" borderId="4" xfId="0" applyFont="1" applyBorder="1" applyAlignment="1" quotePrefix="1">
      <alignment horizontal="center"/>
    </xf>
    <xf numFmtId="0" fontId="2" fillId="0" borderId="0" xfId="0" applyFont="1" applyBorder="1" applyAlignment="1">
      <alignment horizontal="left" vertical="top"/>
    </xf>
    <xf numFmtId="171" fontId="0" fillId="0" borderId="4" xfId="15" applyFont="1" applyBorder="1" applyAlignment="1">
      <alignment/>
    </xf>
    <xf numFmtId="171" fontId="0" fillId="0" borderId="4" xfId="15" applyNumberFormat="1" applyFont="1" applyBorder="1" applyAlignment="1" quotePrefix="1">
      <alignment/>
    </xf>
    <xf numFmtId="0" fontId="0" fillId="0" borderId="0" xfId="0" applyFont="1" applyAlignment="1" quotePrefix="1">
      <alignment/>
    </xf>
    <xf numFmtId="172" fontId="0" fillId="0" borderId="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176" fontId="0" fillId="0" borderId="3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6" fontId="0" fillId="0" borderId="0" xfId="15" applyNumberFormat="1" applyFont="1" applyBorder="1" applyAlignment="1">
      <alignment/>
    </xf>
    <xf numFmtId="176" fontId="4" fillId="0" borderId="0" xfId="15" applyNumberFormat="1" applyFont="1" applyBorder="1" applyAlignment="1">
      <alignment horizontal="right"/>
    </xf>
    <xf numFmtId="176" fontId="4" fillId="0" borderId="0" xfId="15" applyNumberFormat="1" applyFont="1" applyAlignment="1">
      <alignment horizontal="right"/>
    </xf>
    <xf numFmtId="171" fontId="4" fillId="0" borderId="0" xfId="15" applyNumberFormat="1" applyFont="1" applyAlignment="1">
      <alignment horizontal="right"/>
    </xf>
    <xf numFmtId="176" fontId="4" fillId="0" borderId="0" xfId="15" applyNumberFormat="1" applyFont="1" applyAlignment="1">
      <alignment/>
    </xf>
    <xf numFmtId="176" fontId="4" fillId="0" borderId="1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6" fontId="0" fillId="0" borderId="0" xfId="15" applyNumberFormat="1" applyFont="1" applyAlignment="1">
      <alignment horizontal="center"/>
    </xf>
    <xf numFmtId="176" fontId="0" fillId="0" borderId="1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2" xfId="15" applyNumberFormat="1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5" fontId="4" fillId="0" borderId="0" xfId="0" applyNumberFormat="1" applyFont="1" applyAlignment="1" quotePrefix="1">
      <alignment/>
    </xf>
    <xf numFmtId="172" fontId="0" fillId="0" borderId="3" xfId="15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71" fontId="4" fillId="0" borderId="0" xfId="15" applyNumberFormat="1" applyFont="1" applyBorder="1" applyAlignment="1">
      <alignment horizontal="right"/>
    </xf>
    <xf numFmtId="176" fontId="4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176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 quotePrefix="1">
      <alignment/>
    </xf>
    <xf numFmtId="0" fontId="0" fillId="0" borderId="4" xfId="0" applyFont="1" applyBorder="1" applyAlignment="1">
      <alignment horizontal="center"/>
    </xf>
    <xf numFmtId="172" fontId="0" fillId="0" borderId="5" xfId="15" applyNumberFormat="1" applyFont="1" applyBorder="1" applyAlignment="1">
      <alignment/>
    </xf>
    <xf numFmtId="0" fontId="7" fillId="0" borderId="4" xfId="0" applyFont="1" applyBorder="1" applyAlignment="1">
      <alignment/>
    </xf>
    <xf numFmtId="176" fontId="0" fillId="0" borderId="4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Border="1" applyAlignment="1">
      <alignment/>
    </xf>
    <xf numFmtId="172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5"/>
  <sheetViews>
    <sheetView tabSelected="1" workbookViewId="0" topLeftCell="A203">
      <selection activeCell="B216" sqref="B216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3" width="10.7109375" style="2" customWidth="1"/>
    <col min="4" max="4" width="0.71875" style="2" customWidth="1"/>
    <col min="5" max="5" width="10.7109375" style="2" customWidth="1"/>
    <col min="6" max="6" width="1.421875" style="2" customWidth="1"/>
    <col min="7" max="7" width="10.7109375" style="2" customWidth="1"/>
    <col min="8" max="8" width="0.71875" style="2" customWidth="1"/>
    <col min="9" max="9" width="10.7109375" style="2" customWidth="1"/>
    <col min="10" max="16384" width="9.140625" style="2" customWidth="1"/>
  </cols>
  <sheetData>
    <row r="1" spans="1:2" ht="21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6" t="s">
        <v>27</v>
      </c>
      <c r="B3" s="29"/>
    </row>
    <row r="4" spans="1:3" ht="23.25" customHeight="1">
      <c r="A4" s="30" t="s">
        <v>257</v>
      </c>
      <c r="B4" s="30"/>
      <c r="C4" s="2" t="s">
        <v>28</v>
      </c>
    </row>
    <row r="5" ht="15.75" customHeight="1"/>
    <row r="6" spans="1:10" ht="13.5" customHeight="1">
      <c r="A6" s="62"/>
      <c r="B6" s="62"/>
      <c r="C6" s="82"/>
      <c r="D6" s="82"/>
      <c r="E6" s="82"/>
      <c r="F6" s="74"/>
      <c r="G6" s="82"/>
      <c r="H6" s="82"/>
      <c r="I6" s="82"/>
      <c r="J6" s="4"/>
    </row>
    <row r="7" spans="3:9" ht="38.25" customHeight="1">
      <c r="C7" s="25"/>
      <c r="D7" s="25"/>
      <c r="E7" s="25"/>
      <c r="F7" s="25"/>
      <c r="G7" s="25"/>
      <c r="H7" s="25"/>
      <c r="I7" s="25"/>
    </row>
    <row r="8" spans="3:9" ht="13.5" customHeight="1">
      <c r="C8" s="26" t="s">
        <v>122</v>
      </c>
      <c r="D8" s="26"/>
      <c r="E8" s="26"/>
      <c r="F8" s="26"/>
      <c r="G8" s="26" t="s">
        <v>202</v>
      </c>
      <c r="H8" s="26"/>
      <c r="I8" s="26"/>
    </row>
    <row r="9" spans="3:9" ht="13.5" customHeight="1">
      <c r="C9" s="25" t="s">
        <v>191</v>
      </c>
      <c r="D9" s="25"/>
      <c r="E9" s="25" t="s">
        <v>192</v>
      </c>
      <c r="F9" s="26"/>
      <c r="G9" s="27" t="s">
        <v>191</v>
      </c>
      <c r="H9" s="27"/>
      <c r="I9" s="25" t="s">
        <v>192</v>
      </c>
    </row>
    <row r="10" spans="1:9" ht="13.5" customHeight="1">
      <c r="A10" s="11"/>
      <c r="B10" s="11"/>
      <c r="C10" s="26" t="s">
        <v>2</v>
      </c>
      <c r="D10" s="26"/>
      <c r="E10" s="26" t="s">
        <v>2</v>
      </c>
      <c r="F10" s="26"/>
      <c r="G10" s="26" t="s">
        <v>2</v>
      </c>
      <c r="H10" s="26"/>
      <c r="I10" s="26" t="s">
        <v>2</v>
      </c>
    </row>
    <row r="11" spans="1:9" ht="8.25" customHeight="1">
      <c r="A11" s="11"/>
      <c r="B11" s="11"/>
      <c r="C11" s="59"/>
      <c r="D11" s="26"/>
      <c r="E11" s="59"/>
      <c r="F11" s="26"/>
      <c r="G11" s="59"/>
      <c r="H11" s="26"/>
      <c r="I11" s="59"/>
    </row>
    <row r="12" spans="4:8" ht="27" customHeight="1">
      <c r="D12" s="11"/>
      <c r="F12" s="11"/>
      <c r="H12" s="11"/>
    </row>
    <row r="13" spans="1:9" s="5" customFormat="1" ht="13.5" customHeight="1">
      <c r="A13" s="40" t="s">
        <v>3</v>
      </c>
      <c r="B13" s="24"/>
      <c r="C13" s="13">
        <v>20848</v>
      </c>
      <c r="D13" s="13"/>
      <c r="E13" s="13">
        <v>19721</v>
      </c>
      <c r="F13" s="13"/>
      <c r="G13" s="13">
        <v>85374</v>
      </c>
      <c r="H13" s="13"/>
      <c r="I13" s="13">
        <v>85678</v>
      </c>
    </row>
    <row r="14" spans="3:9" ht="13.5" customHeight="1">
      <c r="C14" s="6"/>
      <c r="D14" s="12"/>
      <c r="E14" s="6"/>
      <c r="F14" s="12"/>
      <c r="G14" s="6"/>
      <c r="H14" s="12"/>
      <c r="I14" s="6"/>
    </row>
    <row r="15" spans="1:9" ht="13.5" customHeight="1">
      <c r="A15" s="2" t="s">
        <v>22</v>
      </c>
      <c r="C15" s="6">
        <v>-19047</v>
      </c>
      <c r="D15" s="12"/>
      <c r="E15" s="6">
        <v>-17368</v>
      </c>
      <c r="F15" s="12"/>
      <c r="G15" s="6">
        <v>-77299</v>
      </c>
      <c r="H15" s="12"/>
      <c r="I15" s="6">
        <v>-76328</v>
      </c>
    </row>
    <row r="16" spans="3:9" ht="13.5" customHeight="1">
      <c r="C16" s="6"/>
      <c r="D16" s="12"/>
      <c r="E16" s="6"/>
      <c r="F16" s="12"/>
      <c r="G16" s="6"/>
      <c r="H16" s="12"/>
      <c r="I16" s="6"/>
    </row>
    <row r="17" spans="1:9" ht="13.5" customHeight="1">
      <c r="A17" s="2" t="s">
        <v>18</v>
      </c>
      <c r="C17" s="6">
        <v>101</v>
      </c>
      <c r="D17" s="12"/>
      <c r="E17" s="6">
        <v>523</v>
      </c>
      <c r="F17" s="12"/>
      <c r="G17" s="6">
        <v>478</v>
      </c>
      <c r="H17" s="12"/>
      <c r="I17" s="6">
        <v>1056</v>
      </c>
    </row>
    <row r="18" spans="3:9" ht="13.5" customHeight="1">
      <c r="C18" s="6"/>
      <c r="D18" s="12"/>
      <c r="E18" s="6"/>
      <c r="F18" s="12"/>
      <c r="G18" s="6"/>
      <c r="H18" s="12"/>
      <c r="I18" s="6"/>
    </row>
    <row r="19" spans="1:9" ht="13.5" customHeight="1">
      <c r="A19" s="3" t="s">
        <v>19</v>
      </c>
      <c r="B19" s="3"/>
      <c r="C19" s="6">
        <f>SUM(C13:C18)</f>
        <v>1902</v>
      </c>
      <c r="D19" s="12"/>
      <c r="E19" s="6">
        <f>SUM(E13:E18)</f>
        <v>2876</v>
      </c>
      <c r="F19" s="12"/>
      <c r="G19" s="6">
        <f>SUM(G13:G18)</f>
        <v>8553</v>
      </c>
      <c r="H19" s="12"/>
      <c r="I19" s="6">
        <f>SUM(I13:I18)</f>
        <v>10406</v>
      </c>
    </row>
    <row r="20" spans="3:9" ht="13.5" customHeight="1">
      <c r="C20" s="6"/>
      <c r="D20" s="12"/>
      <c r="E20" s="6"/>
      <c r="F20" s="12"/>
      <c r="G20" s="6"/>
      <c r="H20" s="12"/>
      <c r="I20" s="6"/>
    </row>
    <row r="21" spans="1:9" ht="13.5" customHeight="1">
      <c r="A21" s="2" t="s">
        <v>164</v>
      </c>
      <c r="C21" s="6">
        <v>-24</v>
      </c>
      <c r="D21" s="12"/>
      <c r="E21" s="6">
        <v>0</v>
      </c>
      <c r="F21" s="12"/>
      <c r="G21" s="6">
        <v>-24</v>
      </c>
      <c r="H21" s="12"/>
      <c r="I21" s="6">
        <v>-2</v>
      </c>
    </row>
    <row r="22" spans="3:9" ht="13.5" customHeight="1">
      <c r="C22" s="7"/>
      <c r="D22" s="12"/>
      <c r="E22" s="7"/>
      <c r="F22" s="12"/>
      <c r="G22" s="7"/>
      <c r="H22" s="12"/>
      <c r="I22" s="7"/>
    </row>
    <row r="23" spans="1:9" ht="20.25" customHeight="1">
      <c r="A23" s="3" t="s">
        <v>161</v>
      </c>
      <c r="B23" s="3"/>
      <c r="C23" s="6">
        <f>SUM(C19:C22)</f>
        <v>1878</v>
      </c>
      <c r="D23" s="12"/>
      <c r="E23" s="6">
        <f>SUM(E19:E22)</f>
        <v>2876</v>
      </c>
      <c r="F23" s="12"/>
      <c r="G23" s="6">
        <f>SUM(G19:G22)</f>
        <v>8529</v>
      </c>
      <c r="H23" s="12"/>
      <c r="I23" s="6">
        <f>SUM(I19:I22)</f>
        <v>10404</v>
      </c>
    </row>
    <row r="24" spans="3:9" ht="13.5" customHeight="1">
      <c r="C24" s="6"/>
      <c r="D24" s="12"/>
      <c r="E24" s="6"/>
      <c r="F24" s="12"/>
      <c r="G24" s="6"/>
      <c r="H24" s="12"/>
      <c r="I24" s="6"/>
    </row>
    <row r="25" spans="1:9" ht="13.5" customHeight="1">
      <c r="A25" s="11" t="s">
        <v>20</v>
      </c>
      <c r="B25" s="11"/>
      <c r="C25" s="7">
        <v>-961</v>
      </c>
      <c r="D25" s="12"/>
      <c r="E25" s="7">
        <v>-704</v>
      </c>
      <c r="F25" s="12"/>
      <c r="G25" s="7">
        <v>-2569</v>
      </c>
      <c r="H25" s="12"/>
      <c r="I25" s="7">
        <v>-2324</v>
      </c>
    </row>
    <row r="26" spans="3:9" ht="13.5" customHeight="1">
      <c r="C26" s="6"/>
      <c r="D26" s="12"/>
      <c r="E26" s="6"/>
      <c r="F26" s="12"/>
      <c r="G26" s="6"/>
      <c r="H26" s="12"/>
      <c r="I26" s="6"/>
    </row>
    <row r="27" spans="1:9" ht="13.5" customHeight="1">
      <c r="A27" s="3" t="s">
        <v>162</v>
      </c>
      <c r="B27" s="3"/>
      <c r="C27" s="6">
        <f>SUM(C23:C25)</f>
        <v>917</v>
      </c>
      <c r="D27" s="12"/>
      <c r="E27" s="6">
        <f>SUM(E23:E25)</f>
        <v>2172</v>
      </c>
      <c r="F27" s="12"/>
      <c r="G27" s="6">
        <f>SUM(G23:G25)</f>
        <v>5960</v>
      </c>
      <c r="H27" s="12"/>
      <c r="I27" s="6">
        <f>SUM(I23:I25)</f>
        <v>8080</v>
      </c>
    </row>
    <row r="28" spans="3:9" ht="13.5" customHeight="1">
      <c r="C28" s="6"/>
      <c r="D28" s="12"/>
      <c r="E28" s="6"/>
      <c r="F28" s="12"/>
      <c r="G28" s="6"/>
      <c r="H28" s="12"/>
      <c r="I28" s="6"/>
    </row>
    <row r="29" spans="1:9" ht="13.5" customHeight="1">
      <c r="A29" s="11" t="s">
        <v>21</v>
      </c>
      <c r="B29" s="11"/>
      <c r="C29" s="7">
        <v>-1</v>
      </c>
      <c r="D29" s="12"/>
      <c r="E29" s="7">
        <v>-1</v>
      </c>
      <c r="F29" s="12"/>
      <c r="G29" s="7">
        <v>-2</v>
      </c>
      <c r="H29" s="12"/>
      <c r="I29" s="7">
        <v>-3</v>
      </c>
    </row>
    <row r="30" spans="3:9" ht="13.5" customHeight="1">
      <c r="C30" s="6"/>
      <c r="D30" s="12"/>
      <c r="E30" s="6"/>
      <c r="F30" s="12"/>
      <c r="G30" s="6"/>
      <c r="H30" s="12"/>
      <c r="I30" s="6"/>
    </row>
    <row r="31" spans="1:9" ht="13.5" customHeight="1">
      <c r="A31" s="15" t="s">
        <v>163</v>
      </c>
      <c r="B31" s="15"/>
      <c r="C31" s="12">
        <f>SUM(C26:C30)</f>
        <v>916</v>
      </c>
      <c r="D31" s="12"/>
      <c r="E31" s="12">
        <f>SUM(E26:E30)</f>
        <v>2171</v>
      </c>
      <c r="F31" s="12"/>
      <c r="G31" s="12">
        <f>SUM(G26:G30)</f>
        <v>5958</v>
      </c>
      <c r="H31" s="12"/>
      <c r="I31" s="12">
        <f>SUM(I26:I30)</f>
        <v>8077</v>
      </c>
    </row>
    <row r="32" spans="1:9" ht="4.5" customHeight="1" thickBot="1">
      <c r="A32" s="15"/>
      <c r="B32" s="15"/>
      <c r="C32" s="75"/>
      <c r="D32" s="12"/>
      <c r="E32" s="75"/>
      <c r="F32" s="12"/>
      <c r="G32" s="75"/>
      <c r="H32" s="12"/>
      <c r="I32" s="75"/>
    </row>
    <row r="33" spans="3:9" ht="40.5" customHeight="1" thickTop="1">
      <c r="C33" s="6"/>
      <c r="D33" s="12"/>
      <c r="E33" s="6"/>
      <c r="F33" s="12"/>
      <c r="G33" s="6"/>
      <c r="H33" s="12"/>
      <c r="I33" s="6"/>
    </row>
    <row r="34" spans="1:9" ht="13.5" customHeight="1">
      <c r="A34" s="3" t="s">
        <v>165</v>
      </c>
      <c r="B34" s="3"/>
      <c r="C34" s="6"/>
      <c r="D34" s="12"/>
      <c r="E34" s="6"/>
      <c r="F34" s="12"/>
      <c r="G34" s="6"/>
      <c r="H34" s="12"/>
      <c r="I34" s="6"/>
    </row>
    <row r="35" spans="1:9" ht="22.5" customHeight="1">
      <c r="A35" s="11" t="s">
        <v>118</v>
      </c>
      <c r="B35" s="11"/>
      <c r="C35" s="42">
        <v>1.54</v>
      </c>
      <c r="D35" s="73"/>
      <c r="E35" s="41">
        <v>3.54</v>
      </c>
      <c r="F35" s="16"/>
      <c r="G35" s="41">
        <v>9.45</v>
      </c>
      <c r="H35" s="16"/>
      <c r="I35" s="41">
        <v>13.2</v>
      </c>
    </row>
    <row r="36" spans="1:9" ht="27" customHeight="1">
      <c r="A36" s="19" t="s">
        <v>119</v>
      </c>
      <c r="B36" s="11"/>
      <c r="C36" s="41">
        <v>1.54</v>
      </c>
      <c r="D36" s="16"/>
      <c r="E36" s="41">
        <v>3.54</v>
      </c>
      <c r="F36" s="16"/>
      <c r="G36" s="41">
        <v>9.44</v>
      </c>
      <c r="H36" s="16"/>
      <c r="I36" s="41">
        <v>13.2</v>
      </c>
    </row>
    <row r="37" spans="1:8" ht="13.5" customHeight="1">
      <c r="A37" s="11"/>
      <c r="B37" s="11"/>
      <c r="C37" s="12"/>
      <c r="D37" s="12"/>
      <c r="E37" s="16"/>
      <c r="F37" s="16"/>
      <c r="H37" s="11"/>
    </row>
    <row r="38" spans="4:8" ht="13.5" customHeight="1">
      <c r="D38" s="11"/>
      <c r="H38" s="11"/>
    </row>
    <row r="39" ht="13.5" customHeight="1">
      <c r="H39" s="11"/>
    </row>
    <row r="40" ht="13.5" customHeight="1">
      <c r="H40" s="11"/>
    </row>
    <row r="41" ht="13.5" customHeight="1">
      <c r="H41" s="11"/>
    </row>
    <row r="42" ht="13.5" customHeight="1">
      <c r="H42" s="11"/>
    </row>
    <row r="43" spans="1:8" ht="13.5" customHeight="1">
      <c r="A43" s="2" t="s">
        <v>190</v>
      </c>
      <c r="H43" s="11"/>
    </row>
    <row r="44" spans="1:8" ht="13.5" customHeight="1">
      <c r="A44" s="2" t="s">
        <v>115</v>
      </c>
      <c r="H44" s="11"/>
    </row>
    <row r="45" ht="13.5" customHeight="1">
      <c r="H45" s="11"/>
    </row>
    <row r="46" ht="13.5" customHeight="1">
      <c r="H46" s="11"/>
    </row>
    <row r="47" ht="13.5" customHeight="1">
      <c r="H47" s="11"/>
    </row>
    <row r="48" ht="13.5" customHeight="1">
      <c r="H48" s="11"/>
    </row>
    <row r="49" ht="13.5" customHeight="1">
      <c r="H49" s="11"/>
    </row>
    <row r="50" spans="1:2" ht="21" customHeight="1">
      <c r="A50" s="1" t="s">
        <v>0</v>
      </c>
      <c r="B50" s="1"/>
    </row>
    <row r="51" ht="13.5" customHeight="1">
      <c r="A51" s="2" t="s">
        <v>1</v>
      </c>
    </row>
    <row r="53" spans="1:8" ht="14.25" customHeight="1">
      <c r="A53" s="36" t="s">
        <v>184</v>
      </c>
      <c r="B53" s="29"/>
      <c r="C53" s="8"/>
      <c r="D53" s="8"/>
      <c r="E53" s="8"/>
      <c r="F53" s="8"/>
      <c r="G53" s="8"/>
      <c r="H53" s="8"/>
    </row>
    <row r="54" spans="1:8" ht="17.25" customHeight="1">
      <c r="A54" s="30" t="s">
        <v>194</v>
      </c>
      <c r="B54" s="30"/>
      <c r="C54" s="8"/>
      <c r="D54" s="8"/>
      <c r="E54" s="8"/>
      <c r="F54" s="8"/>
      <c r="G54" s="8"/>
      <c r="H54" s="8"/>
    </row>
    <row r="55" spans="1:9" ht="13.5" customHeight="1">
      <c r="A55" s="76"/>
      <c r="B55" s="76"/>
      <c r="C55" s="74"/>
      <c r="D55" s="74"/>
      <c r="E55" s="74"/>
      <c r="F55" s="74"/>
      <c r="G55" s="74"/>
      <c r="H55" s="74"/>
      <c r="I55" s="62"/>
    </row>
    <row r="56" spans="3:8" ht="42" customHeight="1">
      <c r="C56" s="8"/>
      <c r="D56" s="8"/>
      <c r="F56" s="8"/>
      <c r="G56" s="8"/>
      <c r="H56" s="8"/>
    </row>
    <row r="57" spans="3:9" ht="13.5" customHeight="1">
      <c r="C57" s="8"/>
      <c r="D57" s="8"/>
      <c r="E57" s="8" t="s">
        <v>32</v>
      </c>
      <c r="F57" s="8"/>
      <c r="G57" s="8"/>
      <c r="H57" s="8"/>
      <c r="I57" s="8" t="s">
        <v>31</v>
      </c>
    </row>
    <row r="58" spans="1:9" ht="16.5" customHeight="1">
      <c r="A58" s="3"/>
      <c r="B58" s="3"/>
      <c r="C58" s="38"/>
      <c r="D58" s="38"/>
      <c r="E58" s="39" t="s">
        <v>193</v>
      </c>
      <c r="F58" s="14"/>
      <c r="G58" s="38"/>
      <c r="H58" s="38"/>
      <c r="I58" s="39" t="s">
        <v>112</v>
      </c>
    </row>
    <row r="59" spans="1:9" ht="17.25" customHeight="1">
      <c r="A59" s="11"/>
      <c r="B59" s="11"/>
      <c r="C59" s="11"/>
      <c r="D59" s="11"/>
      <c r="E59" s="26" t="s">
        <v>2</v>
      </c>
      <c r="F59" s="26"/>
      <c r="G59" s="26"/>
      <c r="H59" s="26"/>
      <c r="I59" s="26" t="s">
        <v>2</v>
      </c>
    </row>
    <row r="60" spans="6:9" ht="13.5" customHeight="1">
      <c r="F60" s="11"/>
      <c r="G60" s="11"/>
      <c r="H60" s="11"/>
      <c r="I60" s="9"/>
    </row>
    <row r="61" spans="1:9" ht="13.5" customHeight="1">
      <c r="A61" s="3" t="s">
        <v>160</v>
      </c>
      <c r="B61" s="3"/>
      <c r="C61" s="11"/>
      <c r="D61" s="11"/>
      <c r="E61" s="12">
        <v>53322</v>
      </c>
      <c r="F61" s="12"/>
      <c r="G61" s="10"/>
      <c r="H61" s="10"/>
      <c r="I61" s="6">
        <v>44550</v>
      </c>
    </row>
    <row r="62" spans="1:9" ht="21.75" customHeight="1">
      <c r="A62" s="3" t="s">
        <v>23</v>
      </c>
      <c r="B62" s="3"/>
      <c r="C62" s="11"/>
      <c r="D62" s="11"/>
      <c r="E62" s="12">
        <v>478</v>
      </c>
      <c r="F62" s="12"/>
      <c r="G62" s="10"/>
      <c r="H62" s="10"/>
      <c r="I62" s="6">
        <v>0</v>
      </c>
    </row>
    <row r="63" spans="1:9" ht="9" customHeight="1">
      <c r="A63" s="11"/>
      <c r="B63" s="11"/>
      <c r="C63" s="11"/>
      <c r="D63" s="11"/>
      <c r="E63" s="12"/>
      <c r="F63" s="12"/>
      <c r="G63" s="10"/>
      <c r="H63" s="10"/>
      <c r="I63" s="12"/>
    </row>
    <row r="64" spans="1:9" ht="13.5" customHeight="1">
      <c r="A64" s="15" t="s">
        <v>5</v>
      </c>
      <c r="B64" s="15"/>
      <c r="C64" s="11"/>
      <c r="D64" s="11"/>
      <c r="E64" s="12"/>
      <c r="F64" s="12"/>
      <c r="G64" s="10"/>
      <c r="H64" s="10"/>
      <c r="I64" s="12"/>
    </row>
    <row r="65" spans="1:9" ht="6" customHeight="1">
      <c r="A65" s="11"/>
      <c r="B65" s="11"/>
      <c r="C65" s="11"/>
      <c r="D65" s="11"/>
      <c r="E65" s="12"/>
      <c r="F65" s="12"/>
      <c r="G65" s="10"/>
      <c r="H65" s="10"/>
      <c r="I65" s="12"/>
    </row>
    <row r="66" spans="1:9" ht="13.5" customHeight="1">
      <c r="A66" s="11" t="s">
        <v>6</v>
      </c>
      <c r="B66" s="11"/>
      <c r="C66" s="11"/>
      <c r="D66" s="11"/>
      <c r="E66" s="12">
        <v>13636</v>
      </c>
      <c r="F66" s="12"/>
      <c r="G66" s="10"/>
      <c r="H66" s="10"/>
      <c r="I66" s="12">
        <v>12704</v>
      </c>
    </row>
    <row r="67" spans="1:9" ht="13.5" customHeight="1">
      <c r="A67" s="11" t="s">
        <v>159</v>
      </c>
      <c r="B67" s="11"/>
      <c r="C67" s="11"/>
      <c r="D67" s="11"/>
      <c r="E67" s="12">
        <f>22712+6855</f>
        <v>29567</v>
      </c>
      <c r="F67" s="12"/>
      <c r="G67" s="10"/>
      <c r="H67" s="10"/>
      <c r="I67" s="12">
        <v>21007</v>
      </c>
    </row>
    <row r="68" spans="1:9" ht="13.5" customHeight="1">
      <c r="A68" s="11" t="s">
        <v>158</v>
      </c>
      <c r="B68" s="11"/>
      <c r="C68" s="11"/>
      <c r="D68" s="11"/>
      <c r="E68" s="12">
        <v>2589</v>
      </c>
      <c r="F68" s="12"/>
      <c r="G68" s="10"/>
      <c r="H68" s="10"/>
      <c r="I68" s="12">
        <v>14373</v>
      </c>
    </row>
    <row r="69" spans="1:9" ht="13.5" customHeight="1">
      <c r="A69" s="11" t="s">
        <v>157</v>
      </c>
      <c r="B69" s="11"/>
      <c r="C69" s="11"/>
      <c r="D69" s="11"/>
      <c r="E69" s="12">
        <v>4530</v>
      </c>
      <c r="F69" s="12"/>
      <c r="G69" s="10"/>
      <c r="H69" s="10"/>
      <c r="I69" s="12">
        <v>3384</v>
      </c>
    </row>
    <row r="70" spans="1:9" ht="18" customHeight="1">
      <c r="A70" s="11"/>
      <c r="B70" s="11"/>
      <c r="C70" s="11"/>
      <c r="D70" s="11"/>
      <c r="E70" s="17">
        <f>SUM(E66:E69)</f>
        <v>50322</v>
      </c>
      <c r="F70" s="12"/>
      <c r="G70" s="10"/>
      <c r="H70" s="10"/>
      <c r="I70" s="17">
        <f>SUM(I66:I69)</f>
        <v>51468</v>
      </c>
    </row>
    <row r="71" spans="1:9" ht="6" customHeight="1">
      <c r="A71" s="11"/>
      <c r="B71" s="11"/>
      <c r="C71" s="11"/>
      <c r="D71" s="11"/>
      <c r="E71" s="12"/>
      <c r="F71" s="12"/>
      <c r="G71" s="10"/>
      <c r="H71" s="10"/>
      <c r="I71" s="12"/>
    </row>
    <row r="72" spans="1:9" ht="13.5" customHeight="1">
      <c r="A72" s="15" t="s">
        <v>7</v>
      </c>
      <c r="B72" s="15"/>
      <c r="C72" s="11"/>
      <c r="D72" s="11"/>
      <c r="E72" s="12"/>
      <c r="F72" s="12"/>
      <c r="G72" s="12"/>
      <c r="H72" s="12"/>
      <c r="I72" s="12"/>
    </row>
    <row r="73" spans="1:9" ht="7.5" customHeight="1">
      <c r="A73" s="15"/>
      <c r="B73" s="15"/>
      <c r="C73" s="11"/>
      <c r="D73" s="11"/>
      <c r="E73" s="12"/>
      <c r="F73" s="12"/>
      <c r="G73" s="12"/>
      <c r="H73" s="12"/>
      <c r="I73" s="12"/>
    </row>
    <row r="74" spans="1:9" ht="13.5" customHeight="1">
      <c r="A74" s="11" t="s">
        <v>156</v>
      </c>
      <c r="B74" s="11"/>
      <c r="C74" s="11"/>
      <c r="D74" s="11"/>
      <c r="E74" s="12">
        <f>3982+8695</f>
        <v>12677</v>
      </c>
      <c r="F74" s="12"/>
      <c r="G74" s="10"/>
      <c r="H74" s="10"/>
      <c r="I74" s="12">
        <v>9564</v>
      </c>
    </row>
    <row r="75" spans="1:9" ht="13.5" customHeight="1">
      <c r="A75" s="11" t="s">
        <v>8</v>
      </c>
      <c r="B75" s="11"/>
      <c r="C75" s="11"/>
      <c r="D75" s="11"/>
      <c r="E75" s="12">
        <v>1014</v>
      </c>
      <c r="F75" s="12"/>
      <c r="G75" s="10"/>
      <c r="H75" s="10"/>
      <c r="I75" s="12">
        <v>0</v>
      </c>
    </row>
    <row r="76" spans="1:9" ht="13.5" customHeight="1">
      <c r="A76" s="11" t="s">
        <v>9</v>
      </c>
      <c r="B76" s="11"/>
      <c r="C76" s="11"/>
      <c r="D76" s="11"/>
      <c r="E76" s="12">
        <v>0</v>
      </c>
      <c r="F76" s="12"/>
      <c r="G76" s="10"/>
      <c r="H76" s="10"/>
      <c r="I76" s="12">
        <v>320</v>
      </c>
    </row>
    <row r="77" spans="1:9" ht="15.75" customHeight="1">
      <c r="A77" s="11"/>
      <c r="B77" s="11"/>
      <c r="C77" s="11"/>
      <c r="D77" s="11"/>
      <c r="E77" s="17">
        <f>SUM(E74:E76)</f>
        <v>13691</v>
      </c>
      <c r="F77" s="12"/>
      <c r="G77" s="10"/>
      <c r="H77" s="10"/>
      <c r="I77" s="17">
        <f>SUM(I74:I76)</f>
        <v>9884</v>
      </c>
    </row>
    <row r="78" spans="1:9" ht="12.75" customHeight="1">
      <c r="A78" s="11"/>
      <c r="B78" s="11"/>
      <c r="C78" s="11"/>
      <c r="D78" s="11"/>
      <c r="E78" s="12"/>
      <c r="F78" s="12"/>
      <c r="G78" s="10"/>
      <c r="H78" s="10"/>
      <c r="I78" s="12"/>
    </row>
    <row r="79" spans="1:9" ht="13.5" customHeight="1">
      <c r="A79" s="15" t="s">
        <v>10</v>
      </c>
      <c r="B79" s="15"/>
      <c r="C79" s="11"/>
      <c r="D79" s="11"/>
      <c r="E79" s="12">
        <f>+E70-E77</f>
        <v>36631</v>
      </c>
      <c r="F79" s="12"/>
      <c r="G79" s="10"/>
      <c r="H79" s="10"/>
      <c r="I79" s="12">
        <f>+I70-I77</f>
        <v>41584</v>
      </c>
    </row>
    <row r="80" spans="1:9" ht="9.75" customHeight="1">
      <c r="A80" s="11"/>
      <c r="B80" s="11"/>
      <c r="C80" s="11"/>
      <c r="D80" s="11"/>
      <c r="E80" s="12"/>
      <c r="F80" s="12"/>
      <c r="G80" s="10"/>
      <c r="H80" s="10"/>
      <c r="I80" s="12"/>
    </row>
    <row r="81" spans="1:9" ht="19.5" customHeight="1" thickBot="1">
      <c r="A81" s="11"/>
      <c r="B81" s="11"/>
      <c r="C81" s="11"/>
      <c r="D81" s="11"/>
      <c r="E81" s="64">
        <f>+E61+E62+E79</f>
        <v>90431</v>
      </c>
      <c r="F81" s="20"/>
      <c r="G81" s="18"/>
      <c r="H81" s="18"/>
      <c r="I81" s="64">
        <f>+I61+I62+I79</f>
        <v>86134</v>
      </c>
    </row>
    <row r="82" spans="1:9" ht="13.5" customHeight="1" thickTop="1">
      <c r="A82" s="71" t="s">
        <v>11</v>
      </c>
      <c r="B82" s="15"/>
      <c r="C82" s="11"/>
      <c r="D82" s="11"/>
      <c r="E82" s="12"/>
      <c r="F82" s="12"/>
      <c r="G82" s="10"/>
      <c r="H82" s="10"/>
      <c r="I82" s="12"/>
    </row>
    <row r="83" spans="1:9" ht="20.25" customHeight="1">
      <c r="A83" s="15" t="s">
        <v>154</v>
      </c>
      <c r="B83" s="15"/>
      <c r="C83" s="11"/>
      <c r="D83" s="11"/>
      <c r="E83" s="12"/>
      <c r="F83" s="12"/>
      <c r="G83" s="10"/>
      <c r="H83" s="10"/>
      <c r="I83" s="12"/>
    </row>
    <row r="84" spans="1:9" ht="17.25" customHeight="1">
      <c r="A84" s="11" t="s">
        <v>12</v>
      </c>
      <c r="B84" s="11"/>
      <c r="C84" s="11"/>
      <c r="D84" s="11"/>
      <c r="E84" s="12">
        <v>61476</v>
      </c>
      <c r="F84" s="12"/>
      <c r="G84" s="10"/>
      <c r="H84" s="10"/>
      <c r="I84" s="12">
        <v>40839</v>
      </c>
    </row>
    <row r="85" spans="1:9" ht="15.75" customHeight="1">
      <c r="A85" s="11" t="s">
        <v>13</v>
      </c>
      <c r="B85" s="11"/>
      <c r="C85" s="45"/>
      <c r="D85" s="45"/>
      <c r="E85" s="12">
        <v>22938</v>
      </c>
      <c r="F85" s="12"/>
      <c r="G85" s="10"/>
      <c r="H85" s="10"/>
      <c r="I85" s="12">
        <v>40330</v>
      </c>
    </row>
    <row r="86" spans="1:9" ht="6.75" customHeight="1">
      <c r="A86" s="11"/>
      <c r="B86" s="11"/>
      <c r="C86" s="11"/>
      <c r="D86" s="11"/>
      <c r="E86" s="7"/>
      <c r="F86" s="12"/>
      <c r="G86" s="10"/>
      <c r="H86" s="10"/>
      <c r="I86" s="7"/>
    </row>
    <row r="87" spans="1:9" ht="18.75" customHeight="1">
      <c r="A87" s="19" t="s">
        <v>24</v>
      </c>
      <c r="B87" s="19"/>
      <c r="C87" s="11"/>
      <c r="D87" s="11"/>
      <c r="E87" s="12">
        <f>SUM(E84:E86)</f>
        <v>84414</v>
      </c>
      <c r="F87" s="12"/>
      <c r="G87" s="10"/>
      <c r="H87" s="10"/>
      <c r="I87" s="12">
        <f>SUM(I84:I86)</f>
        <v>81169</v>
      </c>
    </row>
    <row r="88" spans="1:9" ht="10.5" customHeight="1">
      <c r="A88" s="19"/>
      <c r="B88" s="19"/>
      <c r="C88" s="11"/>
      <c r="D88" s="11"/>
      <c r="E88" s="12"/>
      <c r="F88" s="12"/>
      <c r="G88" s="10"/>
      <c r="H88" s="10"/>
      <c r="I88" s="12"/>
    </row>
    <row r="89" spans="1:9" ht="13.5" customHeight="1">
      <c r="A89" s="15" t="s">
        <v>25</v>
      </c>
      <c r="B89" s="15"/>
      <c r="C89" s="11"/>
      <c r="D89" s="11"/>
      <c r="E89" s="12">
        <v>44</v>
      </c>
      <c r="F89" s="12"/>
      <c r="G89" s="10"/>
      <c r="H89" s="10"/>
      <c r="I89" s="12">
        <v>59</v>
      </c>
    </row>
    <row r="90" spans="1:9" ht="11.25" customHeight="1">
      <c r="A90" s="11"/>
      <c r="B90" s="11"/>
      <c r="C90" s="11"/>
      <c r="D90" s="11"/>
      <c r="E90" s="12"/>
      <c r="F90" s="12"/>
      <c r="G90" s="10"/>
      <c r="H90" s="10"/>
      <c r="I90" s="12"/>
    </row>
    <row r="91" spans="1:9" ht="13.5" customHeight="1">
      <c r="A91" s="15" t="s">
        <v>155</v>
      </c>
      <c r="B91" s="15"/>
      <c r="C91" s="11"/>
      <c r="D91" s="11"/>
      <c r="E91" s="12"/>
      <c r="F91" s="12"/>
      <c r="G91" s="10"/>
      <c r="H91" s="10"/>
      <c r="I91" s="12"/>
    </row>
    <row r="92" spans="1:9" ht="18" customHeight="1">
      <c r="A92" s="11" t="s">
        <v>14</v>
      </c>
      <c r="B92" s="11"/>
      <c r="C92" s="11"/>
      <c r="D92" s="11"/>
      <c r="E92" s="12">
        <v>5973</v>
      </c>
      <c r="F92" s="12"/>
      <c r="G92" s="10"/>
      <c r="H92" s="10"/>
      <c r="I92" s="12">
        <v>4906</v>
      </c>
    </row>
    <row r="93" spans="1:9" ht="9" customHeight="1">
      <c r="A93" s="11"/>
      <c r="B93" s="11"/>
      <c r="C93" s="11"/>
      <c r="D93" s="11"/>
      <c r="E93" s="12"/>
      <c r="F93" s="12"/>
      <c r="G93" s="10"/>
      <c r="H93" s="10"/>
      <c r="I93" s="12"/>
    </row>
    <row r="94" spans="3:9" ht="21.75" customHeight="1" thickBot="1">
      <c r="C94" s="11"/>
      <c r="D94" s="11"/>
      <c r="E94" s="64">
        <f>SUM(E87:E93)</f>
        <v>90431</v>
      </c>
      <c r="F94" s="20"/>
      <c r="G94" s="18"/>
      <c r="H94" s="18"/>
      <c r="I94" s="64">
        <f>SUM(I87:I93)</f>
        <v>86134</v>
      </c>
    </row>
    <row r="95" spans="3:9" ht="15" customHeight="1" thickTop="1">
      <c r="C95" s="11"/>
      <c r="D95" s="11"/>
      <c r="E95" s="20"/>
      <c r="F95" s="20"/>
      <c r="G95" s="18"/>
      <c r="H95" s="18"/>
      <c r="I95" s="20"/>
    </row>
    <row r="96" spans="1:10" ht="13.5" customHeight="1">
      <c r="A96" s="3" t="s">
        <v>120</v>
      </c>
      <c r="B96" s="3"/>
      <c r="E96" s="21">
        <f>+E87/E84</f>
        <v>1.3731212180363068</v>
      </c>
      <c r="F96" s="21"/>
      <c r="I96" s="21">
        <f>+I87/I84</f>
        <v>1.9875364235167365</v>
      </c>
      <c r="J96" s="11"/>
    </row>
    <row r="97" spans="1:10" ht="21" customHeight="1">
      <c r="A97" s="3"/>
      <c r="B97" s="3"/>
      <c r="E97" s="21"/>
      <c r="F97" s="21"/>
      <c r="I97" s="21"/>
      <c r="J97" s="11"/>
    </row>
    <row r="98" spans="1:10" ht="21" customHeight="1">
      <c r="A98" s="3"/>
      <c r="B98" s="3"/>
      <c r="E98" s="21"/>
      <c r="F98" s="21"/>
      <c r="I98" s="21"/>
      <c r="J98" s="11"/>
    </row>
    <row r="99" spans="1:10" ht="13.5" customHeight="1">
      <c r="A99" s="2" t="s">
        <v>181</v>
      </c>
      <c r="C99" s="11"/>
      <c r="D99" s="11"/>
      <c r="E99" s="12"/>
      <c r="F99" s="12"/>
      <c r="G99" s="12"/>
      <c r="H99" s="12"/>
      <c r="I99" s="10"/>
      <c r="J99" s="11"/>
    </row>
    <row r="100" spans="1:9" ht="13.5" customHeight="1">
      <c r="A100" s="2" t="s">
        <v>113</v>
      </c>
      <c r="E100" s="6"/>
      <c r="F100" s="6"/>
      <c r="G100" s="6"/>
      <c r="H100" s="6"/>
      <c r="I100" s="6"/>
    </row>
    <row r="101" spans="5:9" ht="13.5" customHeight="1">
      <c r="E101" s="6"/>
      <c r="F101" s="6"/>
      <c r="G101" s="6"/>
      <c r="H101" s="6"/>
      <c r="I101" s="6"/>
    </row>
    <row r="102" spans="5:9" ht="13.5" customHeight="1">
      <c r="E102" s="6"/>
      <c r="F102" s="6"/>
      <c r="G102" s="6"/>
      <c r="H102" s="6"/>
      <c r="I102" s="6"/>
    </row>
    <row r="103" spans="1:2" ht="21" customHeight="1">
      <c r="A103" s="34" t="s">
        <v>0</v>
      </c>
      <c r="B103" s="1"/>
    </row>
    <row r="104" ht="13.5" customHeight="1">
      <c r="A104" s="35" t="s">
        <v>82</v>
      </c>
    </row>
    <row r="106" spans="1:2" ht="15.75" customHeight="1">
      <c r="A106" s="36" t="s">
        <v>29</v>
      </c>
      <c r="B106" s="29"/>
    </row>
    <row r="107" spans="1:3" ht="17.25" customHeight="1">
      <c r="A107" s="30" t="s">
        <v>195</v>
      </c>
      <c r="B107" s="30"/>
      <c r="C107" s="2" t="s">
        <v>28</v>
      </c>
    </row>
    <row r="108" spans="1:9" ht="10.5" customHeight="1">
      <c r="A108" s="62"/>
      <c r="B108" s="62"/>
      <c r="C108" s="62"/>
      <c r="D108" s="62"/>
      <c r="E108" s="62"/>
      <c r="F108" s="62"/>
      <c r="G108" s="62"/>
      <c r="H108" s="62"/>
      <c r="I108" s="62"/>
    </row>
    <row r="109" ht="39.75" customHeight="1"/>
    <row r="110" spans="3:9" ht="13.5" customHeight="1">
      <c r="C110" s="8" t="s">
        <v>15</v>
      </c>
      <c r="D110" s="8"/>
      <c r="E110" s="8" t="s">
        <v>15</v>
      </c>
      <c r="F110" s="8"/>
      <c r="G110" s="8" t="s">
        <v>16</v>
      </c>
      <c r="H110" s="8"/>
      <c r="I110" s="8"/>
    </row>
    <row r="111" spans="3:9" ht="13.5" customHeight="1">
      <c r="C111" s="14" t="s">
        <v>166</v>
      </c>
      <c r="D111" s="14"/>
      <c r="E111" s="14" t="s">
        <v>167</v>
      </c>
      <c r="F111" s="14"/>
      <c r="G111" s="14" t="s">
        <v>168</v>
      </c>
      <c r="H111" s="14"/>
      <c r="I111" s="14" t="s">
        <v>54</v>
      </c>
    </row>
    <row r="112" spans="3:9" ht="9" customHeight="1">
      <c r="C112" s="66"/>
      <c r="D112" s="65"/>
      <c r="E112" s="66"/>
      <c r="F112" s="65"/>
      <c r="G112" s="66"/>
      <c r="H112" s="65"/>
      <c r="I112" s="66"/>
    </row>
    <row r="113" spans="3:9" ht="21.75" customHeight="1">
      <c r="C113" s="25" t="s">
        <v>2</v>
      </c>
      <c r="D113" s="26"/>
      <c r="E113" s="25" t="s">
        <v>2</v>
      </c>
      <c r="F113" s="26"/>
      <c r="G113" s="25" t="s">
        <v>2</v>
      </c>
      <c r="H113" s="26"/>
      <c r="I113" s="25" t="s">
        <v>2</v>
      </c>
    </row>
    <row r="114" spans="1:2" ht="13.5" customHeight="1">
      <c r="A114" s="28" t="s">
        <v>196</v>
      </c>
      <c r="B114" s="28"/>
    </row>
    <row r="115" ht="13.5" customHeight="1"/>
    <row r="116" spans="1:9" ht="13.5" customHeight="1">
      <c r="A116" s="2" t="s">
        <v>249</v>
      </c>
      <c r="C116" s="6">
        <v>40839</v>
      </c>
      <c r="D116" s="6"/>
      <c r="E116" s="6">
        <v>3039</v>
      </c>
      <c r="F116" s="6"/>
      <c r="G116" s="6">
        <v>34432</v>
      </c>
      <c r="H116" s="6"/>
      <c r="I116" s="6">
        <f>SUM(C116:G116)</f>
        <v>78310</v>
      </c>
    </row>
    <row r="117" spans="3:9" ht="13.5" customHeight="1">
      <c r="C117" s="6"/>
      <c r="D117" s="6"/>
      <c r="E117" s="6"/>
      <c r="F117" s="6"/>
      <c r="G117" s="6"/>
      <c r="H117" s="6"/>
      <c r="I117" s="6"/>
    </row>
    <row r="118" spans="1:9" ht="13.5" customHeight="1">
      <c r="A118" s="2" t="s">
        <v>224</v>
      </c>
      <c r="C118" s="6">
        <v>0</v>
      </c>
      <c r="D118" s="6"/>
      <c r="E118" s="6">
        <v>0</v>
      </c>
      <c r="F118" s="6"/>
      <c r="G118" s="6">
        <v>2859</v>
      </c>
      <c r="H118" s="6"/>
      <c r="I118" s="6">
        <f>SUM(C118:G118)</f>
        <v>2859</v>
      </c>
    </row>
    <row r="119" spans="3:9" ht="13.5" customHeight="1">
      <c r="C119" s="7"/>
      <c r="D119" s="6"/>
      <c r="E119" s="7"/>
      <c r="F119" s="6"/>
      <c r="G119" s="7"/>
      <c r="H119" s="6"/>
      <c r="I119" s="7"/>
    </row>
    <row r="120" spans="1:9" ht="13.5" customHeight="1">
      <c r="A120" s="2" t="s">
        <v>250</v>
      </c>
      <c r="C120" s="6">
        <f>SUM(C116:C119)</f>
        <v>40839</v>
      </c>
      <c r="D120" s="6"/>
      <c r="E120" s="6">
        <f>SUM(E116:E119)</f>
        <v>3039</v>
      </c>
      <c r="F120" s="6"/>
      <c r="G120" s="6">
        <f>SUM(G116:G119)</f>
        <v>37291</v>
      </c>
      <c r="H120" s="6"/>
      <c r="I120" s="6">
        <f>SUM(I116:I119)</f>
        <v>81169</v>
      </c>
    </row>
    <row r="121" spans="3:9" ht="13.5" customHeight="1">
      <c r="C121" s="6"/>
      <c r="D121" s="6"/>
      <c r="E121" s="6"/>
      <c r="F121" s="6"/>
      <c r="G121" s="6"/>
      <c r="H121" s="6"/>
      <c r="I121" s="6"/>
    </row>
    <row r="122" spans="1:9" ht="13.5" customHeight="1">
      <c r="A122" s="2" t="s">
        <v>169</v>
      </c>
      <c r="C122" s="6">
        <f>145</f>
        <v>145</v>
      </c>
      <c r="D122" s="6"/>
      <c r="E122" s="6">
        <v>9</v>
      </c>
      <c r="F122" s="6"/>
      <c r="G122" s="6">
        <v>0</v>
      </c>
      <c r="H122" s="6"/>
      <c r="I122" s="6">
        <f>SUM(C122:G122)</f>
        <v>154</v>
      </c>
    </row>
    <row r="123" spans="3:9" ht="13.5" customHeight="1">
      <c r="C123" s="6"/>
      <c r="D123" s="6"/>
      <c r="E123" s="6"/>
      <c r="F123" s="6"/>
      <c r="G123" s="6"/>
      <c r="H123" s="6"/>
      <c r="I123" s="6"/>
    </row>
    <row r="124" spans="1:9" ht="13.5" customHeight="1">
      <c r="A124" s="2" t="s">
        <v>129</v>
      </c>
      <c r="C124" s="6">
        <v>20492</v>
      </c>
      <c r="D124" s="6"/>
      <c r="E124" s="6"/>
      <c r="F124" s="6"/>
      <c r="G124" s="6">
        <v>-20492</v>
      </c>
      <c r="H124" s="6"/>
      <c r="I124" s="6">
        <f>SUM(C124:G124)</f>
        <v>0</v>
      </c>
    </row>
    <row r="125" spans="3:9" ht="13.5" customHeight="1">
      <c r="C125" s="6"/>
      <c r="D125" s="6"/>
      <c r="E125" s="6"/>
      <c r="F125" s="6"/>
      <c r="G125" s="6"/>
      <c r="H125" s="6"/>
      <c r="I125" s="6"/>
    </row>
    <row r="126" spans="1:9" ht="13.5" customHeight="1">
      <c r="A126" s="2" t="s">
        <v>163</v>
      </c>
      <c r="C126" s="6">
        <v>0</v>
      </c>
      <c r="D126" s="6"/>
      <c r="E126" s="6">
        <v>0</v>
      </c>
      <c r="F126" s="6"/>
      <c r="G126" s="6">
        <v>5958</v>
      </c>
      <c r="H126" s="6"/>
      <c r="I126" s="6">
        <f>SUM(C126:G126)</f>
        <v>5958</v>
      </c>
    </row>
    <row r="127" spans="3:9" ht="13.5" customHeight="1">
      <c r="C127" s="6"/>
      <c r="D127" s="6"/>
      <c r="E127" s="6"/>
      <c r="F127" s="6"/>
      <c r="G127" s="6"/>
      <c r="H127" s="6"/>
      <c r="I127" s="6"/>
    </row>
    <row r="128" spans="1:9" ht="13.5" customHeight="1">
      <c r="A128" s="11" t="s">
        <v>17</v>
      </c>
      <c r="B128" s="11"/>
      <c r="C128" s="12">
        <v>0</v>
      </c>
      <c r="D128" s="12"/>
      <c r="E128" s="12">
        <v>0</v>
      </c>
      <c r="F128" s="12"/>
      <c r="G128" s="12">
        <f>-8-2859</f>
        <v>-2867</v>
      </c>
      <c r="H128" s="12"/>
      <c r="I128" s="6">
        <f>SUM(C128:G128)</f>
        <v>-2867</v>
      </c>
    </row>
    <row r="129" spans="3:9" ht="13.5" customHeight="1">
      <c r="C129" s="6"/>
      <c r="D129" s="12"/>
      <c r="E129" s="6"/>
      <c r="F129" s="12"/>
      <c r="G129" s="6"/>
      <c r="H129" s="12"/>
      <c r="I129" s="6"/>
    </row>
    <row r="130" spans="1:9" s="22" customFormat="1" ht="26.25" customHeight="1" thickBot="1">
      <c r="A130" s="22" t="s">
        <v>197</v>
      </c>
      <c r="C130" s="64">
        <f>SUM(C120:C129)</f>
        <v>61476</v>
      </c>
      <c r="D130" s="20"/>
      <c r="E130" s="64">
        <f>SUM(E120:E129)</f>
        <v>3048</v>
      </c>
      <c r="F130" s="20"/>
      <c r="G130" s="64">
        <f>SUM(G120:G129)</f>
        <v>19890</v>
      </c>
      <c r="H130" s="20"/>
      <c r="I130" s="64">
        <f>SUM(I120:I129)</f>
        <v>84414</v>
      </c>
    </row>
    <row r="131" spans="3:9" ht="13.5" customHeight="1" thickTop="1">
      <c r="C131" s="6"/>
      <c r="D131" s="12"/>
      <c r="E131" s="6"/>
      <c r="F131" s="12"/>
      <c r="G131" s="6"/>
      <c r="H131" s="6"/>
      <c r="I131" s="6"/>
    </row>
    <row r="132" spans="3:9" ht="13.5" customHeight="1">
      <c r="C132" s="6"/>
      <c r="D132" s="6"/>
      <c r="E132" s="6"/>
      <c r="F132" s="6"/>
      <c r="G132" s="6"/>
      <c r="H132" s="6"/>
      <c r="I132" s="6"/>
    </row>
    <row r="133" spans="3:9" ht="13.5" customHeight="1">
      <c r="C133" s="6"/>
      <c r="D133" s="6"/>
      <c r="E133" s="6"/>
      <c r="F133" s="6"/>
      <c r="G133" s="6"/>
      <c r="H133" s="6"/>
      <c r="I133" s="6"/>
    </row>
    <row r="134" spans="1:9" ht="13.5" customHeight="1">
      <c r="A134" s="28" t="s">
        <v>198</v>
      </c>
      <c r="B134" s="28"/>
      <c r="C134" s="6"/>
      <c r="D134" s="6"/>
      <c r="E134" s="6"/>
      <c r="F134" s="6"/>
      <c r="G134" s="6"/>
      <c r="H134" s="6"/>
      <c r="I134" s="6"/>
    </row>
    <row r="135" spans="3:9" ht="13.5" customHeight="1">
      <c r="C135" s="6"/>
      <c r="D135" s="6"/>
      <c r="E135" s="6"/>
      <c r="F135" s="6"/>
      <c r="G135" s="6"/>
      <c r="H135" s="6"/>
      <c r="I135" s="6"/>
    </row>
    <row r="136" spans="1:9" ht="13.5" customHeight="1">
      <c r="A136" s="2" t="s">
        <v>26</v>
      </c>
      <c r="C136" s="6">
        <v>40250</v>
      </c>
      <c r="D136" s="6"/>
      <c r="E136" s="6">
        <v>3005</v>
      </c>
      <c r="F136" s="6"/>
      <c r="G136" s="6">
        <v>29214</v>
      </c>
      <c r="H136" s="6"/>
      <c r="I136" s="6">
        <f>SUM(C136:G136)</f>
        <v>72469</v>
      </c>
    </row>
    <row r="137" spans="3:9" ht="13.5" customHeight="1">
      <c r="C137" s="6"/>
      <c r="D137" s="6"/>
      <c r="E137" s="6"/>
      <c r="F137" s="6"/>
      <c r="G137" s="6"/>
      <c r="H137" s="6"/>
      <c r="I137" s="6"/>
    </row>
    <row r="138" spans="1:9" ht="13.5" customHeight="1">
      <c r="A138" s="2" t="s">
        <v>169</v>
      </c>
      <c r="C138" s="6">
        <v>589</v>
      </c>
      <c r="D138" s="6"/>
      <c r="E138" s="6">
        <v>34</v>
      </c>
      <c r="F138" s="6"/>
      <c r="G138" s="6">
        <v>0</v>
      </c>
      <c r="H138" s="6"/>
      <c r="I138" s="6">
        <f>SUM(C138:G138)</f>
        <v>623</v>
      </c>
    </row>
    <row r="139" spans="3:9" ht="13.5" customHeight="1">
      <c r="C139" s="6"/>
      <c r="D139" s="6"/>
      <c r="E139" s="6"/>
      <c r="F139" s="6"/>
      <c r="G139" s="6"/>
      <c r="H139" s="6"/>
      <c r="I139" s="6"/>
    </row>
    <row r="140" spans="1:9" ht="13.5" customHeight="1">
      <c r="A140" s="2" t="s">
        <v>163</v>
      </c>
      <c r="C140" s="6">
        <v>0</v>
      </c>
      <c r="D140" s="6"/>
      <c r="E140" s="6">
        <v>0</v>
      </c>
      <c r="F140" s="6"/>
      <c r="G140" s="6">
        <v>8077</v>
      </c>
      <c r="H140" s="6"/>
      <c r="I140" s="6">
        <f>SUM(C140:G140)</f>
        <v>8077</v>
      </c>
    </row>
    <row r="141" spans="3:9" ht="13.5" customHeight="1">
      <c r="C141" s="6"/>
      <c r="D141" s="6"/>
      <c r="E141" s="6"/>
      <c r="F141" s="6"/>
      <c r="G141" s="6"/>
      <c r="H141" s="6"/>
      <c r="I141" s="6"/>
    </row>
    <row r="142" spans="1:9" ht="13.5" customHeight="1">
      <c r="A142" s="11" t="s">
        <v>17</v>
      </c>
      <c r="B142" s="11"/>
      <c r="C142" s="12">
        <v>0</v>
      </c>
      <c r="D142" s="12"/>
      <c r="E142" s="12">
        <v>0</v>
      </c>
      <c r="F142" s="12"/>
      <c r="G142" s="12">
        <v>-2859</v>
      </c>
      <c r="H142" s="12"/>
      <c r="I142" s="6">
        <f>SUM(C142:G142)</f>
        <v>-2859</v>
      </c>
    </row>
    <row r="143" spans="3:9" ht="13.5" customHeight="1">
      <c r="C143" s="7"/>
      <c r="D143" s="12"/>
      <c r="E143" s="7"/>
      <c r="F143" s="12"/>
      <c r="G143" s="7"/>
      <c r="H143" s="12"/>
      <c r="I143" s="7"/>
    </row>
    <row r="144" spans="1:9" s="22" customFormat="1" ht="21.75" customHeight="1">
      <c r="A144" s="22" t="s">
        <v>199</v>
      </c>
      <c r="C144" s="20">
        <f>SUM(C136:C143)</f>
        <v>40839</v>
      </c>
      <c r="D144" s="20"/>
      <c r="E144" s="20">
        <f>SUM(E136:E143)</f>
        <v>3039</v>
      </c>
      <c r="F144" s="20"/>
      <c r="G144" s="20">
        <f>SUM(G136:G143)</f>
        <v>34432</v>
      </c>
      <c r="H144" s="20"/>
      <c r="I144" s="20">
        <f>SUM(I136:I143)</f>
        <v>78310</v>
      </c>
    </row>
    <row r="145" spans="4:8" ht="13.5" customHeight="1">
      <c r="D145" s="11"/>
      <c r="F145" s="11"/>
      <c r="H145" s="11"/>
    </row>
    <row r="146" spans="1:9" ht="13.5" customHeight="1">
      <c r="A146" s="2" t="s">
        <v>224</v>
      </c>
      <c r="C146" s="23">
        <v>0</v>
      </c>
      <c r="D146" s="23"/>
      <c r="E146" s="23">
        <v>0</v>
      </c>
      <c r="F146" s="23"/>
      <c r="G146" s="23">
        <v>2859</v>
      </c>
      <c r="H146" s="50"/>
      <c r="I146" s="6">
        <f>SUM(C146:G146)</f>
        <v>2859</v>
      </c>
    </row>
    <row r="148" spans="1:9" ht="21" customHeight="1" thickBot="1">
      <c r="A148" s="2" t="s">
        <v>251</v>
      </c>
      <c r="C148" s="80">
        <f>SUM(C144:C147)</f>
        <v>40839</v>
      </c>
      <c r="D148" s="81"/>
      <c r="E148" s="80">
        <f>SUM(E144:E147)</f>
        <v>3039</v>
      </c>
      <c r="F148" s="81"/>
      <c r="G148" s="80">
        <f>SUM(G144:G147)</f>
        <v>37291</v>
      </c>
      <c r="H148" s="81"/>
      <c r="I148" s="80">
        <f>SUM(I144:I147)</f>
        <v>81169</v>
      </c>
    </row>
    <row r="149" ht="13.5" customHeight="1" thickTop="1"/>
    <row r="152" ht="13.5" customHeight="1">
      <c r="A152" s="2" t="s">
        <v>180</v>
      </c>
    </row>
    <row r="153" ht="13.5" customHeight="1">
      <c r="A153" s="2" t="s">
        <v>114</v>
      </c>
    </row>
    <row r="155" ht="20.25" customHeight="1">
      <c r="A155" s="34" t="s">
        <v>0</v>
      </c>
    </row>
    <row r="156" spans="1:9" ht="15.75" customHeight="1">
      <c r="A156" s="35" t="s">
        <v>82</v>
      </c>
      <c r="B156" s="1"/>
      <c r="I156" s="23"/>
    </row>
    <row r="157" ht="9.75" customHeight="1">
      <c r="I157" s="23"/>
    </row>
    <row r="158" spans="1:9" ht="13.5" customHeight="1">
      <c r="A158" s="3" t="s">
        <v>30</v>
      </c>
      <c r="I158" s="23"/>
    </row>
    <row r="159" spans="1:9" ht="16.5" customHeight="1">
      <c r="A159" s="2" t="s">
        <v>200</v>
      </c>
      <c r="B159" s="3"/>
      <c r="I159" s="23"/>
    </row>
    <row r="160" spans="1:9" ht="8.25" customHeight="1">
      <c r="A160" s="62"/>
      <c r="B160" s="62"/>
      <c r="C160" s="62"/>
      <c r="D160" s="62"/>
      <c r="E160" s="62"/>
      <c r="F160" s="62"/>
      <c r="G160" s="62"/>
      <c r="H160" s="62"/>
      <c r="I160" s="77"/>
    </row>
    <row r="161" spans="1:9" ht="24.75" customHeight="1">
      <c r="A161" s="11"/>
      <c r="H161" s="26"/>
      <c r="I161" s="49" t="s">
        <v>171</v>
      </c>
    </row>
    <row r="162" spans="1:9" ht="13.5" customHeight="1">
      <c r="A162" s="3" t="s">
        <v>35</v>
      </c>
      <c r="B162" s="11"/>
      <c r="C162" s="11"/>
      <c r="D162" s="11"/>
      <c r="E162" s="11"/>
      <c r="F162" s="11"/>
      <c r="H162" s="11"/>
      <c r="I162" s="62"/>
    </row>
    <row r="163" spans="1:9" ht="24.75" customHeight="1">
      <c r="A163" s="2" t="s">
        <v>36</v>
      </c>
      <c r="B163" s="3"/>
      <c r="I163" s="6">
        <v>8529</v>
      </c>
    </row>
    <row r="164" ht="9.75" customHeight="1">
      <c r="H164" s="6"/>
    </row>
    <row r="165" spans="1:9" ht="13.5" customHeight="1">
      <c r="A165" s="2" t="s">
        <v>37</v>
      </c>
      <c r="I165" s="6"/>
    </row>
    <row r="166" spans="1:9" ht="13.5" customHeight="1">
      <c r="A166" s="2" t="s">
        <v>38</v>
      </c>
      <c r="H166" s="6"/>
      <c r="I166" s="6">
        <v>3631</v>
      </c>
    </row>
    <row r="167" spans="1:9" ht="13.5" customHeight="1">
      <c r="A167" s="2" t="s">
        <v>123</v>
      </c>
      <c r="H167" s="6"/>
      <c r="I167" s="6">
        <v>162</v>
      </c>
    </row>
    <row r="168" spans="1:9" ht="13.5" customHeight="1">
      <c r="A168" s="2" t="s">
        <v>39</v>
      </c>
      <c r="H168" s="6"/>
      <c r="I168" s="6">
        <v>-193</v>
      </c>
    </row>
    <row r="169" spans="1:9" ht="13.5" customHeight="1">
      <c r="A169" s="2" t="s">
        <v>227</v>
      </c>
      <c r="H169" s="6"/>
      <c r="I169" s="6">
        <v>3</v>
      </c>
    </row>
    <row r="170" spans="1:9" ht="13.5" customHeight="1">
      <c r="A170" s="2" t="s">
        <v>128</v>
      </c>
      <c r="H170" s="6"/>
      <c r="I170" s="6">
        <v>0</v>
      </c>
    </row>
    <row r="171" spans="1:9" ht="13.5" customHeight="1">
      <c r="A171" s="2" t="s">
        <v>40</v>
      </c>
      <c r="H171" s="6"/>
      <c r="I171" s="12">
        <v>-279</v>
      </c>
    </row>
    <row r="172" spans="1:9" ht="13.5" customHeight="1">
      <c r="A172" s="2" t="s">
        <v>209</v>
      </c>
      <c r="H172" s="6"/>
      <c r="I172" s="12">
        <v>24</v>
      </c>
    </row>
    <row r="173" spans="1:9" ht="18.75" customHeight="1">
      <c r="A173" s="3" t="s">
        <v>41</v>
      </c>
      <c r="H173" s="12"/>
      <c r="I173" s="6">
        <f>SUM(I163:I172)</f>
        <v>11877</v>
      </c>
    </row>
    <row r="174" spans="2:9" ht="9" customHeight="1">
      <c r="B174" s="3"/>
      <c r="H174" s="6"/>
      <c r="I174" s="6"/>
    </row>
    <row r="175" spans="1:9" ht="13.5" customHeight="1">
      <c r="A175" s="2" t="s">
        <v>214</v>
      </c>
      <c r="H175" s="6"/>
      <c r="I175" s="6">
        <v>-8852</v>
      </c>
    </row>
    <row r="176" spans="1:9" ht="13.5" customHeight="1">
      <c r="A176" s="2" t="s">
        <v>215</v>
      </c>
      <c r="H176" s="6"/>
      <c r="I176" s="12">
        <v>3095</v>
      </c>
    </row>
    <row r="177" ht="9" customHeight="1">
      <c r="H177" s="12"/>
    </row>
    <row r="178" spans="1:9" ht="13.5" customHeight="1">
      <c r="A178" s="3" t="s">
        <v>42</v>
      </c>
      <c r="I178" s="12">
        <f>SUM(I173:I177)</f>
        <v>6120</v>
      </c>
    </row>
    <row r="179" spans="1:9" ht="18" customHeight="1">
      <c r="A179" s="2" t="s">
        <v>43</v>
      </c>
      <c r="B179" s="3"/>
      <c r="H179" s="12"/>
      <c r="I179" s="7">
        <v>-2464</v>
      </c>
    </row>
    <row r="180" spans="1:9" ht="21.75" customHeight="1">
      <c r="A180" s="2" t="s">
        <v>44</v>
      </c>
      <c r="H180" s="12"/>
      <c r="I180" s="17">
        <f>SUM(I178:I179)</f>
        <v>3656</v>
      </c>
    </row>
    <row r="181" ht="12" customHeight="1">
      <c r="H181" s="6"/>
    </row>
    <row r="182" spans="1:9" ht="13.5" customHeight="1">
      <c r="A182" s="28" t="s">
        <v>45</v>
      </c>
      <c r="H182" s="6"/>
      <c r="I182" s="6"/>
    </row>
    <row r="183" spans="1:9" ht="19.5" customHeight="1">
      <c r="A183" s="2" t="s">
        <v>124</v>
      </c>
      <c r="H183" s="6"/>
      <c r="I183" s="6">
        <v>-12657</v>
      </c>
    </row>
    <row r="184" spans="1:9" ht="13.5" customHeight="1">
      <c r="A184" s="2" t="s">
        <v>170</v>
      </c>
      <c r="H184" s="6"/>
      <c r="I184" s="6">
        <v>285</v>
      </c>
    </row>
    <row r="185" spans="1:9" ht="13.5" customHeight="1">
      <c r="A185" s="2" t="s">
        <v>47</v>
      </c>
      <c r="H185" s="6"/>
      <c r="I185" s="6">
        <v>-478</v>
      </c>
    </row>
    <row r="186" spans="1:9" ht="19.5" customHeight="1">
      <c r="A186" s="3" t="s">
        <v>48</v>
      </c>
      <c r="H186" s="45"/>
      <c r="I186" s="44">
        <f>SUM(I183:I185)</f>
        <v>-12850</v>
      </c>
    </row>
    <row r="187" spans="1:4" ht="21.75" customHeight="1">
      <c r="A187" s="33" t="s">
        <v>49</v>
      </c>
      <c r="B187" s="11"/>
      <c r="C187" s="11"/>
      <c r="D187" s="11"/>
    </row>
    <row r="188" spans="1:9" ht="17.25" customHeight="1">
      <c r="A188" s="19" t="s">
        <v>125</v>
      </c>
      <c r="B188" s="33"/>
      <c r="H188" s="6"/>
      <c r="I188" s="6">
        <v>154</v>
      </c>
    </row>
    <row r="189" spans="1:9" ht="12.75" customHeight="1">
      <c r="A189" s="19" t="s">
        <v>260</v>
      </c>
      <c r="B189" s="33"/>
      <c r="H189" s="6"/>
      <c r="I189" s="6">
        <v>1014</v>
      </c>
    </row>
    <row r="190" spans="1:9" ht="14.25" customHeight="1">
      <c r="A190" s="19" t="s">
        <v>189</v>
      </c>
      <c r="B190" s="33"/>
      <c r="H190" s="6"/>
      <c r="I190" s="6">
        <v>0</v>
      </c>
    </row>
    <row r="191" spans="1:9" ht="13.5" customHeight="1">
      <c r="A191" s="19" t="s">
        <v>126</v>
      </c>
      <c r="B191" s="19"/>
      <c r="H191" s="6"/>
      <c r="I191" s="6">
        <v>-2867</v>
      </c>
    </row>
    <row r="192" spans="1:9" ht="13.5" customHeight="1">
      <c r="A192" s="19" t="s">
        <v>213</v>
      </c>
      <c r="B192" s="19"/>
      <c r="H192" s="6"/>
      <c r="I192" s="6">
        <v>-24</v>
      </c>
    </row>
    <row r="193" spans="1:9" ht="13.5" customHeight="1">
      <c r="A193" s="2" t="s">
        <v>46</v>
      </c>
      <c r="B193" s="19"/>
      <c r="H193" s="6"/>
      <c r="I193" s="6">
        <v>279</v>
      </c>
    </row>
    <row r="194" spans="1:9" ht="17.25" customHeight="1">
      <c r="A194" s="32" t="s">
        <v>50</v>
      </c>
      <c r="B194" s="19"/>
      <c r="H194" s="12"/>
      <c r="I194" s="17">
        <f>SUM(I188:I193)</f>
        <v>-1444</v>
      </c>
    </row>
    <row r="195" spans="1:9" ht="20.25" customHeight="1">
      <c r="A195" s="32" t="s">
        <v>51</v>
      </c>
      <c r="B195" s="32"/>
      <c r="H195" s="12"/>
      <c r="I195" s="12">
        <f>+I180+I186+I194</f>
        <v>-10638</v>
      </c>
    </row>
    <row r="196" spans="1:9" ht="5.25" customHeight="1">
      <c r="A196" s="32"/>
      <c r="B196" s="32"/>
      <c r="H196" s="6"/>
      <c r="I196" s="6"/>
    </row>
    <row r="197" spans="1:9" ht="13.5" customHeight="1">
      <c r="A197" s="32" t="s">
        <v>52</v>
      </c>
      <c r="B197" s="32"/>
      <c r="H197" s="6"/>
      <c r="I197" s="6">
        <f>14373+3384</f>
        <v>17757</v>
      </c>
    </row>
    <row r="198" spans="1:9" ht="9" customHeight="1">
      <c r="A198" s="32"/>
      <c r="B198" s="32"/>
      <c r="H198" s="6"/>
      <c r="I198" s="6"/>
    </row>
    <row r="199" spans="1:9" ht="19.5" customHeight="1" thickBot="1">
      <c r="A199" s="32" t="s">
        <v>53</v>
      </c>
      <c r="B199" s="32"/>
      <c r="H199" s="12"/>
      <c r="I199" s="31">
        <f>SUM(I195:I198)</f>
        <v>7119</v>
      </c>
    </row>
    <row r="200" spans="1:2" ht="12" customHeight="1" thickTop="1">
      <c r="A200" s="19"/>
      <c r="B200" s="32"/>
    </row>
    <row r="201" spans="1:9" ht="13.5" customHeight="1">
      <c r="A201" s="3" t="s">
        <v>55</v>
      </c>
      <c r="H201" s="6"/>
      <c r="I201" s="6"/>
    </row>
    <row r="202" spans="1:9" ht="17.25" customHeight="1">
      <c r="A202" s="2" t="s">
        <v>33</v>
      </c>
      <c r="B202" s="3"/>
      <c r="H202" s="6"/>
      <c r="I202" s="6">
        <v>4530</v>
      </c>
    </row>
    <row r="203" spans="1:9" ht="13.5" customHeight="1">
      <c r="A203" s="2" t="s">
        <v>185</v>
      </c>
      <c r="B203" s="3"/>
      <c r="H203" s="6"/>
      <c r="I203" s="6">
        <v>0</v>
      </c>
    </row>
    <row r="204" spans="1:9" ht="13.5" customHeight="1">
      <c r="A204" s="2" t="s">
        <v>34</v>
      </c>
      <c r="H204" s="6"/>
      <c r="I204" s="6">
        <v>2589</v>
      </c>
    </row>
    <row r="205" spans="5:9" ht="16.5" customHeight="1" thickBot="1">
      <c r="E205" s="23"/>
      <c r="F205" s="23"/>
      <c r="H205" s="12"/>
      <c r="I205" s="31">
        <f>SUM(I202:I204)</f>
        <v>7119</v>
      </c>
    </row>
    <row r="206" spans="1:8" ht="13.5" customHeight="1" thickTop="1">
      <c r="A206" s="2" t="s">
        <v>182</v>
      </c>
      <c r="E206" s="23"/>
      <c r="F206" s="23"/>
      <c r="G206" s="6"/>
      <c r="H206" s="6"/>
    </row>
    <row r="207" spans="1:8" ht="13.5" customHeight="1">
      <c r="A207" s="2" t="s">
        <v>115</v>
      </c>
      <c r="E207" s="23"/>
      <c r="F207" s="23"/>
      <c r="G207" s="6"/>
      <c r="H207" s="6"/>
    </row>
    <row r="208" spans="1:8" ht="19.5" customHeight="1">
      <c r="A208" s="34" t="s">
        <v>0</v>
      </c>
      <c r="E208" s="23"/>
      <c r="F208" s="23"/>
      <c r="G208" s="6"/>
      <c r="H208" s="6"/>
    </row>
    <row r="209" spans="1:8" ht="18.75" customHeight="1">
      <c r="A209" s="35" t="s">
        <v>82</v>
      </c>
      <c r="B209" s="1"/>
      <c r="E209" s="23"/>
      <c r="F209" s="23"/>
      <c r="G209" s="6"/>
      <c r="H209" s="6"/>
    </row>
    <row r="210" spans="1:8" ht="24.75" customHeight="1">
      <c r="A210" s="37" t="s">
        <v>201</v>
      </c>
      <c r="E210" s="23"/>
      <c r="F210" s="23"/>
      <c r="G210" s="6"/>
      <c r="H210" s="6"/>
    </row>
    <row r="211" spans="5:8" ht="15.75" customHeight="1">
      <c r="E211" s="23"/>
      <c r="F211" s="23"/>
      <c r="G211" s="6"/>
      <c r="H211" s="6"/>
    </row>
    <row r="212" spans="1:8" ht="13.5" customHeight="1">
      <c r="A212" s="2" t="s">
        <v>56</v>
      </c>
      <c r="B212" s="2" t="s">
        <v>57</v>
      </c>
      <c r="E212" s="23"/>
      <c r="F212" s="23"/>
      <c r="G212" s="6"/>
      <c r="H212" s="6"/>
    </row>
    <row r="213" spans="2:8" ht="18" customHeight="1">
      <c r="B213" s="2" t="s">
        <v>178</v>
      </c>
      <c r="E213" s="23"/>
      <c r="F213" s="23"/>
      <c r="G213" s="23"/>
      <c r="H213" s="23"/>
    </row>
    <row r="214" spans="2:8" ht="13.5" customHeight="1">
      <c r="B214" s="2" t="s">
        <v>183</v>
      </c>
      <c r="E214" s="23"/>
      <c r="F214" s="23"/>
      <c r="G214" s="23"/>
      <c r="H214" s="23"/>
    </row>
    <row r="215" ht="18.75" customHeight="1">
      <c r="B215" s="2" t="s">
        <v>179</v>
      </c>
    </row>
    <row r="216" ht="13.5" customHeight="1">
      <c r="B216" s="2" t="s">
        <v>265</v>
      </c>
    </row>
    <row r="217" ht="13.5" customHeight="1">
      <c r="B217" s="2" t="s">
        <v>258</v>
      </c>
    </row>
    <row r="219" spans="1:2" ht="13.5" customHeight="1">
      <c r="A219" s="2" t="s">
        <v>58</v>
      </c>
      <c r="B219" s="2" t="s">
        <v>59</v>
      </c>
    </row>
    <row r="220" ht="18" customHeight="1">
      <c r="B220" s="2" t="s">
        <v>60</v>
      </c>
    </row>
    <row r="222" spans="1:2" ht="13.5" customHeight="1">
      <c r="A222" s="2" t="s">
        <v>61</v>
      </c>
      <c r="B222" s="2" t="s">
        <v>62</v>
      </c>
    </row>
    <row r="223" ht="18" customHeight="1">
      <c r="B223" s="2" t="s">
        <v>217</v>
      </c>
    </row>
    <row r="224" ht="13.5" customHeight="1">
      <c r="B224" s="2" t="s">
        <v>117</v>
      </c>
    </row>
    <row r="226" spans="1:2" ht="13.5" customHeight="1">
      <c r="A226" s="2" t="s">
        <v>63</v>
      </c>
      <c r="B226" s="2" t="s">
        <v>64</v>
      </c>
    </row>
    <row r="227" ht="17.25" customHeight="1">
      <c r="B227" s="2" t="s">
        <v>172</v>
      </c>
    </row>
    <row r="228" ht="13.5" customHeight="1">
      <c r="B228" s="2" t="s">
        <v>230</v>
      </c>
    </row>
    <row r="230" spans="1:2" ht="13.5" customHeight="1">
      <c r="A230" s="2" t="s">
        <v>65</v>
      </c>
      <c r="B230" s="2" t="s">
        <v>66</v>
      </c>
    </row>
    <row r="231" ht="18" customHeight="1">
      <c r="B231" s="2" t="s">
        <v>67</v>
      </c>
    </row>
    <row r="232" ht="13.5" customHeight="1">
      <c r="B232" s="2" t="s">
        <v>84</v>
      </c>
    </row>
    <row r="234" spans="1:2" ht="13.5" customHeight="1">
      <c r="A234" s="2" t="s">
        <v>68</v>
      </c>
      <c r="B234" s="2" t="s">
        <v>69</v>
      </c>
    </row>
    <row r="235" ht="20.25" customHeight="1">
      <c r="B235" s="2" t="s">
        <v>218</v>
      </c>
    </row>
    <row r="236" ht="13.5" customHeight="1">
      <c r="B236" s="2" t="s">
        <v>141</v>
      </c>
    </row>
    <row r="237" spans="7:9" ht="10.5" customHeight="1">
      <c r="G237" s="49" t="s">
        <v>152</v>
      </c>
      <c r="H237" s="49"/>
      <c r="I237" s="49" t="s">
        <v>203</v>
      </c>
    </row>
    <row r="238" spans="7:9" ht="12" customHeight="1">
      <c r="G238" s="67" t="s">
        <v>150</v>
      </c>
      <c r="H238" s="49"/>
      <c r="I238" s="67" t="s">
        <v>150</v>
      </c>
    </row>
    <row r="239" spans="2:9" ht="19.5" customHeight="1">
      <c r="B239" s="2" t="s">
        <v>139</v>
      </c>
      <c r="G239" s="23">
        <v>40984</v>
      </c>
      <c r="H239" s="50"/>
      <c r="I239" s="57">
        <v>40839</v>
      </c>
    </row>
    <row r="240" spans="2:9" ht="17.25" customHeight="1">
      <c r="B240" s="2" t="s">
        <v>174</v>
      </c>
      <c r="G240" s="58">
        <v>0</v>
      </c>
      <c r="H240" s="72"/>
      <c r="I240" s="58">
        <v>145</v>
      </c>
    </row>
    <row r="241" spans="7:9" ht="15.75" customHeight="1">
      <c r="G241" s="57">
        <f>SUM(G239:G240)</f>
        <v>40984</v>
      </c>
      <c r="H241" s="72"/>
      <c r="I241" s="57">
        <f>SUM(I239:I240)</f>
        <v>40984</v>
      </c>
    </row>
    <row r="242" spans="2:9" ht="15" customHeight="1">
      <c r="B242" s="2" t="s">
        <v>175</v>
      </c>
      <c r="G242" s="57">
        <v>20492</v>
      </c>
      <c r="H242" s="72"/>
      <c r="I242" s="57">
        <v>20492</v>
      </c>
    </row>
    <row r="243" spans="2:9" ht="20.25" customHeight="1" thickBot="1">
      <c r="B243" s="2" t="s">
        <v>140</v>
      </c>
      <c r="G243" s="48">
        <f>SUM(G241:G242)</f>
        <v>61476</v>
      </c>
      <c r="H243" s="50"/>
      <c r="I243" s="48">
        <f>SUM(I241:I242)</f>
        <v>61476</v>
      </c>
    </row>
    <row r="244" spans="7:9" ht="13.5" customHeight="1" thickTop="1">
      <c r="G244" s="23"/>
      <c r="H244" s="50"/>
      <c r="I244" s="23"/>
    </row>
    <row r="245" spans="1:9" ht="13.5" customHeight="1">
      <c r="A245" s="2" t="s">
        <v>70</v>
      </c>
      <c r="B245" s="2" t="s">
        <v>130</v>
      </c>
      <c r="G245" s="23"/>
      <c r="H245" s="23"/>
      <c r="I245" s="23"/>
    </row>
    <row r="246" ht="18.75" customHeight="1">
      <c r="B246" s="2" t="s">
        <v>177</v>
      </c>
    </row>
    <row r="247" ht="13.5" customHeight="1">
      <c r="B247" s="2" t="s">
        <v>132</v>
      </c>
    </row>
    <row r="249" spans="1:2" ht="13.5" customHeight="1">
      <c r="A249" s="2" t="s">
        <v>71</v>
      </c>
      <c r="B249" s="2" t="s">
        <v>72</v>
      </c>
    </row>
    <row r="250" ht="18.75" customHeight="1">
      <c r="B250" s="2" t="s">
        <v>259</v>
      </c>
    </row>
    <row r="251" ht="13.5" customHeight="1">
      <c r="B251" s="2" t="s">
        <v>73</v>
      </c>
    </row>
    <row r="253" spans="1:2" ht="13.5" customHeight="1">
      <c r="A253" s="2" t="s">
        <v>74</v>
      </c>
      <c r="B253" s="2" t="s">
        <v>75</v>
      </c>
    </row>
    <row r="254" ht="17.25" customHeight="1">
      <c r="B254" s="2" t="s">
        <v>231</v>
      </c>
    </row>
    <row r="255" ht="14.25" customHeight="1"/>
    <row r="256" spans="1:2" ht="13.5" customHeight="1">
      <c r="A256" s="2" t="s">
        <v>76</v>
      </c>
      <c r="B256" s="2" t="s">
        <v>77</v>
      </c>
    </row>
    <row r="257" ht="17.25" customHeight="1">
      <c r="B257" s="2" t="s">
        <v>232</v>
      </c>
    </row>
    <row r="258" ht="13.5" customHeight="1">
      <c r="B258" s="2" t="s">
        <v>78</v>
      </c>
    </row>
    <row r="259" ht="27.75" customHeight="1">
      <c r="A259" s="34" t="s">
        <v>0</v>
      </c>
    </row>
    <row r="260" ht="19.5" customHeight="1">
      <c r="A260" s="35" t="s">
        <v>82</v>
      </c>
    </row>
    <row r="261" ht="13.5" customHeight="1">
      <c r="A261" s="37" t="s">
        <v>206</v>
      </c>
    </row>
    <row r="262" ht="27.75" customHeight="1"/>
    <row r="263" spans="1:2" ht="13.5" customHeight="1">
      <c r="A263" s="2" t="s">
        <v>79</v>
      </c>
      <c r="B263" s="2" t="s">
        <v>80</v>
      </c>
    </row>
    <row r="264" ht="18" customHeight="1">
      <c r="B264" s="2" t="s">
        <v>219</v>
      </c>
    </row>
    <row r="266" spans="1:2" ht="13.5" customHeight="1">
      <c r="A266" s="2" t="s">
        <v>81</v>
      </c>
      <c r="B266" s="2" t="s">
        <v>85</v>
      </c>
    </row>
    <row r="267" ht="18" customHeight="1">
      <c r="B267" s="2" t="s">
        <v>207</v>
      </c>
    </row>
    <row r="268" ht="13.5" customHeight="1">
      <c r="B268" s="2" t="s">
        <v>176</v>
      </c>
    </row>
    <row r="269" ht="13.5" customHeight="1">
      <c r="B269" s="2" t="s">
        <v>208</v>
      </c>
    </row>
    <row r="270" ht="13.5" customHeight="1">
      <c r="B270" s="2" t="s">
        <v>186</v>
      </c>
    </row>
    <row r="271" ht="13.5" customHeight="1"/>
    <row r="272" spans="1:2" ht="13.5" customHeight="1">
      <c r="A272" s="2" t="s">
        <v>83</v>
      </c>
      <c r="B272" s="2" t="s">
        <v>87</v>
      </c>
    </row>
    <row r="273" ht="20.25" customHeight="1">
      <c r="B273" s="2" t="s">
        <v>210</v>
      </c>
    </row>
    <row r="274" ht="13.5" customHeight="1">
      <c r="B274" s="2" t="s">
        <v>233</v>
      </c>
    </row>
    <row r="275" ht="13.5" customHeight="1">
      <c r="B275" s="2" t="s">
        <v>234</v>
      </c>
    </row>
    <row r="277" ht="16.5" customHeight="1">
      <c r="B277" s="2" t="s">
        <v>211</v>
      </c>
    </row>
    <row r="278" ht="13.5" customHeight="1">
      <c r="B278" s="2" t="s">
        <v>248</v>
      </c>
    </row>
    <row r="279" ht="13.5" customHeight="1">
      <c r="B279" s="2" t="s">
        <v>247</v>
      </c>
    </row>
    <row r="281" spans="1:2" ht="13.5" customHeight="1">
      <c r="A281" s="2" t="s">
        <v>86</v>
      </c>
      <c r="B281" s="2" t="s">
        <v>94</v>
      </c>
    </row>
    <row r="282" ht="18" customHeight="1">
      <c r="B282" s="2" t="s">
        <v>235</v>
      </c>
    </row>
    <row r="283" ht="13.5" customHeight="1">
      <c r="B283" s="2" t="s">
        <v>121</v>
      </c>
    </row>
    <row r="285" spans="1:2" ht="13.5" customHeight="1">
      <c r="A285" s="2" t="s">
        <v>88</v>
      </c>
      <c r="B285" s="2" t="s">
        <v>236</v>
      </c>
    </row>
    <row r="286" ht="16.5" customHeight="1">
      <c r="B286" s="2" t="s">
        <v>237</v>
      </c>
    </row>
    <row r="287" ht="13.5" customHeight="1">
      <c r="B287" s="2" t="s">
        <v>238</v>
      </c>
    </row>
    <row r="289" spans="1:2" ht="13.5" customHeight="1">
      <c r="A289" s="2" t="s">
        <v>89</v>
      </c>
      <c r="B289" s="2" t="s">
        <v>91</v>
      </c>
    </row>
    <row r="290" ht="18" customHeight="1">
      <c r="B290" s="2" t="s">
        <v>116</v>
      </c>
    </row>
    <row r="292" spans="1:2" ht="13.5" customHeight="1">
      <c r="A292" s="2" t="s">
        <v>90</v>
      </c>
      <c r="B292" s="2" t="s">
        <v>20</v>
      </c>
    </row>
    <row r="293" ht="18.75" customHeight="1">
      <c r="B293" s="2" t="s">
        <v>223</v>
      </c>
    </row>
    <row r="294" ht="13.5" customHeight="1">
      <c r="B294" s="2" t="s">
        <v>220</v>
      </c>
    </row>
    <row r="295" spans="7:9" ht="13.5" customHeight="1">
      <c r="G295" s="49" t="s">
        <v>149</v>
      </c>
      <c r="H295" s="49"/>
      <c r="I295" s="49" t="s">
        <v>204</v>
      </c>
    </row>
    <row r="296" spans="3:9" ht="16.5" customHeight="1">
      <c r="C296" s="8"/>
      <c r="D296" s="8"/>
      <c r="E296" s="8"/>
      <c r="G296" s="67" t="s">
        <v>150</v>
      </c>
      <c r="H296" s="49"/>
      <c r="I296" s="67" t="s">
        <v>151</v>
      </c>
    </row>
    <row r="297" spans="2:9" ht="18.75" customHeight="1">
      <c r="B297" s="2" t="s">
        <v>133</v>
      </c>
      <c r="C297" s="23"/>
      <c r="D297" s="23"/>
      <c r="G297" s="23">
        <v>467</v>
      </c>
      <c r="H297" s="50"/>
      <c r="I297" s="23">
        <v>1775</v>
      </c>
    </row>
    <row r="298" spans="2:9" ht="18.75" customHeight="1">
      <c r="B298" s="2" t="s">
        <v>216</v>
      </c>
      <c r="C298" s="23"/>
      <c r="D298" s="23"/>
      <c r="G298" s="78">
        <v>-258</v>
      </c>
      <c r="H298" s="79"/>
      <c r="I298" s="78">
        <v>-273</v>
      </c>
    </row>
    <row r="299" spans="2:9" ht="15.75" customHeight="1">
      <c r="B299" s="2" t="s">
        <v>134</v>
      </c>
      <c r="C299" s="23"/>
      <c r="D299" s="23"/>
      <c r="G299" s="23">
        <v>752</v>
      </c>
      <c r="H299" s="50"/>
      <c r="I299" s="6">
        <v>1067</v>
      </c>
    </row>
    <row r="300" spans="3:9" ht="18" customHeight="1" thickBot="1">
      <c r="C300" s="50"/>
      <c r="D300" s="50"/>
      <c r="G300" s="48">
        <f>SUM(G297:G299)</f>
        <v>961</v>
      </c>
      <c r="H300" s="50"/>
      <c r="I300" s="48">
        <f>SUM(I297:I299)</f>
        <v>2569</v>
      </c>
    </row>
    <row r="301" ht="15.75" customHeight="1" thickTop="1"/>
    <row r="302" ht="13.5" customHeight="1">
      <c r="B302" s="2" t="s">
        <v>239</v>
      </c>
    </row>
    <row r="303" ht="13.5" customHeight="1">
      <c r="B303" s="2" t="s">
        <v>261</v>
      </c>
    </row>
    <row r="305" spans="1:2" ht="13.5" customHeight="1">
      <c r="A305" s="2" t="s">
        <v>92</v>
      </c>
      <c r="B305" s="2" t="s">
        <v>96</v>
      </c>
    </row>
    <row r="306" ht="18" customHeight="1">
      <c r="B306" s="2" t="s">
        <v>221</v>
      </c>
    </row>
    <row r="307" ht="18" customHeight="1"/>
    <row r="308" ht="18" customHeight="1"/>
    <row r="309" ht="19.5" customHeight="1">
      <c r="A309" s="34" t="s">
        <v>0</v>
      </c>
    </row>
    <row r="310" ht="18.75" customHeight="1">
      <c r="A310" s="35" t="s">
        <v>82</v>
      </c>
    </row>
    <row r="312" ht="13.5" customHeight="1">
      <c r="A312" s="37" t="s">
        <v>206</v>
      </c>
    </row>
    <row r="313" ht="27" customHeight="1"/>
    <row r="314" spans="1:2" ht="13.5" customHeight="1">
      <c r="A314" s="2" t="s">
        <v>93</v>
      </c>
      <c r="B314" s="2" t="s">
        <v>97</v>
      </c>
    </row>
    <row r="315" ht="18" customHeight="1">
      <c r="B315" s="2" t="s">
        <v>228</v>
      </c>
    </row>
    <row r="316" ht="13.5" customHeight="1"/>
    <row r="317" spans="1:2" ht="13.5" customHeight="1">
      <c r="A317" s="2" t="s">
        <v>95</v>
      </c>
      <c r="B317" s="2" t="s">
        <v>99</v>
      </c>
    </row>
    <row r="318" spans="1:2" ht="18.75" customHeight="1">
      <c r="A318" s="8" t="s">
        <v>100</v>
      </c>
      <c r="B318" s="2" t="s">
        <v>173</v>
      </c>
    </row>
    <row r="319" spans="1:2" ht="15.75" customHeight="1">
      <c r="A319" s="8"/>
      <c r="B319" s="2" t="s">
        <v>142</v>
      </c>
    </row>
    <row r="320" ht="13.5" customHeight="1">
      <c r="A320" s="8"/>
    </row>
    <row r="321" spans="1:2" ht="13.5" customHeight="1">
      <c r="A321" s="8" t="s">
        <v>101</v>
      </c>
      <c r="B321" s="2" t="s">
        <v>240</v>
      </c>
    </row>
    <row r="322" ht="12.75" customHeight="1"/>
    <row r="323" spans="1:2" ht="13.5" customHeight="1">
      <c r="A323" s="2" t="s">
        <v>98</v>
      </c>
      <c r="B323" s="2" t="s">
        <v>103</v>
      </c>
    </row>
    <row r="324" ht="19.5" customHeight="1">
      <c r="B324" s="2" t="s">
        <v>229</v>
      </c>
    </row>
    <row r="325" ht="16.5" customHeight="1">
      <c r="B325" s="2" t="s">
        <v>263</v>
      </c>
    </row>
    <row r="326" ht="13.5" customHeight="1">
      <c r="B326" s="43"/>
    </row>
    <row r="327" spans="1:2" ht="13.5" customHeight="1">
      <c r="A327" s="2" t="s">
        <v>102</v>
      </c>
      <c r="B327" s="2" t="s">
        <v>105</v>
      </c>
    </row>
    <row r="328" ht="17.25" customHeight="1">
      <c r="B328" s="2" t="s">
        <v>106</v>
      </c>
    </row>
    <row r="329" ht="13.5" customHeight="1"/>
    <row r="330" spans="1:2" ht="13.5" customHeight="1">
      <c r="A330" s="2" t="s">
        <v>104</v>
      </c>
      <c r="B330" s="2" t="s">
        <v>107</v>
      </c>
    </row>
    <row r="331" ht="18" customHeight="1">
      <c r="B331" s="2" t="s">
        <v>108</v>
      </c>
    </row>
    <row r="333" spans="1:2" ht="13.5" customHeight="1">
      <c r="A333" s="2" t="s">
        <v>131</v>
      </c>
      <c r="B333" s="2" t="s">
        <v>110</v>
      </c>
    </row>
    <row r="334" ht="16.5" customHeight="1">
      <c r="B334" s="2" t="s">
        <v>262</v>
      </c>
    </row>
    <row r="335" ht="12" customHeight="1"/>
    <row r="336" ht="16.5" customHeight="1">
      <c r="B336" s="2" t="s">
        <v>225</v>
      </c>
    </row>
    <row r="337" ht="13.5" customHeight="1">
      <c r="B337" s="2" t="s">
        <v>242</v>
      </c>
    </row>
    <row r="338" ht="13.5" customHeight="1">
      <c r="B338" s="2" t="s">
        <v>241</v>
      </c>
    </row>
    <row r="339" ht="10.5" customHeight="1"/>
    <row r="340" ht="13.5" customHeight="1">
      <c r="B340" s="2" t="s">
        <v>243</v>
      </c>
    </row>
    <row r="341" ht="13.5" customHeight="1">
      <c r="B341" s="2" t="s">
        <v>244</v>
      </c>
    </row>
    <row r="343" ht="13.5" customHeight="1">
      <c r="B343" s="2" t="s">
        <v>226</v>
      </c>
    </row>
    <row r="344" ht="13.5" customHeight="1">
      <c r="B344" s="2" t="s">
        <v>245</v>
      </c>
    </row>
    <row r="362" ht="27.75" customHeight="1">
      <c r="A362" s="34" t="s">
        <v>0</v>
      </c>
    </row>
    <row r="363" ht="19.5" customHeight="1">
      <c r="A363" s="35" t="s">
        <v>82</v>
      </c>
    </row>
    <row r="364" ht="13.5" customHeight="1">
      <c r="A364" s="37" t="s">
        <v>206</v>
      </c>
    </row>
    <row r="365" ht="27.75" customHeight="1"/>
    <row r="366" spans="1:2" ht="13.5" customHeight="1">
      <c r="A366" s="2" t="s">
        <v>109</v>
      </c>
      <c r="B366" s="2" t="s">
        <v>143</v>
      </c>
    </row>
    <row r="367" ht="22.5" customHeight="1">
      <c r="B367" s="2" t="s">
        <v>222</v>
      </c>
    </row>
    <row r="368" spans="2:9" ht="24.75" customHeight="1">
      <c r="B368" s="2" t="s">
        <v>144</v>
      </c>
      <c r="C368" s="49"/>
      <c r="D368" s="49"/>
      <c r="E368" s="26"/>
      <c r="F368" s="26"/>
      <c r="G368" s="49" t="s">
        <v>152</v>
      </c>
      <c r="H368" s="49"/>
      <c r="I368" s="49" t="s">
        <v>205</v>
      </c>
    </row>
    <row r="369" spans="3:9" ht="8.25" customHeight="1">
      <c r="C369" s="25"/>
      <c r="D369" s="25"/>
      <c r="E369" s="25"/>
      <c r="F369" s="26"/>
      <c r="G369" s="59"/>
      <c r="H369" s="26"/>
      <c r="I369" s="59"/>
    </row>
    <row r="370" spans="2:9" ht="24.75" customHeight="1">
      <c r="B370" s="2" t="s">
        <v>4</v>
      </c>
      <c r="C370" s="26"/>
      <c r="D370" s="26"/>
      <c r="E370" s="49" t="s">
        <v>137</v>
      </c>
      <c r="F370" s="26"/>
      <c r="G370" s="51">
        <v>916</v>
      </c>
      <c r="H370" s="51"/>
      <c r="I370" s="51">
        <v>5958</v>
      </c>
    </row>
    <row r="371" spans="2:9" ht="20.25" customHeight="1">
      <c r="B371" s="2" t="s">
        <v>188</v>
      </c>
      <c r="E371" s="35" t="s">
        <v>136</v>
      </c>
      <c r="G371" s="52">
        <v>59471</v>
      </c>
      <c r="H371" s="51"/>
      <c r="I371" s="52">
        <v>63040</v>
      </c>
    </row>
    <row r="372" spans="2:9" ht="17.25" customHeight="1">
      <c r="B372" s="2" t="s">
        <v>145</v>
      </c>
      <c r="E372" s="35" t="s">
        <v>135</v>
      </c>
      <c r="G372" s="53">
        <f>+G370/G371*100</f>
        <v>1.540246506700745</v>
      </c>
      <c r="H372" s="68"/>
      <c r="I372" s="53">
        <f>+I370/I371*100</f>
        <v>9.451142131979696</v>
      </c>
    </row>
    <row r="373" spans="5:9" ht="15" customHeight="1">
      <c r="E373" s="35"/>
      <c r="G373" s="35"/>
      <c r="H373" s="46"/>
      <c r="I373" s="35"/>
    </row>
    <row r="374" spans="2:9" ht="16.5" customHeight="1">
      <c r="B374" s="2" t="s">
        <v>146</v>
      </c>
      <c r="E374" s="35"/>
      <c r="G374" s="49"/>
      <c r="H374" s="49"/>
      <c r="I374" s="26"/>
    </row>
    <row r="375" spans="5:9" ht="10.5" customHeight="1">
      <c r="E375" s="35"/>
      <c r="G375" s="26"/>
      <c r="H375" s="26"/>
      <c r="I375" s="61"/>
    </row>
    <row r="376" spans="2:9" ht="16.5" customHeight="1">
      <c r="B376" s="2" t="s">
        <v>4</v>
      </c>
      <c r="E376" s="49" t="s">
        <v>137</v>
      </c>
      <c r="G376" s="54">
        <v>916</v>
      </c>
      <c r="H376" s="69"/>
      <c r="I376" s="54">
        <v>5958</v>
      </c>
    </row>
    <row r="377" spans="5:9" ht="8.25" customHeight="1">
      <c r="E377" s="49"/>
      <c r="G377" s="54"/>
      <c r="H377" s="69"/>
      <c r="I377" s="54"/>
    </row>
    <row r="378" spans="2:9" ht="13.5" customHeight="1">
      <c r="B378" s="2" t="s">
        <v>147</v>
      </c>
      <c r="E378" s="35" t="s">
        <v>136</v>
      </c>
      <c r="G378" s="54">
        <v>59471</v>
      </c>
      <c r="H378" s="69"/>
      <c r="I378" s="54">
        <v>63040</v>
      </c>
    </row>
    <row r="379" spans="2:9" ht="15" customHeight="1">
      <c r="B379" s="2" t="s">
        <v>138</v>
      </c>
      <c r="E379" s="35" t="s">
        <v>136</v>
      </c>
      <c r="G379" s="55">
        <v>15</v>
      </c>
      <c r="H379" s="69"/>
      <c r="I379" s="55">
        <v>75</v>
      </c>
    </row>
    <row r="380" spans="2:9" ht="19.5" customHeight="1">
      <c r="B380" s="2" t="s">
        <v>187</v>
      </c>
      <c r="E380" s="35" t="s">
        <v>136</v>
      </c>
      <c r="G380" s="60">
        <f>SUM(G378:G379)</f>
        <v>59486</v>
      </c>
      <c r="H380" s="69"/>
      <c r="I380" s="60">
        <f>SUM(I378:I379)</f>
        <v>63115</v>
      </c>
    </row>
    <row r="381" spans="5:9" ht="13.5" customHeight="1">
      <c r="E381" s="35"/>
      <c r="G381" s="54"/>
      <c r="H381" s="69"/>
      <c r="I381" s="54"/>
    </row>
    <row r="382" spans="2:9" ht="17.25" customHeight="1">
      <c r="B382" s="2" t="s">
        <v>148</v>
      </c>
      <c r="E382" s="35" t="s">
        <v>135</v>
      </c>
      <c r="G382" s="56">
        <f>+G376/G380*100</f>
        <v>1.5398581178764752</v>
      </c>
      <c r="H382" s="70"/>
      <c r="I382" s="56">
        <f>+I376/I380*100</f>
        <v>9.439911273072962</v>
      </c>
    </row>
    <row r="383" spans="5:9" ht="13.5" customHeight="1">
      <c r="E383" s="35"/>
      <c r="G383" s="56"/>
      <c r="H383" s="70"/>
      <c r="I383" s="56"/>
    </row>
    <row r="384" spans="1:9" ht="13.5" customHeight="1">
      <c r="A384" s="43" t="s">
        <v>246</v>
      </c>
      <c r="B384" s="2" t="s">
        <v>264</v>
      </c>
      <c r="E384" s="35"/>
      <c r="G384" s="56"/>
      <c r="H384" s="70"/>
      <c r="I384" s="56"/>
    </row>
    <row r="385" spans="2:9" ht="18" customHeight="1">
      <c r="B385" s="2" t="s">
        <v>252</v>
      </c>
      <c r="E385" s="35"/>
      <c r="G385" s="56"/>
      <c r="H385" s="70"/>
      <c r="I385" s="56"/>
    </row>
    <row r="386" spans="2:9" ht="13.5" customHeight="1">
      <c r="B386" s="2" t="s">
        <v>256</v>
      </c>
      <c r="E386" s="35"/>
      <c r="G386" s="56"/>
      <c r="H386" s="70"/>
      <c r="I386" s="56"/>
    </row>
    <row r="387" spans="2:9" ht="13.5" customHeight="1">
      <c r="B387" s="2" t="s">
        <v>254</v>
      </c>
      <c r="E387" s="35"/>
      <c r="G387" s="56"/>
      <c r="H387" s="70"/>
      <c r="I387" s="56"/>
    </row>
    <row r="388" spans="2:9" ht="13.5" customHeight="1">
      <c r="B388" s="2" t="s">
        <v>253</v>
      </c>
      <c r="E388" s="35"/>
      <c r="G388" s="56"/>
      <c r="H388" s="70"/>
      <c r="I388" s="56"/>
    </row>
    <row r="389" spans="5:9" ht="13.5" customHeight="1">
      <c r="E389" s="35"/>
      <c r="G389" s="56"/>
      <c r="H389" s="70"/>
      <c r="I389" s="56"/>
    </row>
    <row r="390" spans="2:9" ht="13.5" customHeight="1">
      <c r="B390" s="2" t="s">
        <v>255</v>
      </c>
      <c r="E390" s="35"/>
      <c r="G390" s="56"/>
      <c r="H390" s="70"/>
      <c r="I390" s="56"/>
    </row>
    <row r="391" spans="5:9" ht="13.5" customHeight="1">
      <c r="E391" s="35"/>
      <c r="G391" s="56"/>
      <c r="H391" s="70"/>
      <c r="I391" s="56"/>
    </row>
    <row r="392" spans="5:9" ht="13.5" customHeight="1">
      <c r="E392" s="35"/>
      <c r="G392" s="56"/>
      <c r="H392" s="70"/>
      <c r="I392" s="56"/>
    </row>
    <row r="393" spans="5:9" ht="13.5" customHeight="1">
      <c r="E393" s="35"/>
      <c r="G393" s="56"/>
      <c r="H393" s="70"/>
      <c r="I393" s="56"/>
    </row>
    <row r="394" spans="1:8" ht="13.5" customHeight="1">
      <c r="A394" s="2" t="s">
        <v>111</v>
      </c>
      <c r="E394" s="35"/>
      <c r="H394" s="11"/>
    </row>
    <row r="395" spans="5:8" ht="13.5" customHeight="1">
      <c r="E395" s="35"/>
      <c r="H395" s="11"/>
    </row>
    <row r="396" spans="5:8" ht="13.5" customHeight="1">
      <c r="E396" s="35"/>
      <c r="H396" s="11"/>
    </row>
    <row r="397" spans="1:8" ht="13.5" customHeight="1">
      <c r="A397" s="2" t="s">
        <v>127</v>
      </c>
      <c r="E397" s="35"/>
      <c r="H397" s="11"/>
    </row>
    <row r="398" spans="1:8" ht="13.5" customHeight="1">
      <c r="A398" s="2" t="s">
        <v>153</v>
      </c>
      <c r="E398" s="35"/>
      <c r="H398" s="11"/>
    </row>
    <row r="399" spans="5:8" ht="13.5" customHeight="1">
      <c r="E399" s="35"/>
      <c r="H399" s="11"/>
    </row>
    <row r="400" spans="1:8" ht="13.5" customHeight="1">
      <c r="A400" s="63" t="s">
        <v>212</v>
      </c>
      <c r="H400" s="11"/>
    </row>
    <row r="401" ht="13.5" customHeight="1">
      <c r="H401" s="11"/>
    </row>
    <row r="402" ht="13.5" customHeight="1">
      <c r="H402" s="11"/>
    </row>
    <row r="403" ht="13.5" customHeight="1">
      <c r="H403" s="11"/>
    </row>
    <row r="404" ht="13.5" customHeight="1">
      <c r="H404" s="11"/>
    </row>
    <row r="457" spans="1:42" ht="13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</row>
    <row r="458" spans="1:42" ht="13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</row>
    <row r="459" spans="1:42" ht="13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</row>
    <row r="460" spans="1:42" ht="13.5" customHeight="1">
      <c r="A460" s="11"/>
      <c r="B460" s="11"/>
      <c r="C460" s="47"/>
      <c r="D460" s="47"/>
      <c r="E460" s="47"/>
      <c r="F460" s="11"/>
      <c r="G460" s="47"/>
      <c r="H460" s="47"/>
      <c r="I460" s="47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</row>
    <row r="461" spans="1:42" ht="13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</row>
    <row r="462" spans="1:42" ht="13.5" customHeight="1">
      <c r="A462" s="11"/>
      <c r="B462" s="11"/>
      <c r="C462" s="11"/>
      <c r="D462" s="11"/>
      <c r="E462" s="50"/>
      <c r="F462" s="50"/>
      <c r="G462" s="50"/>
      <c r="H462" s="50"/>
      <c r="I462" s="50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</row>
    <row r="463" spans="1:42" ht="13.5" customHeight="1">
      <c r="A463" s="11"/>
      <c r="B463" s="11"/>
      <c r="C463" s="50"/>
      <c r="D463" s="50"/>
      <c r="E463" s="50"/>
      <c r="F463" s="50"/>
      <c r="G463" s="50"/>
      <c r="H463" s="50"/>
      <c r="I463" s="50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</row>
    <row r="464" spans="1:42" ht="13.5" customHeight="1">
      <c r="A464" s="11"/>
      <c r="B464" s="11"/>
      <c r="C464" s="50"/>
      <c r="D464" s="50"/>
      <c r="E464" s="50"/>
      <c r="F464" s="50"/>
      <c r="G464" s="50"/>
      <c r="H464" s="50"/>
      <c r="I464" s="50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</row>
    <row r="465" spans="1:42" ht="13.5" customHeight="1">
      <c r="A465" s="11"/>
      <c r="B465" s="11"/>
      <c r="C465" s="50"/>
      <c r="D465" s="50"/>
      <c r="E465" s="50"/>
      <c r="F465" s="50"/>
      <c r="G465" s="50"/>
      <c r="H465" s="50"/>
      <c r="I465" s="50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</row>
    <row r="466" spans="1:42" ht="13.5" customHeight="1">
      <c r="A466" s="11"/>
      <c r="B466" s="11"/>
      <c r="C466" s="50"/>
      <c r="D466" s="50"/>
      <c r="E466" s="50"/>
      <c r="F466" s="50"/>
      <c r="G466" s="50"/>
      <c r="H466" s="50"/>
      <c r="I466" s="50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</row>
    <row r="467" spans="1:42" ht="13.5" customHeight="1">
      <c r="A467" s="11"/>
      <c r="B467" s="11"/>
      <c r="C467" s="50"/>
      <c r="D467" s="50"/>
      <c r="E467" s="50"/>
      <c r="F467" s="50"/>
      <c r="G467" s="50"/>
      <c r="H467" s="50"/>
      <c r="I467" s="50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</row>
    <row r="468" spans="1:42" ht="13.5" customHeight="1">
      <c r="A468" s="11"/>
      <c r="B468" s="11"/>
      <c r="C468" s="50"/>
      <c r="D468" s="50"/>
      <c r="E468" s="50"/>
      <c r="F468" s="50"/>
      <c r="G468" s="50"/>
      <c r="H468" s="50"/>
      <c r="I468" s="50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</row>
    <row r="469" spans="1:42" ht="13.5" customHeight="1">
      <c r="A469" s="11"/>
      <c r="B469" s="11"/>
      <c r="C469" s="50"/>
      <c r="D469" s="50"/>
      <c r="E469" s="50"/>
      <c r="F469" s="50"/>
      <c r="G469" s="50"/>
      <c r="H469" s="50"/>
      <c r="I469" s="50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</row>
    <row r="470" spans="1:42" ht="13.5" customHeight="1">
      <c r="A470" s="11"/>
      <c r="B470" s="11"/>
      <c r="C470" s="50"/>
      <c r="D470" s="50"/>
      <c r="E470" s="50"/>
      <c r="F470" s="50"/>
      <c r="G470" s="50"/>
      <c r="H470" s="50"/>
      <c r="I470" s="50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</row>
    <row r="471" spans="1:42" ht="13.5" customHeight="1">
      <c r="A471" s="11"/>
      <c r="B471" s="11"/>
      <c r="C471" s="50"/>
      <c r="D471" s="50"/>
      <c r="E471" s="50"/>
      <c r="F471" s="50"/>
      <c r="G471" s="50"/>
      <c r="H471" s="50"/>
      <c r="I471" s="50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</row>
    <row r="472" spans="1:42" ht="13.5" customHeight="1">
      <c r="A472" s="11"/>
      <c r="B472" s="11"/>
      <c r="C472" s="50"/>
      <c r="D472" s="50"/>
      <c r="E472" s="50"/>
      <c r="F472" s="50"/>
      <c r="G472" s="50"/>
      <c r="H472" s="50"/>
      <c r="I472" s="50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</row>
    <row r="473" spans="1:42" ht="13.5" customHeight="1">
      <c r="A473" s="11"/>
      <c r="B473" s="11"/>
      <c r="C473" s="50"/>
      <c r="D473" s="50"/>
      <c r="E473" s="50"/>
      <c r="F473" s="50"/>
      <c r="G473" s="50"/>
      <c r="H473" s="50"/>
      <c r="I473" s="50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</row>
    <row r="474" spans="1:42" ht="13.5" customHeight="1">
      <c r="A474" s="11"/>
      <c r="B474" s="11"/>
      <c r="C474" s="50"/>
      <c r="D474" s="50"/>
      <c r="E474" s="50"/>
      <c r="F474" s="50"/>
      <c r="G474" s="50"/>
      <c r="H474" s="50"/>
      <c r="I474" s="50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</row>
    <row r="475" spans="1:42" ht="13.5" customHeight="1">
      <c r="A475" s="11"/>
      <c r="B475" s="11"/>
      <c r="C475" s="50"/>
      <c r="D475" s="50"/>
      <c r="E475" s="50"/>
      <c r="F475" s="50"/>
      <c r="G475" s="50"/>
      <c r="H475" s="50"/>
      <c r="I475" s="50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</row>
    <row r="476" spans="1:42" ht="13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</row>
    <row r="477" spans="1:42" ht="13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</row>
    <row r="478" spans="1:42" ht="13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</row>
    <row r="479" spans="1:42" ht="13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</row>
    <row r="480" spans="1:42" ht="13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</row>
    <row r="481" spans="1:42" ht="13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  <row r="482" spans="1:42" ht="13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</row>
    <row r="483" spans="1:42" ht="13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</row>
    <row r="484" spans="1:42" ht="13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</row>
    <row r="485" spans="1:42" ht="13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</row>
    <row r="486" spans="1:42" ht="13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</row>
    <row r="487" spans="1:42" ht="13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</row>
    <row r="488" spans="1:42" ht="13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</row>
    <row r="489" spans="1:42" ht="13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</row>
    <row r="490" spans="1:42" ht="13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</row>
    <row r="491" spans="1:42" ht="13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</row>
    <row r="492" spans="1:42" ht="13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</row>
    <row r="493" spans="1:42" ht="13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</row>
    <row r="494" spans="1:42" ht="13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</row>
    <row r="495" spans="1:42" ht="13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</row>
  </sheetData>
  <mergeCells count="2">
    <mergeCell ref="C6:E6"/>
    <mergeCell ref="G6:I6"/>
  </mergeCells>
  <printOptions/>
  <pageMargins left="0.75" right="0" top="0.5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Magni-Tech Industries Berhad</dc:creator>
  <cp:keywords/>
  <dc:description/>
  <cp:lastModifiedBy>mgni-tech</cp:lastModifiedBy>
  <cp:lastPrinted>2003-06-30T09:31:36Z</cp:lastPrinted>
  <dcterms:created xsi:type="dcterms:W3CDTF">2002-11-27T09:09:21Z</dcterms:created>
  <dcterms:modified xsi:type="dcterms:W3CDTF">2003-06-30T09:37:07Z</dcterms:modified>
  <cp:category/>
  <cp:version/>
  <cp:contentType/>
  <cp:contentStatus/>
</cp:coreProperties>
</file>