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15" activeTab="3"/>
  </bookViews>
  <sheets>
    <sheet name="consol income" sheetId="1" r:id="rId1"/>
    <sheet name="consol bs" sheetId="2" r:id="rId2"/>
    <sheet name="cash flow" sheetId="3" r:id="rId3"/>
    <sheet name="Equity (2)" sheetId="4" r:id="rId4"/>
  </sheets>
  <definedNames>
    <definedName name="_xlnm.Print_Area" localSheetId="1">'consol bs'!$A$1:$H$55</definedName>
  </definedNames>
  <calcPr fullCalcOnLoad="1"/>
</workbook>
</file>

<file path=xl/comments3.xml><?xml version="1.0" encoding="utf-8"?>
<comments xmlns="http://schemas.openxmlformats.org/spreadsheetml/2006/main">
  <authors>
    <author>Microsoft Client</author>
  </authors>
  <commentList>
    <comment ref="D27" authorId="0">
      <text>
        <r>
          <rPr>
            <b/>
            <sz val="8"/>
            <rFont val="Tahoma"/>
            <family val="0"/>
          </rPr>
          <t>Microsoft Client:</t>
        </r>
        <r>
          <rPr>
            <sz val="8"/>
            <rFont val="Tahoma"/>
            <family val="0"/>
          </rPr>
          <t xml:space="preserve">
JV07-034
Disposal QTB 7827
Accrual interest 6268.82
O/D interest 5437.02
*-1 consider as credit card payment
</t>
        </r>
      </text>
    </comment>
    <comment ref="D39" authorId="0">
      <text>
        <r>
          <rPr>
            <b/>
            <sz val="8"/>
            <rFont val="Tahoma"/>
            <family val="0"/>
          </rPr>
          <t>Microsoft Client:</t>
        </r>
        <r>
          <rPr>
            <sz val="8"/>
            <rFont val="Tahoma"/>
            <family val="0"/>
          </rPr>
          <t xml:space="preserve">
JV07-034
Accrual Principle RM27331.18
Out Bal RM17212.87
</t>
        </r>
      </text>
    </comment>
  </commentList>
</comments>
</file>

<file path=xl/sharedStrings.xml><?xml version="1.0" encoding="utf-8"?>
<sst xmlns="http://schemas.openxmlformats.org/spreadsheetml/2006/main" count="159" uniqueCount="127">
  <si>
    <t>Revenue</t>
  </si>
  <si>
    <t xml:space="preserve">       ordinary shares) - (sen)</t>
  </si>
  <si>
    <t xml:space="preserve">        ordinary shares) (sen)</t>
  </si>
  <si>
    <t>Inventories</t>
  </si>
  <si>
    <t>Reserves</t>
  </si>
  <si>
    <t>Net tangible assets per share (RM)</t>
  </si>
  <si>
    <t>(i)    Basic (based on 44,000,000</t>
  </si>
  <si>
    <t>(ii)   Fully diluted (based on 44,000.00</t>
  </si>
  <si>
    <r>
      <t xml:space="preserve">JIN LIN WOOD INDUSTRIES BERHAD </t>
    </r>
    <r>
      <rPr>
        <b/>
        <sz val="10"/>
        <rFont val="Times New Roman"/>
        <family val="1"/>
      </rPr>
      <t>(467115-T)</t>
    </r>
  </si>
  <si>
    <t>Cash flows from operating activities</t>
  </si>
  <si>
    <t xml:space="preserve">Adjustment for : </t>
  </si>
  <si>
    <t xml:space="preserve">  Depreciation</t>
  </si>
  <si>
    <t xml:space="preserve">  Interest expenses</t>
  </si>
  <si>
    <t xml:space="preserve">Changes in working capital </t>
  </si>
  <si>
    <t>Interest paid</t>
  </si>
  <si>
    <t>Cash flows from investing activities</t>
  </si>
  <si>
    <t xml:space="preserve">CONDENSED CONSOLIDATED CASH FLOW STATEMENT </t>
  </si>
  <si>
    <t>(RM'000)</t>
  </si>
  <si>
    <t>Quarter Ended</t>
  </si>
  <si>
    <t>Investments in Associates and Joint Venture</t>
  </si>
  <si>
    <t>Other Investments</t>
  </si>
  <si>
    <t>Shareholders' fund</t>
  </si>
  <si>
    <t>Minority Interests</t>
  </si>
  <si>
    <t>Long Term Liabilities</t>
  </si>
  <si>
    <t>Deferred Taxation</t>
  </si>
  <si>
    <t>Share Capital</t>
  </si>
  <si>
    <t>Current Liabilities</t>
  </si>
  <si>
    <t>Provision for Taxation</t>
  </si>
  <si>
    <t>Cash &amp; Cash Equivalents</t>
  </si>
  <si>
    <t>Fixed Deposit with Licensed Banks</t>
  </si>
  <si>
    <t>Current Assets</t>
  </si>
  <si>
    <t>Intangible Assets</t>
  </si>
  <si>
    <t>Operating Expense</t>
  </si>
  <si>
    <t>Other Operating Income</t>
  </si>
  <si>
    <t>Investing Results</t>
  </si>
  <si>
    <t>Finance costs</t>
  </si>
  <si>
    <t>Minority Interest</t>
  </si>
  <si>
    <t>(The Condensed Consolidated Income Statement should be read in conjuction with the Annual Financial Report</t>
  </si>
  <si>
    <t>(The Condensed Consolidated Balance Sheet should be read in conjuction with the</t>
  </si>
  <si>
    <t>Individual Quarter</t>
  </si>
  <si>
    <t>Current</t>
  </si>
  <si>
    <t>Year</t>
  </si>
  <si>
    <t>Quarter</t>
  </si>
  <si>
    <t>Ended</t>
  </si>
  <si>
    <t>To Date</t>
  </si>
  <si>
    <t>Cumulative Quarter</t>
  </si>
  <si>
    <t>Movements during the period</t>
  </si>
  <si>
    <t>(cumulative)</t>
  </si>
  <si>
    <t>(RM '000)</t>
  </si>
  <si>
    <t>Reserve</t>
  </si>
  <si>
    <t>Total</t>
  </si>
  <si>
    <t xml:space="preserve">attributable </t>
  </si>
  <si>
    <t>to Revenue</t>
  </si>
  <si>
    <t>to Capital</t>
  </si>
  <si>
    <t>(Accumulated</t>
  </si>
  <si>
    <t>Losses)/</t>
  </si>
  <si>
    <t>Retained Profits</t>
  </si>
  <si>
    <t>(The Condensed Consolidated Statements of Changes in Equity should be read in conjuction with the</t>
  </si>
  <si>
    <t>CONDENSED CONSOLIDATED STATEMENTS OF CHANGES IN EQUITY</t>
  </si>
  <si>
    <t>Preceding Year</t>
  </si>
  <si>
    <t>Corresponding</t>
  </si>
  <si>
    <t>Period Ended</t>
  </si>
  <si>
    <t xml:space="preserve">Taxation </t>
  </si>
  <si>
    <t>Net cash generated from financing activities</t>
  </si>
  <si>
    <t>N.A.</t>
  </si>
  <si>
    <t xml:space="preserve">As At End </t>
  </si>
  <si>
    <t xml:space="preserve">of Current </t>
  </si>
  <si>
    <t>Financial Year</t>
  </si>
  <si>
    <t>As At Preceding</t>
  </si>
  <si>
    <t>End</t>
  </si>
  <si>
    <t>ended</t>
  </si>
  <si>
    <t>Borrowings / Leasing</t>
  </si>
  <si>
    <t>Balance at beginning of year</t>
  </si>
  <si>
    <t>Balance at end of period</t>
  </si>
  <si>
    <t xml:space="preserve">  Gain on disposal of property, plant &amp; machinery</t>
  </si>
  <si>
    <t>Interest received</t>
  </si>
  <si>
    <t>Acquisition of property, plant and equipment</t>
  </si>
  <si>
    <t>Annual Financial Report for the year ended 30th June 2003)</t>
  </si>
  <si>
    <t xml:space="preserve">  Interest income</t>
  </si>
  <si>
    <t>Note:</t>
  </si>
  <si>
    <t>*</t>
  </si>
  <si>
    <t>**</t>
  </si>
  <si>
    <t>Trade Receivables (net)</t>
  </si>
  <si>
    <t>Others Receivables, Deposit &amp; Prepayments (net)</t>
  </si>
  <si>
    <t>Cash flows from financing activities</t>
  </si>
  <si>
    <t>Net cash generated from investing activities</t>
  </si>
  <si>
    <t>Bank Borrowings/Leasing</t>
  </si>
  <si>
    <t xml:space="preserve">Loss from Operations </t>
  </si>
  <si>
    <t>Loss before tax</t>
  </si>
  <si>
    <t>Loss after tax</t>
  </si>
  <si>
    <t>Net loss for the period</t>
  </si>
  <si>
    <t>Loss per share</t>
  </si>
  <si>
    <t>Operating loss before working capital changes</t>
  </si>
  <si>
    <t>Net cash used in operating activities</t>
  </si>
  <si>
    <t>Trade Payables</t>
  </si>
  <si>
    <t>Other Payables</t>
  </si>
  <si>
    <t>Loss before taxation</t>
  </si>
  <si>
    <t>Net Current Liabilities</t>
  </si>
  <si>
    <t xml:space="preserve">*** Revaluation Reserve RM6,300,118 (YE30/6/2003) </t>
  </si>
  <si>
    <t>Property, Plant and Equipment ***</t>
  </si>
  <si>
    <t>Due to Directors</t>
  </si>
  <si>
    <t>Net (decrease)/increase in cash and cash equivalents</t>
  </si>
  <si>
    <t>Amount due to directors</t>
  </si>
  <si>
    <t>(Increase)/Decrease in Inventories</t>
  </si>
  <si>
    <t>(Increase)/Decrease in Receivables</t>
  </si>
  <si>
    <t>Increase/(Decrease) in Payables</t>
  </si>
  <si>
    <t>Tax Refund/(Paid)</t>
  </si>
  <si>
    <t>12 months</t>
  </si>
  <si>
    <t xml:space="preserve">  Bad debt recover</t>
  </si>
  <si>
    <t>Proceeds from disposal of property, plant &amp; equipment</t>
  </si>
  <si>
    <t>Proceeds from bank paying insurance</t>
  </si>
  <si>
    <t>Reduction in fixed deposits pledged</t>
  </si>
  <si>
    <t>FOR THE QUARTER ENDED 30 SEPTEMBER 2005</t>
  </si>
  <si>
    <t>CONDENSED CONSOLIDATED INCOME STATEMENT FOR THE QUARTER ENDED 30 SEPTEMBER 2005</t>
  </si>
  <si>
    <t xml:space="preserve"> for the year ended 30th June 2005)</t>
  </si>
  <si>
    <t>CONDENSED CONSOLIDATED BALANCE SHEET AS AT 30 SEPTEMBER 2005</t>
  </si>
  <si>
    <t xml:space="preserve">3 Month Quarter </t>
  </si>
  <si>
    <t>Ended 30 September 2004</t>
  </si>
  <si>
    <t>Ended 30 September 2005</t>
  </si>
  <si>
    <t>Cash and cash equivalents at 1 July 2005</t>
  </si>
  <si>
    <t>Cash and cash equivalents at 30 September 2005</t>
  </si>
  <si>
    <t>Annual Financial Report for the year ended 30th June 2005)</t>
  </si>
  <si>
    <t xml:space="preserve">  Provision for doubtful debts</t>
  </si>
  <si>
    <t xml:space="preserve">       &amp; Bad Debts Written Off amounted to RM 101,180.00</t>
  </si>
  <si>
    <t xml:space="preserve">       RM 19,671,181 (2003); RM 12,075,236 (2002) &amp; Bad Debts Written Off amounted to RM 11,138,082.61</t>
  </si>
  <si>
    <t xml:space="preserve">*    Total Provision for Doubtful Debts amounted to RM 20,360,942.70 (2005) RM 20,314,378.41 (2004) </t>
  </si>
  <si>
    <t>**  Total Provision for Doubtful Debts amounted to RM 103,119 (YE30/6/2003&amp;30/06/04)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</si>
</sst>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_(* #,##0.0_);_(* \(#,##0.0\);_(* &quot;-&quot;??_);_(@_)"/>
    <numFmt numFmtId="167" formatCode="_(* #,##0.000_);_(* \(#,##0.00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_(* #,##0.0000_);_(* \(#,##0.0000\);_(* &quot;-&quot;??_);_(@_)"/>
  </numFmts>
  <fonts count="1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Fill="1" applyAlignment="1">
      <alignment/>
    </xf>
    <xf numFmtId="164" fontId="0" fillId="0" borderId="0" xfId="15" applyNumberForma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0" xfId="15" applyNumberFormat="1" applyFont="1" applyBorder="1" applyAlignment="1">
      <alignment/>
    </xf>
    <xf numFmtId="43" fontId="5" fillId="0" borderId="0" xfId="15" applyFont="1" applyBorder="1" applyAlignment="1">
      <alignment/>
    </xf>
    <xf numFmtId="164" fontId="5" fillId="0" borderId="0" xfId="15" applyNumberFormat="1" applyFont="1" applyBorder="1" applyAlignment="1">
      <alignment horizontal="center"/>
    </xf>
    <xf numFmtId="43" fontId="5" fillId="0" borderId="0" xfId="15" applyFont="1" applyAlignment="1">
      <alignment/>
    </xf>
    <xf numFmtId="164" fontId="5" fillId="0" borderId="0" xfId="15" applyNumberFormat="1" applyFont="1" applyAlignment="1">
      <alignment/>
    </xf>
    <xf numFmtId="43" fontId="5" fillId="0" borderId="0" xfId="15" applyFont="1" applyAlignment="1">
      <alignment horizontal="center"/>
    </xf>
    <xf numFmtId="164" fontId="5" fillId="0" borderId="0" xfId="15" applyNumberFormat="1" applyFont="1" applyAlignment="1">
      <alignment horizontal="center"/>
    </xf>
    <xf numFmtId="164" fontId="5" fillId="0" borderId="1" xfId="15" applyNumberFormat="1" applyFont="1" applyBorder="1" applyAlignment="1">
      <alignment/>
    </xf>
    <xf numFmtId="43" fontId="5" fillId="0" borderId="1" xfId="15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165" fontId="5" fillId="0" borderId="0" xfId="0" applyNumberFormat="1" applyFont="1" applyAlignment="1">
      <alignment/>
    </xf>
    <xf numFmtId="164" fontId="5" fillId="0" borderId="1" xfId="15" applyNumberFormat="1" applyFont="1" applyBorder="1" applyAlignment="1">
      <alignment horizontal="center"/>
    </xf>
    <xf numFmtId="165" fontId="5" fillId="0" borderId="0" xfId="15" applyNumberFormat="1" applyFont="1" applyBorder="1" applyAlignment="1">
      <alignment/>
    </xf>
    <xf numFmtId="2" fontId="5" fillId="0" borderId="0" xfId="15" applyNumberFormat="1" applyFont="1" applyAlignment="1">
      <alignment/>
    </xf>
    <xf numFmtId="43" fontId="5" fillId="0" borderId="2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43" fontId="5" fillId="0" borderId="2" xfId="15" applyNumberFormat="1" applyFont="1" applyBorder="1" applyAlignment="1">
      <alignment horizontal="right"/>
    </xf>
    <xf numFmtId="43" fontId="5" fillId="0" borderId="0" xfId="15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5" fontId="4" fillId="0" borderId="0" xfId="0" applyNumberFormat="1" applyFont="1" applyBorder="1" applyAlignment="1">
      <alignment/>
    </xf>
    <xf numFmtId="164" fontId="5" fillId="0" borderId="0" xfId="15" applyNumberFormat="1" applyFont="1" applyAlignment="1">
      <alignment horizontal="right"/>
    </xf>
    <xf numFmtId="164" fontId="4" fillId="0" borderId="0" xfId="15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15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64" fontId="5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3" xfId="15" applyNumberFormat="1" applyFont="1" applyBorder="1" applyAlignment="1">
      <alignment/>
    </xf>
    <xf numFmtId="164" fontId="5" fillId="0" borderId="4" xfId="15" applyNumberFormat="1" applyFont="1" applyBorder="1" applyAlignment="1">
      <alignment/>
    </xf>
    <xf numFmtId="164" fontId="6" fillId="0" borderId="0" xfId="15" applyNumberFormat="1" applyFont="1" applyBorder="1" applyAlignment="1">
      <alignment horizontal="right"/>
    </xf>
    <xf numFmtId="164" fontId="5" fillId="0" borderId="1" xfId="15" applyNumberFormat="1" applyFont="1" applyBorder="1" applyAlignment="1">
      <alignment horizontal="right"/>
    </xf>
    <xf numFmtId="164" fontId="5" fillId="0" borderId="4" xfId="15" applyNumberFormat="1" applyFont="1" applyBorder="1" applyAlignment="1">
      <alignment horizontal="right"/>
    </xf>
    <xf numFmtId="43" fontId="5" fillId="0" borderId="0" xfId="15" applyNumberFormat="1" applyFont="1" applyBorder="1" applyAlignment="1">
      <alignment horizontal="right"/>
    </xf>
    <xf numFmtId="164" fontId="6" fillId="0" borderId="0" xfId="15" applyNumberFormat="1" applyFont="1" applyAlignment="1">
      <alignment horizontal="right"/>
    </xf>
    <xf numFmtId="0" fontId="5" fillId="0" borderId="0" xfId="0" applyFont="1" applyAlignment="1">
      <alignment/>
    </xf>
    <xf numFmtId="164" fontId="5" fillId="0" borderId="0" xfId="15" applyNumberFormat="1" applyFont="1" applyAlignment="1">
      <alignment/>
    </xf>
    <xf numFmtId="164" fontId="4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3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4" xfId="19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64" fontId="6" fillId="0" borderId="0" xfId="15" applyNumberFormat="1" applyFont="1" applyAlignment="1">
      <alignment/>
    </xf>
    <xf numFmtId="164" fontId="5" fillId="0" borderId="4" xfId="15" applyNumberFormat="1" applyFont="1" applyBorder="1" applyAlignment="1">
      <alignment/>
    </xf>
    <xf numFmtId="164" fontId="11" fillId="0" borderId="0" xfId="15" applyNumberFormat="1" applyFont="1" applyBorder="1" applyAlignment="1">
      <alignment horizontal="center"/>
    </xf>
    <xf numFmtId="164" fontId="4" fillId="0" borderId="5" xfId="15" applyNumberFormat="1" applyFont="1" applyBorder="1" applyAlignment="1">
      <alignment horizontal="center"/>
    </xf>
    <xf numFmtId="15" fontId="4" fillId="0" borderId="6" xfId="15" applyNumberFormat="1" applyFont="1" applyBorder="1" applyAlignment="1">
      <alignment horizontal="center"/>
    </xf>
    <xf numFmtId="164" fontId="4" fillId="0" borderId="7" xfId="15" applyNumberFormat="1" applyFont="1" applyBorder="1" applyAlignment="1">
      <alignment horizontal="center"/>
    </xf>
    <xf numFmtId="164" fontId="5" fillId="0" borderId="5" xfId="15" applyNumberFormat="1" applyFont="1" applyBorder="1" applyAlignment="1">
      <alignment/>
    </xf>
    <xf numFmtId="164" fontId="5" fillId="0" borderId="6" xfId="15" applyNumberFormat="1" applyFont="1" applyBorder="1" applyAlignment="1">
      <alignment/>
    </xf>
    <xf numFmtId="164" fontId="5" fillId="0" borderId="8" xfId="15" applyNumberFormat="1" applyFont="1" applyBorder="1" applyAlignment="1">
      <alignment/>
    </xf>
    <xf numFmtId="0" fontId="1" fillId="0" borderId="0" xfId="0" applyFont="1" applyBorder="1" applyAlignment="1">
      <alignment/>
    </xf>
    <xf numFmtId="164" fontId="4" fillId="0" borderId="6" xfId="15" applyNumberFormat="1" applyFont="1" applyBorder="1" applyAlignment="1">
      <alignment horizontal="center"/>
    </xf>
    <xf numFmtId="164" fontId="0" fillId="0" borderId="0" xfId="15" applyNumberFormat="1" applyAlignment="1">
      <alignment/>
    </xf>
    <xf numFmtId="0" fontId="7" fillId="0" borderId="0" xfId="0" applyFont="1" applyAlignment="1">
      <alignment horizontal="right"/>
    </xf>
    <xf numFmtId="0" fontId="12" fillId="0" borderId="0" xfId="0" applyFont="1" applyAlignment="1">
      <alignment/>
    </xf>
    <xf numFmtId="15" fontId="4" fillId="0" borderId="1" xfId="0" applyNumberFormat="1" applyFont="1" applyFill="1" applyBorder="1" applyAlignment="1">
      <alignment horizontal="center"/>
    </xf>
    <xf numFmtId="164" fontId="5" fillId="0" borderId="5" xfId="15" applyNumberFormat="1" applyFont="1" applyFill="1" applyBorder="1" applyAlignment="1">
      <alignment/>
    </xf>
    <xf numFmtId="164" fontId="5" fillId="0" borderId="6" xfId="15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4" fontId="14" fillId="0" borderId="0" xfId="15" applyNumberFormat="1" applyFont="1" applyBorder="1" applyAlignment="1">
      <alignment horizontal="right"/>
    </xf>
    <xf numFmtId="164" fontId="5" fillId="0" borderId="0" xfId="15" applyNumberFormat="1" applyFont="1" applyFill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1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/>
    </xf>
    <xf numFmtId="164" fontId="5" fillId="0" borderId="3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4" xfId="19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5" fillId="0" borderId="0" xfId="15" applyNumberFormat="1" applyFont="1" applyFill="1" applyBorder="1" applyAlignment="1">
      <alignment horizontal="center"/>
    </xf>
    <xf numFmtId="164" fontId="5" fillId="0" borderId="0" xfId="19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6" fillId="0" borderId="0" xfId="15" applyNumberFormat="1" applyFont="1" applyFill="1" applyBorder="1" applyAlignment="1">
      <alignment horizontal="right"/>
    </xf>
    <xf numFmtId="164" fontId="14" fillId="0" borderId="0" xfId="15" applyNumberFormat="1" applyFont="1" applyFill="1" applyBorder="1" applyAlignment="1">
      <alignment horizontal="right"/>
    </xf>
    <xf numFmtId="164" fontId="6" fillId="0" borderId="0" xfId="15" applyNumberFormat="1" applyFont="1" applyFill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49" sqref="A49"/>
    </sheetView>
  </sheetViews>
  <sheetFormatPr defaultColWidth="9.140625" defaultRowHeight="12.75"/>
  <cols>
    <col min="1" max="1" width="33.00390625" style="0" customWidth="1"/>
    <col min="2" max="2" width="14.7109375" style="0" customWidth="1"/>
    <col min="3" max="3" width="1.7109375" style="0" customWidth="1"/>
    <col min="4" max="4" width="14.7109375" style="0" customWidth="1"/>
    <col min="5" max="5" width="1.7109375" style="0" customWidth="1"/>
    <col min="6" max="6" width="14.7109375" style="0" customWidth="1"/>
    <col min="7" max="7" width="1.7109375" style="0" customWidth="1"/>
    <col min="8" max="8" width="14.7109375" style="0" customWidth="1"/>
  </cols>
  <sheetData>
    <row r="1" spans="1:8" ht="18.75">
      <c r="A1" s="1" t="s">
        <v>8</v>
      </c>
      <c r="B1" s="2"/>
      <c r="C1" s="2"/>
      <c r="D1" s="3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s="11" customFormat="1" ht="15">
      <c r="A3" s="9" t="s">
        <v>113</v>
      </c>
      <c r="B3" s="10"/>
      <c r="C3" s="10"/>
      <c r="D3" s="10"/>
      <c r="E3" s="10"/>
      <c r="F3" s="10"/>
      <c r="G3" s="10"/>
      <c r="H3" s="10"/>
    </row>
    <row r="4" spans="1:8" s="11" customFormat="1" ht="15">
      <c r="A4" s="9"/>
      <c r="B4" s="10"/>
      <c r="C4" s="10"/>
      <c r="D4" s="10"/>
      <c r="E4" s="10"/>
      <c r="F4" s="10"/>
      <c r="G4" s="10"/>
      <c r="H4" s="10"/>
    </row>
    <row r="5" spans="1:8" s="11" customFormat="1" ht="15">
      <c r="A5" s="10"/>
      <c r="B5" s="10"/>
      <c r="C5" s="10"/>
      <c r="D5" s="10"/>
      <c r="E5" s="10"/>
      <c r="F5" s="10"/>
      <c r="G5" s="10"/>
      <c r="H5" s="10"/>
    </row>
    <row r="6" spans="1:8" s="11" customFormat="1" ht="15">
      <c r="A6" s="10"/>
      <c r="B6" s="10"/>
      <c r="C6" s="10"/>
      <c r="D6" s="10"/>
      <c r="E6" s="10"/>
      <c r="F6" s="10"/>
      <c r="G6" s="10"/>
      <c r="H6" s="10"/>
    </row>
    <row r="7" spans="1:8" s="11" customFormat="1" ht="15">
      <c r="A7" s="10"/>
      <c r="B7" s="111" t="s">
        <v>39</v>
      </c>
      <c r="C7" s="111"/>
      <c r="D7" s="111"/>
      <c r="E7" s="10"/>
      <c r="F7" s="111" t="s">
        <v>45</v>
      </c>
      <c r="G7" s="111"/>
      <c r="H7" s="111"/>
    </row>
    <row r="8" spans="1:8" s="11" customFormat="1" ht="15">
      <c r="A8" s="10"/>
      <c r="B8" s="13" t="s">
        <v>40</v>
      </c>
      <c r="C8" s="13"/>
      <c r="D8" s="100" t="s">
        <v>59</v>
      </c>
      <c r="E8" s="14"/>
      <c r="F8" s="13" t="s">
        <v>40</v>
      </c>
      <c r="G8" s="13"/>
      <c r="H8" s="100" t="s">
        <v>59</v>
      </c>
    </row>
    <row r="9" spans="1:8" s="11" customFormat="1" ht="15">
      <c r="A9" s="10"/>
      <c r="B9" s="13" t="s">
        <v>42</v>
      </c>
      <c r="C9" s="13"/>
      <c r="D9" s="100" t="s">
        <v>60</v>
      </c>
      <c r="E9" s="14"/>
      <c r="F9" s="13" t="s">
        <v>41</v>
      </c>
      <c r="G9" s="13"/>
      <c r="H9" s="100" t="s">
        <v>60</v>
      </c>
    </row>
    <row r="10" spans="1:8" s="11" customFormat="1" ht="15">
      <c r="A10" s="10"/>
      <c r="B10" s="13" t="s">
        <v>43</v>
      </c>
      <c r="C10" s="13"/>
      <c r="D10" s="100" t="s">
        <v>18</v>
      </c>
      <c r="E10" s="14"/>
      <c r="F10" s="13" t="s">
        <v>44</v>
      </c>
      <c r="G10" s="13"/>
      <c r="H10" s="100" t="s">
        <v>61</v>
      </c>
    </row>
    <row r="11" spans="1:8" s="11" customFormat="1" ht="15">
      <c r="A11" s="10"/>
      <c r="B11" s="77">
        <v>38625</v>
      </c>
      <c r="C11" s="36"/>
      <c r="D11" s="77">
        <v>38260</v>
      </c>
      <c r="E11" s="37"/>
      <c r="F11" s="77">
        <v>38625</v>
      </c>
      <c r="G11" s="36"/>
      <c r="H11" s="77">
        <v>38260</v>
      </c>
    </row>
    <row r="12" spans="1:8" s="11" customFormat="1" ht="15">
      <c r="A12" s="10"/>
      <c r="B12" s="8" t="s">
        <v>17</v>
      </c>
      <c r="C12" s="8"/>
      <c r="D12" s="101" t="s">
        <v>17</v>
      </c>
      <c r="E12" s="8"/>
      <c r="F12" s="8" t="s">
        <v>17</v>
      </c>
      <c r="G12" s="8"/>
      <c r="H12" s="101" t="s">
        <v>17</v>
      </c>
    </row>
    <row r="13" spans="1:8" s="11" customFormat="1" ht="15">
      <c r="A13" s="10"/>
      <c r="B13" s="13"/>
      <c r="C13" s="12"/>
      <c r="D13" s="100"/>
      <c r="E13" s="12"/>
      <c r="F13" s="13"/>
      <c r="G13" s="12"/>
      <c r="H13" s="100"/>
    </row>
    <row r="14" spans="1:8" s="11" customFormat="1" ht="15">
      <c r="A14" s="10" t="s">
        <v>0</v>
      </c>
      <c r="B14" s="15">
        <v>2110</v>
      </c>
      <c r="C14" s="16"/>
      <c r="D14" s="102">
        <v>1471</v>
      </c>
      <c r="E14" s="16"/>
      <c r="F14" s="15">
        <v>2110</v>
      </c>
      <c r="G14" s="16"/>
      <c r="H14" s="102">
        <v>1471</v>
      </c>
    </row>
    <row r="15" spans="1:8" s="11" customFormat="1" ht="15">
      <c r="A15" s="10"/>
      <c r="B15" s="17"/>
      <c r="C15" s="16"/>
      <c r="D15" s="17"/>
      <c r="E15" s="16"/>
      <c r="F15" s="17"/>
      <c r="G15" s="16"/>
      <c r="H15" s="17"/>
    </row>
    <row r="16" spans="1:8" s="11" customFormat="1" ht="15">
      <c r="A16" s="10" t="s">
        <v>32</v>
      </c>
      <c r="B16" s="15">
        <v>-4666</v>
      </c>
      <c r="C16" s="24"/>
      <c r="D16" s="17">
        <v>-3900</v>
      </c>
      <c r="E16" s="17"/>
      <c r="F16" s="15">
        <v>-4666</v>
      </c>
      <c r="G16" s="16"/>
      <c r="H16" s="17">
        <v>-3900</v>
      </c>
    </row>
    <row r="17" spans="1:8" s="11" customFormat="1" ht="15">
      <c r="A17" s="10"/>
      <c r="B17" s="15"/>
      <c r="C17" s="18"/>
      <c r="D17" s="17"/>
      <c r="E17" s="17"/>
      <c r="F17" s="15"/>
      <c r="G17" s="18"/>
      <c r="H17" s="17"/>
    </row>
    <row r="18" spans="1:8" s="11" customFormat="1" ht="15">
      <c r="A18" s="10" t="s">
        <v>33</v>
      </c>
      <c r="B18" s="22">
        <v>490</v>
      </c>
      <c r="C18" s="18"/>
      <c r="D18" s="26">
        <v>630</v>
      </c>
      <c r="E18" s="17"/>
      <c r="F18" s="22">
        <v>490</v>
      </c>
      <c r="G18" s="18"/>
      <c r="H18" s="26">
        <v>630</v>
      </c>
    </row>
    <row r="19" spans="1:8" s="11" customFormat="1" ht="15">
      <c r="A19" s="10"/>
      <c r="B19" s="15"/>
      <c r="C19" s="18"/>
      <c r="D19" s="17"/>
      <c r="E19" s="17"/>
      <c r="F19" s="15"/>
      <c r="G19" s="18"/>
      <c r="H19" s="17"/>
    </row>
    <row r="20" spans="1:8" s="11" customFormat="1" ht="15">
      <c r="A20" s="10" t="s">
        <v>87</v>
      </c>
      <c r="B20" s="19">
        <f aca="true" t="shared" si="0" ref="B20:H20">SUM(B14:B19)</f>
        <v>-2066</v>
      </c>
      <c r="C20" s="19">
        <f t="shared" si="0"/>
        <v>0</v>
      </c>
      <c r="D20" s="19">
        <f t="shared" si="0"/>
        <v>-1799</v>
      </c>
      <c r="E20" s="19">
        <f t="shared" si="0"/>
        <v>0</v>
      </c>
      <c r="F20" s="19">
        <f t="shared" si="0"/>
        <v>-2066</v>
      </c>
      <c r="G20" s="19">
        <f t="shared" si="0"/>
        <v>0</v>
      </c>
      <c r="H20" s="19">
        <f t="shared" si="0"/>
        <v>-1799</v>
      </c>
    </row>
    <row r="21" spans="1:8" s="11" customFormat="1" ht="15">
      <c r="A21" s="10"/>
      <c r="B21" s="19"/>
      <c r="C21" s="18"/>
      <c r="D21" s="20"/>
      <c r="E21" s="18"/>
      <c r="F21" s="19"/>
      <c r="G21" s="18"/>
      <c r="H21" s="20"/>
    </row>
    <row r="22" spans="1:8" s="11" customFormat="1" ht="15">
      <c r="A22" s="10" t="s">
        <v>35</v>
      </c>
      <c r="B22" s="19">
        <v>-461</v>
      </c>
      <c r="C22" s="18"/>
      <c r="D22" s="21">
        <v>-685</v>
      </c>
      <c r="E22" s="18"/>
      <c r="F22" s="19">
        <v>-461</v>
      </c>
      <c r="G22" s="18"/>
      <c r="H22" s="21">
        <v>-685</v>
      </c>
    </row>
    <row r="23" spans="1:8" s="11" customFormat="1" ht="15">
      <c r="A23" s="10"/>
      <c r="B23" s="19"/>
      <c r="C23" s="18"/>
      <c r="D23" s="20"/>
      <c r="E23" s="18"/>
      <c r="F23" s="19"/>
      <c r="G23" s="18"/>
      <c r="H23" s="20"/>
    </row>
    <row r="24" spans="1:8" s="11" customFormat="1" ht="15">
      <c r="A24" s="10" t="s">
        <v>34</v>
      </c>
      <c r="B24" s="22">
        <v>0</v>
      </c>
      <c r="C24" s="18"/>
      <c r="D24" s="23"/>
      <c r="E24" s="18"/>
      <c r="F24" s="22">
        <v>0</v>
      </c>
      <c r="G24" s="18"/>
      <c r="H24" s="23"/>
    </row>
    <row r="25" spans="1:8" s="11" customFormat="1" ht="15">
      <c r="A25" s="10"/>
      <c r="B25" s="15"/>
      <c r="C25" s="18"/>
      <c r="D25" s="24"/>
      <c r="E25" s="18"/>
      <c r="F25" s="15"/>
      <c r="G25" s="18"/>
      <c r="H25" s="24"/>
    </row>
    <row r="26" spans="1:8" s="11" customFormat="1" ht="15">
      <c r="A26" s="10" t="s">
        <v>88</v>
      </c>
      <c r="B26" s="19">
        <f aca="true" t="shared" si="1" ref="B26:H26">SUM(B20:B24)</f>
        <v>-2527</v>
      </c>
      <c r="C26" s="19">
        <f t="shared" si="1"/>
        <v>0</v>
      </c>
      <c r="D26" s="19">
        <f t="shared" si="1"/>
        <v>-2484</v>
      </c>
      <c r="E26" s="19">
        <f t="shared" si="1"/>
        <v>0</v>
      </c>
      <c r="F26" s="19">
        <f t="shared" si="1"/>
        <v>-2527</v>
      </c>
      <c r="G26" s="19">
        <f t="shared" si="1"/>
        <v>0</v>
      </c>
      <c r="H26" s="19">
        <f t="shared" si="1"/>
        <v>-2484</v>
      </c>
    </row>
    <row r="27" spans="1:8" s="11" customFormat="1" ht="15">
      <c r="A27" s="10"/>
      <c r="B27" s="19"/>
      <c r="C27" s="18"/>
      <c r="D27" s="20"/>
      <c r="E27" s="18"/>
      <c r="F27" s="19"/>
      <c r="G27" s="18"/>
      <c r="H27" s="20"/>
    </row>
    <row r="28" spans="1:8" s="11" customFormat="1" ht="15">
      <c r="A28" s="10" t="s">
        <v>62</v>
      </c>
      <c r="B28" s="22">
        <v>0</v>
      </c>
      <c r="C28" s="20"/>
      <c r="D28" s="23">
        <v>0</v>
      </c>
      <c r="E28" s="18"/>
      <c r="F28" s="22">
        <v>0</v>
      </c>
      <c r="G28" s="20"/>
      <c r="H28" s="23">
        <v>0</v>
      </c>
    </row>
    <row r="29" s="11" customFormat="1" ht="15">
      <c r="A29" s="10"/>
    </row>
    <row r="30" spans="1:8" s="11" customFormat="1" ht="15">
      <c r="A30" s="10" t="s">
        <v>89</v>
      </c>
      <c r="B30" s="19">
        <f aca="true" t="shared" si="2" ref="B30:H30">SUM(B26:B28)</f>
        <v>-2527</v>
      </c>
      <c r="C30" s="19">
        <f t="shared" si="2"/>
        <v>0</v>
      </c>
      <c r="D30" s="19">
        <f t="shared" si="2"/>
        <v>-2484</v>
      </c>
      <c r="E30" s="19">
        <f t="shared" si="2"/>
        <v>0</v>
      </c>
      <c r="F30" s="19">
        <f t="shared" si="2"/>
        <v>-2527</v>
      </c>
      <c r="G30" s="19">
        <f t="shared" si="2"/>
        <v>0</v>
      </c>
      <c r="H30" s="19">
        <f t="shared" si="2"/>
        <v>-2484</v>
      </c>
    </row>
    <row r="31" spans="1:8" s="11" customFormat="1" ht="15">
      <c r="A31" s="10"/>
      <c r="B31" s="19"/>
      <c r="C31" s="18"/>
      <c r="D31" s="20"/>
      <c r="E31" s="18"/>
      <c r="F31" s="19"/>
      <c r="G31" s="18"/>
      <c r="H31" s="20"/>
    </row>
    <row r="32" spans="1:8" s="11" customFormat="1" ht="15">
      <c r="A32" s="10" t="s">
        <v>36</v>
      </c>
      <c r="B32" s="22">
        <v>0</v>
      </c>
      <c r="C32" s="25"/>
      <c r="D32" s="26">
        <v>0</v>
      </c>
      <c r="E32" s="10"/>
      <c r="F32" s="22">
        <v>0</v>
      </c>
      <c r="G32" s="25"/>
      <c r="H32" s="26">
        <v>0</v>
      </c>
    </row>
    <row r="33" spans="1:8" s="11" customFormat="1" ht="15">
      <c r="A33" s="10"/>
      <c r="B33" s="15"/>
      <c r="C33" s="25"/>
      <c r="D33" s="17"/>
      <c r="E33" s="10"/>
      <c r="F33" s="15"/>
      <c r="G33" s="25"/>
      <c r="H33" s="17"/>
    </row>
    <row r="34" spans="1:8" s="11" customFormat="1" ht="15">
      <c r="A34" s="10" t="s">
        <v>90</v>
      </c>
      <c r="B34" s="22">
        <f aca="true" t="shared" si="3" ref="B34:H34">SUM(B30:B32)</f>
        <v>-2527</v>
      </c>
      <c r="C34" s="19">
        <f t="shared" si="3"/>
        <v>0</v>
      </c>
      <c r="D34" s="22">
        <f t="shared" si="3"/>
        <v>-2484</v>
      </c>
      <c r="E34" s="19">
        <f t="shared" si="3"/>
        <v>0</v>
      </c>
      <c r="F34" s="22">
        <f t="shared" si="3"/>
        <v>-2527</v>
      </c>
      <c r="G34" s="19">
        <f t="shared" si="3"/>
        <v>0</v>
      </c>
      <c r="H34" s="22">
        <f t="shared" si="3"/>
        <v>-2484</v>
      </c>
    </row>
    <row r="35" spans="1:8" s="11" customFormat="1" ht="15">
      <c r="A35" s="10"/>
      <c r="B35" s="19"/>
      <c r="C35" s="18"/>
      <c r="D35" s="20"/>
      <c r="E35" s="18"/>
      <c r="F35" s="19"/>
      <c r="G35" s="18"/>
      <c r="H35" s="20"/>
    </row>
    <row r="36" spans="1:8" s="11" customFormat="1" ht="15">
      <c r="A36" s="10" t="s">
        <v>91</v>
      </c>
      <c r="B36" s="19"/>
      <c r="C36" s="18"/>
      <c r="D36" s="20"/>
      <c r="E36" s="18"/>
      <c r="F36" s="19"/>
      <c r="G36" s="18"/>
      <c r="H36" s="20"/>
    </row>
    <row r="37" spans="1:8" s="11" customFormat="1" ht="15">
      <c r="A37" s="10" t="s">
        <v>6</v>
      </c>
      <c r="B37" s="27"/>
      <c r="C37" s="18"/>
      <c r="D37" s="20"/>
      <c r="E37" s="18"/>
      <c r="F37" s="28"/>
      <c r="G37" s="18"/>
      <c r="H37" s="20"/>
    </row>
    <row r="38" spans="1:8" s="11" customFormat="1" ht="15.75" thickBot="1">
      <c r="A38" s="10" t="s">
        <v>1</v>
      </c>
      <c r="B38" s="29">
        <f aca="true" t="shared" si="4" ref="B38:H38">B34/44000*100</f>
        <v>-5.743181818181818</v>
      </c>
      <c r="C38" s="30">
        <f t="shared" si="4"/>
        <v>0</v>
      </c>
      <c r="D38" s="29">
        <f t="shared" si="4"/>
        <v>-5.6454545454545455</v>
      </c>
      <c r="E38" s="30">
        <f t="shared" si="4"/>
        <v>0</v>
      </c>
      <c r="F38" s="29">
        <f t="shared" si="4"/>
        <v>-5.743181818181818</v>
      </c>
      <c r="G38" s="30">
        <f t="shared" si="4"/>
        <v>0</v>
      </c>
      <c r="H38" s="29">
        <f t="shared" si="4"/>
        <v>-5.6454545454545455</v>
      </c>
    </row>
    <row r="39" spans="1:8" s="11" customFormat="1" ht="15.75" thickTop="1">
      <c r="A39" s="10" t="s">
        <v>7</v>
      </c>
      <c r="B39" s="31"/>
      <c r="C39" s="18"/>
      <c r="D39" s="20"/>
      <c r="E39" s="18"/>
      <c r="F39" s="28"/>
      <c r="G39" s="18"/>
      <c r="H39" s="20"/>
    </row>
    <row r="40" spans="1:8" s="11" customFormat="1" ht="15.75" thickBot="1">
      <c r="A40" s="10" t="s">
        <v>2</v>
      </c>
      <c r="B40" s="32" t="s">
        <v>64</v>
      </c>
      <c r="C40" s="33"/>
      <c r="D40" s="32" t="s">
        <v>64</v>
      </c>
      <c r="E40" s="33"/>
      <c r="F40" s="32" t="s">
        <v>64</v>
      </c>
      <c r="G40" s="33"/>
      <c r="H40" s="32" t="s">
        <v>64</v>
      </c>
    </row>
    <row r="41" spans="1:8" s="11" customFormat="1" ht="15.75" thickTop="1">
      <c r="A41" s="10"/>
      <c r="B41" s="27"/>
      <c r="C41" s="18"/>
      <c r="D41" s="20"/>
      <c r="E41" s="18"/>
      <c r="F41" s="28"/>
      <c r="G41" s="18"/>
      <c r="H41" s="20"/>
    </row>
    <row r="42" spans="1:8" s="11" customFormat="1" ht="15">
      <c r="A42" s="10"/>
      <c r="B42" s="27"/>
      <c r="C42" s="18"/>
      <c r="D42" s="20"/>
      <c r="E42" s="18"/>
      <c r="F42" s="28"/>
      <c r="G42" s="18"/>
      <c r="H42" s="20"/>
    </row>
    <row r="43" spans="1:8" s="11" customFormat="1" ht="15">
      <c r="A43" s="10"/>
      <c r="B43" s="27"/>
      <c r="C43" s="18"/>
      <c r="D43" s="20"/>
      <c r="E43" s="18"/>
      <c r="F43" s="28"/>
      <c r="G43" s="18"/>
      <c r="H43" s="20"/>
    </row>
    <row r="44" spans="1:8" s="11" customFormat="1" ht="15">
      <c r="A44" s="10"/>
      <c r="B44" s="27"/>
      <c r="C44" s="18"/>
      <c r="D44" s="20"/>
      <c r="E44" s="18"/>
      <c r="F44" s="28"/>
      <c r="G44" s="18"/>
      <c r="H44" s="20"/>
    </row>
    <row r="45" spans="1:8" s="11" customFormat="1" ht="15">
      <c r="A45" s="10"/>
      <c r="B45" s="27"/>
      <c r="C45" s="18"/>
      <c r="D45" s="20"/>
      <c r="E45" s="18"/>
      <c r="F45" s="28"/>
      <c r="G45" s="18"/>
      <c r="H45" s="20"/>
    </row>
    <row r="46" spans="1:8" s="11" customFormat="1" ht="15">
      <c r="A46" s="10"/>
      <c r="B46" s="27"/>
      <c r="C46" s="18"/>
      <c r="D46" s="20"/>
      <c r="E46" s="18"/>
      <c r="F46" s="28"/>
      <c r="G46" s="18"/>
      <c r="H46" s="20"/>
    </row>
    <row r="47" spans="2:4" s="10" customFormat="1" ht="15">
      <c r="B47" s="34"/>
      <c r="D47" s="35"/>
    </row>
    <row r="48" spans="1:4" s="10" customFormat="1" ht="15">
      <c r="A48" s="10" t="s">
        <v>37</v>
      </c>
      <c r="D48" s="35"/>
    </row>
    <row r="49" spans="1:4" s="10" customFormat="1" ht="15">
      <c r="A49" s="10" t="s">
        <v>114</v>
      </c>
      <c r="D49" s="35"/>
    </row>
    <row r="50" spans="1:8" s="11" customFormat="1" ht="15">
      <c r="A50" s="10"/>
      <c r="B50" s="10"/>
      <c r="C50" s="10"/>
      <c r="D50" s="35"/>
      <c r="E50" s="10"/>
      <c r="F50" s="10"/>
      <c r="G50" s="10"/>
      <c r="H50" s="10"/>
    </row>
    <row r="51" spans="1:8" s="11" customFormat="1" ht="15">
      <c r="A51" s="10"/>
      <c r="B51" s="10"/>
      <c r="C51" s="10"/>
      <c r="D51" s="10"/>
      <c r="E51" s="10"/>
      <c r="F51" s="10"/>
      <c r="G51" s="10"/>
      <c r="H51" s="10"/>
    </row>
    <row r="52" spans="1:8" ht="12.75">
      <c r="A52" s="5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</sheetData>
  <mergeCells count="2">
    <mergeCell ref="B7:D7"/>
    <mergeCell ref="F7:H7"/>
  </mergeCells>
  <printOptions/>
  <pageMargins left="0.75" right="0.25" top="0.75" bottom="0.25" header="0" footer="0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41">
      <selection activeCell="G43" sqref="G43"/>
    </sheetView>
  </sheetViews>
  <sheetFormatPr defaultColWidth="9.140625" defaultRowHeight="12.75"/>
  <cols>
    <col min="1" max="1" width="6.28125" style="0" customWidth="1"/>
    <col min="4" max="4" width="26.7109375" style="0" customWidth="1"/>
    <col min="5" max="5" width="15.7109375" style="6" customWidth="1"/>
    <col min="6" max="6" width="3.00390625" style="0" customWidth="1"/>
    <col min="7" max="7" width="17.7109375" style="6" customWidth="1"/>
    <col min="8" max="8" width="10.140625" style="0" bestFit="1" customWidth="1"/>
  </cols>
  <sheetData>
    <row r="1" spans="1:6" ht="18.75">
      <c r="A1" s="72" t="s">
        <v>8</v>
      </c>
      <c r="F1" s="3"/>
    </row>
    <row r="3" spans="1:7" s="11" customFormat="1" ht="15">
      <c r="A3" s="9" t="s">
        <v>115</v>
      </c>
      <c r="B3" s="10"/>
      <c r="C3" s="10"/>
      <c r="D3" s="10"/>
      <c r="E3" s="38"/>
      <c r="F3" s="10"/>
      <c r="G3" s="38"/>
    </row>
    <row r="4" spans="1:7" s="11" customFormat="1" ht="15">
      <c r="A4" s="9"/>
      <c r="B4" s="10"/>
      <c r="C4" s="10"/>
      <c r="D4" s="10"/>
      <c r="E4" s="38"/>
      <c r="F4" s="10"/>
      <c r="G4" s="38"/>
    </row>
    <row r="5" spans="1:7" s="11" customFormat="1" ht="15">
      <c r="A5" s="10"/>
      <c r="B5" s="10"/>
      <c r="C5" s="10"/>
      <c r="D5" s="10"/>
      <c r="E5" s="66" t="s">
        <v>65</v>
      </c>
      <c r="F5" s="40"/>
      <c r="G5" s="66" t="s">
        <v>68</v>
      </c>
    </row>
    <row r="6" spans="1:7" s="11" customFormat="1" ht="15">
      <c r="A6" s="10"/>
      <c r="B6" s="10"/>
      <c r="C6" s="10"/>
      <c r="D6" s="10"/>
      <c r="E6" s="73" t="s">
        <v>66</v>
      </c>
      <c r="F6" s="40"/>
      <c r="G6" s="73" t="s">
        <v>67</v>
      </c>
    </row>
    <row r="7" spans="1:7" s="11" customFormat="1" ht="15">
      <c r="A7" s="10"/>
      <c r="B7" s="10"/>
      <c r="C7" s="10"/>
      <c r="D7" s="10"/>
      <c r="E7" s="67" t="s">
        <v>42</v>
      </c>
      <c r="F7" s="40"/>
      <c r="G7" s="67" t="s">
        <v>69</v>
      </c>
    </row>
    <row r="8" spans="1:7" s="11" customFormat="1" ht="15">
      <c r="A8" s="10"/>
      <c r="B8" s="10"/>
      <c r="C8" s="10"/>
      <c r="D8" s="10"/>
      <c r="E8" s="67">
        <v>38625</v>
      </c>
      <c r="F8" s="40"/>
      <c r="G8" s="67">
        <v>38260</v>
      </c>
    </row>
    <row r="9" spans="1:7" s="11" customFormat="1" ht="15">
      <c r="A9" s="10"/>
      <c r="B9" s="10"/>
      <c r="C9" s="10"/>
      <c r="D9" s="10"/>
      <c r="E9" s="68" t="s">
        <v>17</v>
      </c>
      <c r="F9" s="40"/>
      <c r="G9" s="68" t="s">
        <v>17</v>
      </c>
    </row>
    <row r="10" spans="1:7" s="11" customFormat="1" ht="15">
      <c r="A10" s="10"/>
      <c r="B10" s="10"/>
      <c r="C10" s="10"/>
      <c r="D10" s="10"/>
      <c r="E10" s="39"/>
      <c r="F10" s="10"/>
      <c r="G10" s="65"/>
    </row>
    <row r="11" spans="1:7" s="11" customFormat="1" ht="15">
      <c r="A11" s="10" t="s">
        <v>99</v>
      </c>
      <c r="B11" s="10"/>
      <c r="C11" s="10"/>
      <c r="D11" s="10"/>
      <c r="E11" s="41">
        <v>68678</v>
      </c>
      <c r="F11" s="10"/>
      <c r="G11" s="41">
        <v>76371</v>
      </c>
    </row>
    <row r="12" spans="1:7" s="11" customFormat="1" ht="10.5" customHeight="1">
      <c r="A12" s="10"/>
      <c r="B12" s="10"/>
      <c r="C12" s="10"/>
      <c r="D12" s="10"/>
      <c r="E12" s="41"/>
      <c r="F12" s="10"/>
      <c r="G12" s="41"/>
    </row>
    <row r="13" spans="1:7" s="11" customFormat="1" ht="15">
      <c r="A13" s="10" t="s">
        <v>31</v>
      </c>
      <c r="B13" s="42"/>
      <c r="C13" s="10"/>
      <c r="D13" s="10"/>
      <c r="E13" s="41">
        <v>0</v>
      </c>
      <c r="F13" s="10"/>
      <c r="G13" s="41">
        <v>0</v>
      </c>
    </row>
    <row r="14" spans="1:7" s="11" customFormat="1" ht="10.5" customHeight="1">
      <c r="A14" s="10"/>
      <c r="B14" s="42"/>
      <c r="C14" s="10"/>
      <c r="D14" s="10"/>
      <c r="E14" s="41"/>
      <c r="F14" s="10"/>
      <c r="G14" s="41"/>
    </row>
    <row r="15" spans="1:7" s="11" customFormat="1" ht="15">
      <c r="A15" s="10" t="s">
        <v>19</v>
      </c>
      <c r="B15" s="42"/>
      <c r="C15" s="10"/>
      <c r="D15" s="10"/>
      <c r="E15" s="41">
        <v>0</v>
      </c>
      <c r="F15" s="10"/>
      <c r="G15" s="41">
        <v>0</v>
      </c>
    </row>
    <row r="16" spans="1:7" s="11" customFormat="1" ht="10.5" customHeight="1">
      <c r="A16" s="10"/>
      <c r="B16" s="42"/>
      <c r="C16" s="10"/>
      <c r="D16" s="10"/>
      <c r="E16" s="41"/>
      <c r="F16" s="10"/>
      <c r="G16" s="41"/>
    </row>
    <row r="17" spans="1:7" s="11" customFormat="1" ht="15">
      <c r="A17" s="10" t="s">
        <v>20</v>
      </c>
      <c r="B17" s="42"/>
      <c r="C17" s="10"/>
      <c r="D17" s="10"/>
      <c r="E17" s="41">
        <v>0</v>
      </c>
      <c r="F17" s="10"/>
      <c r="G17" s="41">
        <v>0</v>
      </c>
    </row>
    <row r="18" spans="1:7" s="11" customFormat="1" ht="10.5" customHeight="1">
      <c r="A18" s="10"/>
      <c r="B18" s="42"/>
      <c r="C18" s="10"/>
      <c r="D18" s="10"/>
      <c r="E18" s="41"/>
      <c r="F18" s="10"/>
      <c r="G18" s="41"/>
    </row>
    <row r="19" spans="1:7" s="11" customFormat="1" ht="15">
      <c r="A19" s="10" t="s">
        <v>30</v>
      </c>
      <c r="B19" s="42"/>
      <c r="C19" s="10"/>
      <c r="D19" s="10"/>
      <c r="E19" s="41"/>
      <c r="F19" s="40"/>
      <c r="G19" s="41"/>
    </row>
    <row r="20" spans="1:7" s="11" customFormat="1" ht="17.25" customHeight="1">
      <c r="A20" s="43"/>
      <c r="B20" s="43" t="s">
        <v>3</v>
      </c>
      <c r="C20" s="43"/>
      <c r="D20" s="10"/>
      <c r="E20" s="69">
        <v>328</v>
      </c>
      <c r="F20" s="40"/>
      <c r="G20" s="69">
        <v>156</v>
      </c>
    </row>
    <row r="21" spans="1:7" s="11" customFormat="1" ht="18">
      <c r="A21" s="75" t="s">
        <v>80</v>
      </c>
      <c r="B21" s="42" t="s">
        <v>82</v>
      </c>
      <c r="C21" s="42"/>
      <c r="D21" s="10"/>
      <c r="E21" s="70">
        <v>2850</v>
      </c>
      <c r="F21" s="45"/>
      <c r="G21" s="70">
        <v>2858</v>
      </c>
    </row>
    <row r="22" spans="1:7" s="11" customFormat="1" ht="15">
      <c r="A22" s="75" t="s">
        <v>81</v>
      </c>
      <c r="B22" s="42" t="s">
        <v>83</v>
      </c>
      <c r="C22" s="42"/>
      <c r="D22" s="10"/>
      <c r="E22" s="70">
        <v>173</v>
      </c>
      <c r="F22" s="40"/>
      <c r="G22" s="70">
        <v>179</v>
      </c>
    </row>
    <row r="23" spans="1:7" s="11" customFormat="1" ht="15">
      <c r="A23" s="42"/>
      <c r="B23" s="42" t="s">
        <v>29</v>
      </c>
      <c r="C23" s="42"/>
      <c r="D23" s="10"/>
      <c r="E23" s="70">
        <v>377</v>
      </c>
      <c r="F23" s="40"/>
      <c r="G23" s="70">
        <v>362</v>
      </c>
    </row>
    <row r="24" spans="1:7" s="11" customFormat="1" ht="15">
      <c r="A24" s="42"/>
      <c r="B24" s="42" t="s">
        <v>28</v>
      </c>
      <c r="C24" s="42"/>
      <c r="D24" s="10"/>
      <c r="E24" s="70">
        <v>52</v>
      </c>
      <c r="F24" s="40"/>
      <c r="G24" s="70">
        <v>93</v>
      </c>
    </row>
    <row r="25" spans="1:7" s="11" customFormat="1" ht="15">
      <c r="A25" s="10"/>
      <c r="B25" s="42"/>
      <c r="C25" s="10"/>
      <c r="D25" s="10"/>
      <c r="E25" s="71">
        <f>SUM(E20:E24)</f>
        <v>3780</v>
      </c>
      <c r="F25" s="40"/>
      <c r="G25" s="71">
        <f>SUM(G20:G24)</f>
        <v>3648</v>
      </c>
    </row>
    <row r="26" spans="1:7" s="11" customFormat="1" ht="15">
      <c r="A26" s="10" t="s">
        <v>26</v>
      </c>
      <c r="B26" s="42"/>
      <c r="C26" s="10"/>
      <c r="D26" s="10"/>
      <c r="E26" s="44"/>
      <c r="F26" s="40"/>
      <c r="G26" s="44"/>
    </row>
    <row r="27" spans="1:7" s="11" customFormat="1" ht="15">
      <c r="A27" s="10"/>
      <c r="B27" s="42" t="s">
        <v>94</v>
      </c>
      <c r="C27" s="10"/>
      <c r="D27" s="10"/>
      <c r="E27" s="69">
        <v>7589</v>
      </c>
      <c r="F27" s="40"/>
      <c r="G27" s="78">
        <v>8105</v>
      </c>
    </row>
    <row r="28" spans="1:7" s="11" customFormat="1" ht="15">
      <c r="A28" s="10"/>
      <c r="B28" s="42" t="s">
        <v>95</v>
      </c>
      <c r="C28" s="10"/>
      <c r="D28" s="10"/>
      <c r="E28" s="70">
        <v>6681</v>
      </c>
      <c r="F28" s="40"/>
      <c r="G28" s="79">
        <v>6248</v>
      </c>
    </row>
    <row r="29" spans="1:7" s="11" customFormat="1" ht="15">
      <c r="A29" s="10"/>
      <c r="B29" s="42" t="s">
        <v>100</v>
      </c>
      <c r="C29" s="10"/>
      <c r="D29" s="10"/>
      <c r="E29" s="70">
        <v>0</v>
      </c>
      <c r="F29" s="40"/>
      <c r="G29" s="79">
        <v>13</v>
      </c>
    </row>
    <row r="30" spans="1:7" s="11" customFormat="1" ht="15">
      <c r="A30" s="10"/>
      <c r="B30" s="10" t="s">
        <v>86</v>
      </c>
      <c r="C30" s="10"/>
      <c r="D30" s="10"/>
      <c r="E30" s="70">
        <f>11821+69494</f>
        <v>81315</v>
      </c>
      <c r="F30" s="40"/>
      <c r="G30" s="70">
        <v>70742</v>
      </c>
    </row>
    <row r="31" spans="1:7" s="11" customFormat="1" ht="15">
      <c r="A31" s="10"/>
      <c r="B31" s="42" t="s">
        <v>27</v>
      </c>
      <c r="C31" s="10"/>
      <c r="D31" s="10"/>
      <c r="E31" s="70">
        <v>2693</v>
      </c>
      <c r="F31" s="40"/>
      <c r="G31" s="70">
        <v>2686</v>
      </c>
    </row>
    <row r="32" spans="1:7" s="11" customFormat="1" ht="15">
      <c r="A32" s="10"/>
      <c r="B32" s="10"/>
      <c r="C32" s="10"/>
      <c r="D32" s="10"/>
      <c r="E32" s="71">
        <f>SUM(E27:E31)</f>
        <v>98278</v>
      </c>
      <c r="F32" s="40"/>
      <c r="G32" s="71">
        <f>SUM(G27:G31)</f>
        <v>87794</v>
      </c>
    </row>
    <row r="33" spans="1:7" s="11" customFormat="1" ht="15">
      <c r="A33" s="10" t="s">
        <v>97</v>
      </c>
      <c r="B33" s="10"/>
      <c r="C33" s="10"/>
      <c r="D33" s="10"/>
      <c r="E33" s="46">
        <f>E25-E32</f>
        <v>-94498</v>
      </c>
      <c r="F33" s="10"/>
      <c r="G33" s="46">
        <f>G25-G32</f>
        <v>-84146</v>
      </c>
    </row>
    <row r="34" spans="1:7" s="11" customFormat="1" ht="15.75" thickBot="1">
      <c r="A34" s="10"/>
      <c r="B34" s="10"/>
      <c r="C34" s="10"/>
      <c r="D34" s="10"/>
      <c r="E34" s="47">
        <f>E11+E33</f>
        <v>-25820</v>
      </c>
      <c r="F34" s="44"/>
      <c r="G34" s="47">
        <f>G11+G33</f>
        <v>-7775</v>
      </c>
    </row>
    <row r="35" spans="1:7" s="11" customFormat="1" ht="15.75" thickTop="1">
      <c r="A35" s="10"/>
      <c r="B35" s="10"/>
      <c r="C35" s="10"/>
      <c r="D35" s="10"/>
      <c r="E35" s="48"/>
      <c r="F35" s="10"/>
      <c r="G35" s="41"/>
    </row>
    <row r="36" spans="1:7" s="11" customFormat="1" ht="15">
      <c r="A36" s="10" t="s">
        <v>25</v>
      </c>
      <c r="B36" s="42"/>
      <c r="C36" s="10"/>
      <c r="D36" s="10"/>
      <c r="E36" s="41">
        <v>44000</v>
      </c>
      <c r="F36" s="10"/>
      <c r="G36" s="41">
        <v>44000</v>
      </c>
    </row>
    <row r="37" spans="1:7" s="11" customFormat="1" ht="15">
      <c r="A37" s="10" t="s">
        <v>4</v>
      </c>
      <c r="B37" s="42"/>
      <c r="C37" s="10"/>
      <c r="D37" s="10"/>
      <c r="E37" s="49">
        <v>-70622</v>
      </c>
      <c r="F37" s="10"/>
      <c r="G37" s="49">
        <v>-53099</v>
      </c>
    </row>
    <row r="38" spans="1:7" s="11" customFormat="1" ht="15">
      <c r="A38" s="10" t="s">
        <v>21</v>
      </c>
      <c r="B38" s="42"/>
      <c r="C38" s="10"/>
      <c r="D38" s="10"/>
      <c r="E38" s="41">
        <f>SUM(E36:E37)</f>
        <v>-26622</v>
      </c>
      <c r="F38" s="41"/>
      <c r="G38" s="41">
        <f>SUM(G36:G37)</f>
        <v>-9099</v>
      </c>
    </row>
    <row r="39" spans="1:7" s="11" customFormat="1" ht="15">
      <c r="A39" s="10" t="s">
        <v>22</v>
      </c>
      <c r="B39" s="10"/>
      <c r="C39" s="10"/>
      <c r="D39" s="10"/>
      <c r="E39" s="41">
        <v>0</v>
      </c>
      <c r="F39" s="10"/>
      <c r="G39" s="41">
        <v>0</v>
      </c>
    </row>
    <row r="40" spans="1:7" s="11" customFormat="1" ht="15">
      <c r="A40" s="10" t="s">
        <v>23</v>
      </c>
      <c r="B40" s="10"/>
      <c r="C40" s="10"/>
      <c r="D40" s="10"/>
      <c r="E40" s="41"/>
      <c r="F40" s="10"/>
      <c r="G40" s="41"/>
    </row>
    <row r="41" spans="1:7" s="11" customFormat="1" ht="15">
      <c r="A41" s="10"/>
      <c r="B41" s="10" t="s">
        <v>71</v>
      </c>
      <c r="C41" s="10"/>
      <c r="D41" s="10"/>
      <c r="E41" s="41"/>
      <c r="F41" s="10"/>
      <c r="G41" s="41">
        <v>524</v>
      </c>
    </row>
    <row r="42" spans="1:7" s="11" customFormat="1" ht="15">
      <c r="A42" s="10"/>
      <c r="B42" s="10" t="s">
        <v>24</v>
      </c>
      <c r="E42" s="49">
        <v>802</v>
      </c>
      <c r="F42" s="10"/>
      <c r="G42" s="49">
        <v>800</v>
      </c>
    </row>
    <row r="43" spans="5:7" s="11" customFormat="1" ht="15.75" thickBot="1">
      <c r="E43" s="50">
        <f>SUM(E38:E42)</f>
        <v>-25820</v>
      </c>
      <c r="F43" s="10"/>
      <c r="G43" s="50">
        <f>SUM(G38:G42)</f>
        <v>-7775</v>
      </c>
    </row>
    <row r="44" spans="5:7" s="11" customFormat="1" ht="15.75" thickTop="1">
      <c r="E44" s="41"/>
      <c r="F44" s="10"/>
      <c r="G44" s="41"/>
    </row>
    <row r="45" spans="1:7" s="11" customFormat="1" ht="15">
      <c r="A45" s="10" t="s">
        <v>5</v>
      </c>
      <c r="E45" s="51">
        <f>E38/E36</f>
        <v>-0.6050454545454546</v>
      </c>
      <c r="F45" s="51"/>
      <c r="G45" s="51">
        <f>G38/G36</f>
        <v>-0.20679545454545453</v>
      </c>
    </row>
    <row r="46" spans="5:7" s="11" customFormat="1" ht="14.25">
      <c r="E46" s="48"/>
      <c r="G46" s="48"/>
    </row>
    <row r="47" spans="1:7" s="11" customFormat="1" ht="15">
      <c r="A47" s="56" t="s">
        <v>79</v>
      </c>
      <c r="E47" s="108"/>
      <c r="G47" s="48"/>
    </row>
    <row r="48" spans="1:9" s="11" customFormat="1" ht="14.25">
      <c r="A48" s="104" t="s">
        <v>125</v>
      </c>
      <c r="B48" s="105"/>
      <c r="C48" s="105"/>
      <c r="D48" s="105"/>
      <c r="E48" s="109"/>
      <c r="F48" s="81"/>
      <c r="G48" s="82"/>
      <c r="H48" s="81"/>
      <c r="I48" s="80"/>
    </row>
    <row r="49" spans="1:9" s="11" customFormat="1" ht="14.25">
      <c r="A49" s="104" t="s">
        <v>124</v>
      </c>
      <c r="B49" s="105"/>
      <c r="C49" s="105"/>
      <c r="D49" s="105"/>
      <c r="E49" s="109"/>
      <c r="F49" s="81"/>
      <c r="G49" s="82"/>
      <c r="H49" s="81"/>
      <c r="I49" s="80"/>
    </row>
    <row r="50" spans="1:9" s="11" customFormat="1" ht="14.25">
      <c r="A50" s="104" t="s">
        <v>126</v>
      </c>
      <c r="B50" s="105"/>
      <c r="C50" s="105"/>
      <c r="D50" s="105"/>
      <c r="E50" s="109"/>
      <c r="F50" s="81"/>
      <c r="G50" s="82"/>
      <c r="H50" s="81"/>
      <c r="I50" s="80"/>
    </row>
    <row r="51" spans="1:9" s="11" customFormat="1" ht="14.25">
      <c r="A51" s="104" t="s">
        <v>123</v>
      </c>
      <c r="B51" s="105"/>
      <c r="C51" s="105"/>
      <c r="D51" s="105"/>
      <c r="E51" s="109"/>
      <c r="F51" s="81"/>
      <c r="G51" s="82"/>
      <c r="H51" s="81"/>
      <c r="I51" s="80"/>
    </row>
    <row r="52" spans="1:7" s="11" customFormat="1" ht="14.25">
      <c r="A52" s="106" t="s">
        <v>98</v>
      </c>
      <c r="B52" s="107"/>
      <c r="C52" s="107"/>
      <c r="D52" s="107"/>
      <c r="E52" s="110"/>
      <c r="G52" s="52"/>
    </row>
    <row r="53" spans="1:7" s="11" customFormat="1" ht="14.25">
      <c r="A53" s="76"/>
      <c r="E53" s="110"/>
      <c r="G53" s="52"/>
    </row>
    <row r="54" spans="1:7" s="11" customFormat="1" ht="15" hidden="1">
      <c r="A54" s="10" t="s">
        <v>38</v>
      </c>
      <c r="E54" s="52"/>
      <c r="G54" s="52"/>
    </row>
    <row r="55" spans="1:7" s="11" customFormat="1" ht="15" hidden="1">
      <c r="A55" s="10" t="s">
        <v>77</v>
      </c>
      <c r="E55" s="52"/>
      <c r="G55" s="52"/>
    </row>
    <row r="56" spans="5:7" s="11" customFormat="1" ht="14.25">
      <c r="E56" s="52"/>
      <c r="G56" s="52"/>
    </row>
    <row r="57" spans="5:7" s="11" customFormat="1" ht="14.25">
      <c r="E57" s="52"/>
      <c r="G57" s="52"/>
    </row>
    <row r="58" spans="5:7" s="11" customFormat="1" ht="14.25">
      <c r="E58" s="52"/>
      <c r="G58" s="52"/>
    </row>
    <row r="59" spans="5:7" s="11" customFormat="1" ht="14.25">
      <c r="E59" s="52"/>
      <c r="G59" s="52"/>
    </row>
    <row r="60" spans="5:7" s="11" customFormat="1" ht="14.25">
      <c r="E60" s="52"/>
      <c r="G60" s="52"/>
    </row>
    <row r="61" spans="5:7" s="11" customFormat="1" ht="14.25">
      <c r="E61" s="52"/>
      <c r="G61" s="52"/>
    </row>
    <row r="62" spans="5:7" s="11" customFormat="1" ht="14.25">
      <c r="E62" s="52"/>
      <c r="G62" s="52"/>
    </row>
    <row r="63" spans="5:7" s="11" customFormat="1" ht="14.25">
      <c r="E63" s="52"/>
      <c r="G63" s="52"/>
    </row>
  </sheetData>
  <printOptions/>
  <pageMargins left="0.64" right="0.25" top="0.5" bottom="0.5" header="0.25" footer="0.2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workbookViewId="0" topLeftCell="A13">
      <selection activeCell="B12" sqref="B12"/>
    </sheetView>
  </sheetViews>
  <sheetFormatPr defaultColWidth="9.140625" defaultRowHeight="12.75"/>
  <cols>
    <col min="1" max="1" width="25.57421875" style="2" customWidth="1"/>
    <col min="2" max="2" width="27.140625" style="2" customWidth="1"/>
    <col min="3" max="3" width="10.7109375" style="2" customWidth="1"/>
    <col min="4" max="4" width="10.8515625" style="5" customWidth="1"/>
    <col min="5" max="5" width="1.8515625" style="2" customWidth="1"/>
    <col min="6" max="6" width="11.00390625" style="2" customWidth="1"/>
    <col min="7" max="16384" width="9.140625" style="2" customWidth="1"/>
  </cols>
  <sheetData>
    <row r="1" spans="1:3" ht="18.75">
      <c r="A1" s="1" t="s">
        <v>8</v>
      </c>
      <c r="C1" s="4"/>
    </row>
    <row r="2" ht="12.75">
      <c r="C2" s="4"/>
    </row>
    <row r="3" spans="1:4" s="10" customFormat="1" ht="15">
      <c r="A3" s="9" t="s">
        <v>16</v>
      </c>
      <c r="B3" s="53"/>
      <c r="C3" s="54"/>
      <c r="D3" s="87"/>
    </row>
    <row r="4" spans="1:4" s="10" customFormat="1" ht="15">
      <c r="A4" s="9" t="s">
        <v>112</v>
      </c>
      <c r="B4" s="53"/>
      <c r="C4" s="54"/>
      <c r="D4" s="87"/>
    </row>
    <row r="5" spans="1:4" s="10" customFormat="1" ht="15">
      <c r="A5" s="9"/>
      <c r="B5" s="53"/>
      <c r="C5" s="54"/>
      <c r="D5" s="88"/>
    </row>
    <row r="6" spans="3:6" s="10" customFormat="1" ht="15">
      <c r="C6" s="55"/>
      <c r="D6" s="89" t="s">
        <v>107</v>
      </c>
      <c r="F6" s="89" t="s">
        <v>107</v>
      </c>
    </row>
    <row r="7" spans="3:6" s="10" customFormat="1" ht="15">
      <c r="C7" s="55"/>
      <c r="D7" s="89" t="s">
        <v>70</v>
      </c>
      <c r="F7" s="89" t="s">
        <v>70</v>
      </c>
    </row>
    <row r="8" spans="3:6" s="10" customFormat="1" ht="15">
      <c r="C8" s="19"/>
      <c r="D8" s="77">
        <v>38625</v>
      </c>
      <c r="F8" s="77">
        <v>38260</v>
      </c>
    </row>
    <row r="9" spans="3:6" s="10" customFormat="1" ht="15">
      <c r="C9" s="19"/>
      <c r="D9" s="90" t="s">
        <v>17</v>
      </c>
      <c r="F9" s="90" t="s">
        <v>17</v>
      </c>
    </row>
    <row r="10" spans="1:6" s="10" customFormat="1" ht="15">
      <c r="A10" s="9" t="s">
        <v>9</v>
      </c>
      <c r="C10" s="19"/>
      <c r="D10" s="86"/>
      <c r="F10" s="86"/>
    </row>
    <row r="11" spans="1:6" s="10" customFormat="1" ht="15">
      <c r="A11" s="10" t="s">
        <v>96</v>
      </c>
      <c r="C11" s="84"/>
      <c r="D11" s="83">
        <f>-834-1003-690</f>
        <v>-2527</v>
      </c>
      <c r="F11" s="83">
        <v>-2484</v>
      </c>
    </row>
    <row r="12" spans="1:6" s="10" customFormat="1" ht="15">
      <c r="A12" s="10" t="s">
        <v>10</v>
      </c>
      <c r="C12" s="84"/>
      <c r="D12" s="83"/>
      <c r="F12" s="19"/>
    </row>
    <row r="13" spans="1:6" s="10" customFormat="1" ht="15">
      <c r="A13" s="86" t="s">
        <v>108</v>
      </c>
      <c r="C13" s="84"/>
      <c r="D13" s="83">
        <v>0</v>
      </c>
      <c r="F13" s="19">
        <v>0</v>
      </c>
    </row>
    <row r="14" spans="1:6" s="10" customFormat="1" ht="15">
      <c r="A14" s="86" t="s">
        <v>11</v>
      </c>
      <c r="C14" s="84"/>
      <c r="D14" s="83">
        <f>634+634+635</f>
        <v>1903</v>
      </c>
      <c r="F14" s="19">
        <v>1947</v>
      </c>
    </row>
    <row r="15" spans="1:6" s="10" customFormat="1" ht="15">
      <c r="A15" s="86" t="s">
        <v>12</v>
      </c>
      <c r="C15" s="84"/>
      <c r="D15" s="84">
        <f>154+154+152</f>
        <v>460</v>
      </c>
      <c r="E15" s="40"/>
      <c r="F15" s="15">
        <v>684</v>
      </c>
    </row>
    <row r="16" spans="1:6" s="10" customFormat="1" ht="15">
      <c r="A16" s="86" t="s">
        <v>78</v>
      </c>
      <c r="C16" s="84"/>
      <c r="D16" s="84">
        <f>-1-9</f>
        <v>-10</v>
      </c>
      <c r="F16" s="15">
        <v>0</v>
      </c>
    </row>
    <row r="17" spans="1:6" s="10" customFormat="1" ht="15">
      <c r="A17" s="86" t="s">
        <v>122</v>
      </c>
      <c r="C17" s="84"/>
      <c r="D17" s="84">
        <v>0</v>
      </c>
      <c r="F17" s="15">
        <v>0</v>
      </c>
    </row>
    <row r="18" spans="1:6" s="10" customFormat="1" ht="15">
      <c r="A18" s="86" t="s">
        <v>74</v>
      </c>
      <c r="C18" s="84"/>
      <c r="D18" s="85">
        <v>0</v>
      </c>
      <c r="F18" s="22">
        <v>-235</v>
      </c>
    </row>
    <row r="19" spans="1:6" s="10" customFormat="1" ht="20.25" customHeight="1">
      <c r="A19" s="10" t="s">
        <v>92</v>
      </c>
      <c r="C19" s="84"/>
      <c r="D19" s="84">
        <f>SUM(D11:D18)</f>
        <v>-174</v>
      </c>
      <c r="F19" s="15">
        <f>SUM(F11:F18)</f>
        <v>-88</v>
      </c>
    </row>
    <row r="20" spans="3:4" s="10" customFormat="1" ht="15">
      <c r="C20" s="96"/>
      <c r="D20" s="86"/>
    </row>
    <row r="21" spans="1:4" s="10" customFormat="1" ht="15">
      <c r="A21" s="9" t="s">
        <v>13</v>
      </c>
      <c r="B21" s="56"/>
      <c r="C21" s="96"/>
      <c r="D21" s="86"/>
    </row>
    <row r="22" spans="1:6" s="10" customFormat="1" ht="15">
      <c r="A22" s="10" t="s">
        <v>103</v>
      </c>
      <c r="B22" s="56"/>
      <c r="C22" s="84"/>
      <c r="D22" s="83">
        <v>24</v>
      </c>
      <c r="F22" s="19">
        <v>289</v>
      </c>
    </row>
    <row r="23" spans="1:6" s="10" customFormat="1" ht="15">
      <c r="A23" s="10" t="s">
        <v>104</v>
      </c>
      <c r="C23" s="84"/>
      <c r="D23" s="83">
        <v>-200</v>
      </c>
      <c r="F23" s="19">
        <v>69</v>
      </c>
    </row>
    <row r="24" spans="1:6" s="10" customFormat="1" ht="15">
      <c r="A24" s="10" t="s">
        <v>105</v>
      </c>
      <c r="C24" s="84"/>
      <c r="D24" s="84">
        <v>203</v>
      </c>
      <c r="F24" s="15">
        <v>-479</v>
      </c>
    </row>
    <row r="25" spans="1:6" s="10" customFormat="1" ht="15">
      <c r="A25" s="10" t="s">
        <v>102</v>
      </c>
      <c r="C25" s="84"/>
      <c r="D25" s="85">
        <v>0</v>
      </c>
      <c r="F25" s="22">
        <v>0</v>
      </c>
    </row>
    <row r="26" spans="3:7" s="10" customFormat="1" ht="15">
      <c r="C26" s="94"/>
      <c r="D26" s="91">
        <f>SUM(D19:D25)</f>
        <v>-147</v>
      </c>
      <c r="F26" s="57">
        <f>SUM(F19:F25)</f>
        <v>-209</v>
      </c>
      <c r="G26" s="57"/>
    </row>
    <row r="27" spans="1:6" s="10" customFormat="1" ht="15">
      <c r="A27" s="10" t="s">
        <v>14</v>
      </c>
      <c r="C27" s="84"/>
      <c r="D27" s="83">
        <v>-10</v>
      </c>
      <c r="F27" s="19">
        <v>-13</v>
      </c>
    </row>
    <row r="28" spans="1:6" s="10" customFormat="1" ht="15">
      <c r="A28" s="10" t="s">
        <v>75</v>
      </c>
      <c r="C28" s="84"/>
      <c r="D28" s="83">
        <v>1</v>
      </c>
      <c r="F28" s="19">
        <v>0</v>
      </c>
    </row>
    <row r="29" spans="1:6" s="10" customFormat="1" ht="15">
      <c r="A29" s="10" t="s">
        <v>106</v>
      </c>
      <c r="C29" s="84"/>
      <c r="D29" s="83">
        <v>0</v>
      </c>
      <c r="F29" s="19">
        <v>0</v>
      </c>
    </row>
    <row r="30" spans="1:6" s="10" customFormat="1" ht="16.5" customHeight="1">
      <c r="A30" s="42" t="s">
        <v>93</v>
      </c>
      <c r="C30" s="94"/>
      <c r="D30" s="92">
        <f>SUM(D26:D29)</f>
        <v>-156</v>
      </c>
      <c r="F30" s="58">
        <f>SUM(F26:F29)</f>
        <v>-222</v>
      </c>
    </row>
    <row r="31" spans="3:4" s="10" customFormat="1" ht="15">
      <c r="C31" s="96"/>
      <c r="D31" s="86"/>
    </row>
    <row r="32" spans="1:4" s="10" customFormat="1" ht="15">
      <c r="A32" s="9" t="s">
        <v>15</v>
      </c>
      <c r="C32" s="96"/>
      <c r="D32" s="86"/>
    </row>
    <row r="33" spans="1:6" s="10" customFormat="1" ht="15">
      <c r="A33" s="86" t="s">
        <v>76</v>
      </c>
      <c r="B33" s="86"/>
      <c r="C33" s="84"/>
      <c r="D33" s="84">
        <v>5</v>
      </c>
      <c r="F33" s="15">
        <v>0</v>
      </c>
    </row>
    <row r="34" spans="1:6" s="10" customFormat="1" ht="15">
      <c r="A34" s="86" t="s">
        <v>109</v>
      </c>
      <c r="B34" s="86"/>
      <c r="C34" s="84"/>
      <c r="D34" s="85">
        <v>0</v>
      </c>
      <c r="F34" s="22">
        <v>335</v>
      </c>
    </row>
    <row r="35" spans="1:6" s="10" customFormat="1" ht="20.25" customHeight="1">
      <c r="A35" s="97" t="s">
        <v>85</v>
      </c>
      <c r="B35" s="86"/>
      <c r="C35" s="94"/>
      <c r="D35" s="93">
        <f>SUM(D33:D34)</f>
        <v>5</v>
      </c>
      <c r="F35" s="59">
        <f>SUM(F33:F34)</f>
        <v>335</v>
      </c>
    </row>
    <row r="36" spans="1:4" s="10" customFormat="1" ht="15">
      <c r="A36" s="86"/>
      <c r="B36" s="86"/>
      <c r="C36" s="96"/>
      <c r="D36" s="86"/>
    </row>
    <row r="37" spans="1:4" s="10" customFormat="1" ht="15">
      <c r="A37" s="98" t="s">
        <v>84</v>
      </c>
      <c r="B37" s="99"/>
      <c r="C37" s="96"/>
      <c r="D37" s="86"/>
    </row>
    <row r="38" spans="1:6" s="10" customFormat="1" ht="15">
      <c r="A38" s="86" t="s">
        <v>111</v>
      </c>
      <c r="B38" s="86"/>
      <c r="C38" s="84"/>
      <c r="D38" s="83">
        <v>0</v>
      </c>
      <c r="F38" s="19">
        <v>0</v>
      </c>
    </row>
    <row r="39" spans="1:6" s="10" customFormat="1" ht="15">
      <c r="A39" s="10" t="s">
        <v>110</v>
      </c>
      <c r="C39" s="84"/>
      <c r="D39" s="85">
        <v>0</v>
      </c>
      <c r="F39" s="22">
        <v>-45</v>
      </c>
    </row>
    <row r="40" spans="1:6" s="10" customFormat="1" ht="15">
      <c r="A40" s="42" t="s">
        <v>63</v>
      </c>
      <c r="C40" s="94"/>
      <c r="D40" s="93">
        <f>SUM(D38:D39)</f>
        <v>0</v>
      </c>
      <c r="F40" s="59">
        <f>SUM(F38:F39)</f>
        <v>-45</v>
      </c>
    </row>
    <row r="41" spans="1:6" s="10" customFormat="1" ht="15">
      <c r="A41" s="42"/>
      <c r="C41" s="94"/>
      <c r="D41" s="94"/>
      <c r="F41" s="60"/>
    </row>
    <row r="42" spans="1:6" s="10" customFormat="1" ht="15">
      <c r="A42" s="9" t="s">
        <v>101</v>
      </c>
      <c r="C42" s="94"/>
      <c r="D42" s="94">
        <f>D30+D35+D40</f>
        <v>-151</v>
      </c>
      <c r="F42" s="60">
        <f>F30+F35+F40</f>
        <v>68</v>
      </c>
    </row>
    <row r="43" spans="1:6" s="10" customFormat="1" ht="15">
      <c r="A43" s="9"/>
      <c r="C43" s="94"/>
      <c r="D43" s="94"/>
      <c r="F43" s="60"/>
    </row>
    <row r="44" spans="1:6" s="10" customFormat="1" ht="15">
      <c r="A44" s="9" t="s">
        <v>119</v>
      </c>
      <c r="C44" s="84"/>
      <c r="D44" s="84">
        <v>203</v>
      </c>
      <c r="F44" s="15">
        <v>25</v>
      </c>
    </row>
    <row r="45" spans="1:6" s="10" customFormat="1" ht="15">
      <c r="A45" s="9"/>
      <c r="C45" s="94"/>
      <c r="D45" s="94"/>
      <c r="F45" s="60"/>
    </row>
    <row r="46" spans="1:6" s="10" customFormat="1" ht="15.75" thickBot="1">
      <c r="A46" s="9" t="s">
        <v>120</v>
      </c>
      <c r="C46" s="103"/>
      <c r="D46" s="95">
        <f>SUM(D42:D44)</f>
        <v>52</v>
      </c>
      <c r="F46" s="61">
        <f>SUM(F42:F44)</f>
        <v>93</v>
      </c>
    </row>
    <row r="47" spans="3:6" s="10" customFormat="1" ht="15.75" thickTop="1">
      <c r="C47" s="15"/>
      <c r="D47" s="96"/>
      <c r="E47" s="57"/>
      <c r="F47" s="57"/>
    </row>
    <row r="48" spans="3:4" s="10" customFormat="1" ht="6.75" customHeight="1">
      <c r="C48" s="19"/>
      <c r="D48" s="86"/>
    </row>
    <row r="49" s="10" customFormat="1" ht="15">
      <c r="D49" s="86"/>
    </row>
    <row r="50" s="10" customFormat="1" ht="15">
      <c r="D50" s="86"/>
    </row>
  </sheetData>
  <printOptions/>
  <pageMargins left="0.75" right="0.75" top="0.5" bottom="0.5" header="0.5" footer="0.5"/>
  <pageSetup horizontalDpi="360" verticalDpi="360" orientation="portrait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4">
      <selection activeCell="K21" sqref="K21"/>
    </sheetView>
  </sheetViews>
  <sheetFormatPr defaultColWidth="9.140625" defaultRowHeight="12.75"/>
  <cols>
    <col min="1" max="1" width="26.00390625" style="0" customWidth="1"/>
    <col min="2" max="2" width="13.421875" style="0" bestFit="1" customWidth="1"/>
    <col min="3" max="3" width="0.85546875" style="0" customWidth="1"/>
    <col min="4" max="4" width="12.28125" style="0" bestFit="1" customWidth="1"/>
    <col min="5" max="5" width="0.85546875" style="0" customWidth="1"/>
    <col min="6" max="6" width="12.28125" style="0" bestFit="1" customWidth="1"/>
    <col min="7" max="7" width="0.85546875" style="0" customWidth="1"/>
    <col min="8" max="8" width="16.00390625" style="0" customWidth="1"/>
    <col min="9" max="9" width="0.85546875" style="0" customWidth="1"/>
    <col min="10" max="10" width="11.7109375" style="0" customWidth="1"/>
  </cols>
  <sheetData>
    <row r="1" ht="18.75">
      <c r="A1" s="1" t="s">
        <v>8</v>
      </c>
    </row>
    <row r="2" ht="12.75">
      <c r="A2" s="2"/>
    </row>
    <row r="3" s="11" customFormat="1" ht="13.5" customHeight="1">
      <c r="A3" s="9" t="s">
        <v>58</v>
      </c>
    </row>
    <row r="4" s="11" customFormat="1" ht="14.25">
      <c r="A4" s="9" t="s">
        <v>112</v>
      </c>
    </row>
    <row r="5" s="11" customFormat="1" ht="14.25">
      <c r="A5" s="9"/>
    </row>
    <row r="6" spans="4:10" s="9" customFormat="1" ht="14.25">
      <c r="D6" s="12" t="s">
        <v>49</v>
      </c>
      <c r="E6" s="12"/>
      <c r="F6" s="12" t="s">
        <v>49</v>
      </c>
      <c r="G6" s="12"/>
      <c r="H6" s="12" t="s">
        <v>54</v>
      </c>
      <c r="I6" s="12"/>
      <c r="J6" s="12"/>
    </row>
    <row r="7" spans="4:10" s="9" customFormat="1" ht="14.25">
      <c r="D7" s="12" t="s">
        <v>51</v>
      </c>
      <c r="E7" s="12"/>
      <c r="F7" s="12" t="s">
        <v>51</v>
      </c>
      <c r="G7" s="12"/>
      <c r="H7" s="12" t="s">
        <v>55</v>
      </c>
      <c r="I7" s="12"/>
      <c r="J7" s="12"/>
    </row>
    <row r="8" spans="2:10" s="9" customFormat="1" ht="14.25">
      <c r="B8" s="62" t="s">
        <v>25</v>
      </c>
      <c r="C8" s="12"/>
      <c r="D8" s="62" t="s">
        <v>53</v>
      </c>
      <c r="E8" s="12"/>
      <c r="F8" s="62" t="s">
        <v>52</v>
      </c>
      <c r="G8" s="12"/>
      <c r="H8" s="62" t="s">
        <v>56</v>
      </c>
      <c r="I8" s="12"/>
      <c r="J8" s="62" t="s">
        <v>50</v>
      </c>
    </row>
    <row r="9" spans="2:10" s="9" customFormat="1" ht="14.25">
      <c r="B9" s="7" t="s">
        <v>48</v>
      </c>
      <c r="C9" s="7"/>
      <c r="D9" s="7" t="s">
        <v>48</v>
      </c>
      <c r="E9" s="7"/>
      <c r="F9" s="7" t="s">
        <v>48</v>
      </c>
      <c r="G9" s="7"/>
      <c r="H9" s="7" t="s">
        <v>48</v>
      </c>
      <c r="I9" s="7"/>
      <c r="J9" s="7" t="s">
        <v>48</v>
      </c>
    </row>
    <row r="10" s="10" customFormat="1" ht="15">
      <c r="A10" s="14" t="s">
        <v>116</v>
      </c>
    </row>
    <row r="11" s="10" customFormat="1" ht="15">
      <c r="A11" s="14" t="s">
        <v>118</v>
      </c>
    </row>
    <row r="12" s="10" customFormat="1" ht="15"/>
    <row r="13" spans="1:10" s="10" customFormat="1" ht="15">
      <c r="A13" s="10" t="s">
        <v>72</v>
      </c>
      <c r="B13" s="19">
        <v>44000</v>
      </c>
      <c r="C13" s="19"/>
      <c r="D13" s="19">
        <v>12666</v>
      </c>
      <c r="E13" s="19"/>
      <c r="F13" s="19">
        <v>24551</v>
      </c>
      <c r="G13" s="19"/>
      <c r="H13" s="19">
        <v>-105312</v>
      </c>
      <c r="I13" s="19"/>
      <c r="J13" s="19">
        <f>SUM(B13:H13)</f>
        <v>-24095</v>
      </c>
    </row>
    <row r="14" spans="2:10" s="10" customFormat="1" ht="15">
      <c r="B14" s="19"/>
      <c r="C14" s="19"/>
      <c r="D14" s="19"/>
      <c r="E14" s="19"/>
      <c r="F14" s="19"/>
      <c r="G14" s="19"/>
      <c r="H14" s="19"/>
      <c r="I14" s="19"/>
      <c r="J14" s="19"/>
    </row>
    <row r="15" spans="1:10" s="10" customFormat="1" ht="15">
      <c r="A15" s="10" t="s">
        <v>46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s="10" customFormat="1" ht="15">
      <c r="A16" s="10" t="s">
        <v>47</v>
      </c>
      <c r="B16" s="19">
        <v>0</v>
      </c>
      <c r="C16" s="19"/>
      <c r="D16" s="19">
        <v>0</v>
      </c>
      <c r="E16" s="19"/>
      <c r="F16" s="19">
        <v>0</v>
      </c>
      <c r="G16" s="19"/>
      <c r="H16" s="83">
        <v>-2527</v>
      </c>
      <c r="I16" s="83"/>
      <c r="J16" s="83">
        <f>SUM(B16:H16)</f>
        <v>-2527</v>
      </c>
    </row>
    <row r="17" spans="2:10" s="10" customFormat="1" ht="15">
      <c r="B17" s="19"/>
      <c r="C17" s="19"/>
      <c r="D17" s="19"/>
      <c r="E17" s="19"/>
      <c r="F17" s="19"/>
      <c r="G17" s="19"/>
      <c r="H17" s="19"/>
      <c r="I17" s="19"/>
      <c r="J17" s="19"/>
    </row>
    <row r="18" spans="1:10" s="10" customFormat="1" ht="15.75" thickBot="1">
      <c r="A18" s="10" t="s">
        <v>73</v>
      </c>
      <c r="B18" s="64">
        <f>B13+B16</f>
        <v>44000</v>
      </c>
      <c r="C18" s="19"/>
      <c r="D18" s="64">
        <f>D13+D16</f>
        <v>12666</v>
      </c>
      <c r="E18" s="19"/>
      <c r="F18" s="64">
        <f>F13+F16</f>
        <v>24551</v>
      </c>
      <c r="G18" s="19"/>
      <c r="H18" s="64">
        <f>H13+H16</f>
        <v>-107839</v>
      </c>
      <c r="I18" s="19"/>
      <c r="J18" s="64">
        <f>SUM(J13:J16)</f>
        <v>-26622</v>
      </c>
    </row>
    <row r="19" spans="2:10" s="10" customFormat="1" ht="15.75" thickTop="1">
      <c r="B19" s="19"/>
      <c r="C19" s="19"/>
      <c r="D19" s="19"/>
      <c r="E19" s="19"/>
      <c r="F19" s="19"/>
      <c r="G19" s="19"/>
      <c r="H19" s="19"/>
      <c r="I19" s="19"/>
      <c r="J19" s="19"/>
    </row>
    <row r="20" spans="2:10" s="10" customFormat="1" ht="15">
      <c r="B20" s="19"/>
      <c r="C20" s="19"/>
      <c r="D20" s="19"/>
      <c r="E20" s="19"/>
      <c r="F20" s="19"/>
      <c r="G20" s="19"/>
      <c r="H20" s="19"/>
      <c r="I20" s="19"/>
      <c r="J20" s="19"/>
    </row>
    <row r="21" spans="1:10" s="10" customFormat="1" ht="15">
      <c r="A21" s="9" t="s">
        <v>116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s="10" customFormat="1" ht="15">
      <c r="A22" s="9" t="s">
        <v>117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2:10" s="10" customFormat="1" ht="15">
      <c r="B23" s="19"/>
      <c r="C23" s="19"/>
      <c r="D23" s="19"/>
      <c r="E23" s="19"/>
      <c r="F23" s="19"/>
      <c r="G23" s="19"/>
      <c r="H23" s="19"/>
      <c r="I23" s="19"/>
      <c r="J23" s="19"/>
    </row>
    <row r="24" spans="1:10" s="10" customFormat="1" ht="15">
      <c r="A24" s="10" t="s">
        <v>72</v>
      </c>
      <c r="B24" s="19">
        <v>44000</v>
      </c>
      <c r="C24" s="19"/>
      <c r="D24" s="19">
        <v>12666</v>
      </c>
      <c r="E24" s="19"/>
      <c r="F24" s="19">
        <v>24551</v>
      </c>
      <c r="G24" s="19"/>
      <c r="H24" s="19">
        <v>-87832</v>
      </c>
      <c r="I24" s="19"/>
      <c r="J24" s="19">
        <f>SUM(B24:H24)</f>
        <v>-6615</v>
      </c>
    </row>
    <row r="25" spans="2:10" s="10" customFormat="1" ht="15">
      <c r="B25" s="19"/>
      <c r="C25" s="19"/>
      <c r="D25" s="19"/>
      <c r="E25" s="19"/>
      <c r="F25" s="19"/>
      <c r="G25" s="19"/>
      <c r="H25" s="19"/>
      <c r="I25" s="19"/>
      <c r="J25" s="19"/>
    </row>
    <row r="26" spans="1:10" s="10" customFormat="1" ht="15">
      <c r="A26" s="10" t="s">
        <v>46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0" s="10" customFormat="1" ht="15">
      <c r="A27" s="10" t="s">
        <v>47</v>
      </c>
      <c r="B27" s="19">
        <v>0</v>
      </c>
      <c r="C27" s="19"/>
      <c r="D27" s="19">
        <v>0</v>
      </c>
      <c r="E27" s="19"/>
      <c r="F27" s="19">
        <v>0</v>
      </c>
      <c r="G27" s="19"/>
      <c r="H27" s="19">
        <v>-2484</v>
      </c>
      <c r="I27" s="19"/>
      <c r="J27" s="19">
        <f>SUM(B27:H27)</f>
        <v>-2484</v>
      </c>
    </row>
    <row r="28" spans="2:10" s="10" customFormat="1" ht="15">
      <c r="B28" s="19"/>
      <c r="C28" s="19"/>
      <c r="D28" s="19"/>
      <c r="E28" s="19"/>
      <c r="F28" s="19"/>
      <c r="G28" s="19"/>
      <c r="H28" s="19"/>
      <c r="I28" s="19"/>
      <c r="J28" s="19"/>
    </row>
    <row r="29" spans="1:10" s="10" customFormat="1" ht="15.75" thickBot="1">
      <c r="A29" s="10" t="s">
        <v>73</v>
      </c>
      <c r="B29" s="64">
        <f>B24+B27</f>
        <v>44000</v>
      </c>
      <c r="C29" s="19"/>
      <c r="D29" s="64">
        <f>D24+D27</f>
        <v>12666</v>
      </c>
      <c r="E29" s="19"/>
      <c r="F29" s="64">
        <f>F24+F27</f>
        <v>24551</v>
      </c>
      <c r="G29" s="19"/>
      <c r="H29" s="64">
        <f>H24+H27</f>
        <v>-90316</v>
      </c>
      <c r="I29" s="19"/>
      <c r="J29" s="64">
        <f>J24+J27</f>
        <v>-9099</v>
      </c>
    </row>
    <row r="30" spans="2:10" s="10" customFormat="1" ht="15.75" thickTop="1">
      <c r="B30" s="19"/>
      <c r="C30" s="19"/>
      <c r="D30" s="19"/>
      <c r="E30" s="19"/>
      <c r="F30" s="19"/>
      <c r="G30" s="19"/>
      <c r="H30" s="19"/>
      <c r="I30" s="19"/>
      <c r="J30" s="19"/>
    </row>
    <row r="31" spans="2:10" s="10" customFormat="1" ht="15">
      <c r="B31" s="19"/>
      <c r="C31" s="19"/>
      <c r="D31" s="19"/>
      <c r="E31" s="19"/>
      <c r="F31" s="19"/>
      <c r="G31" s="19"/>
      <c r="H31" s="19"/>
      <c r="I31" s="19"/>
      <c r="J31" s="19"/>
    </row>
    <row r="32" spans="1:10" s="10" customFormat="1" ht="15">
      <c r="A32" s="10" t="s">
        <v>57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 s="10" customFormat="1" ht="15">
      <c r="A33" s="10" t="s">
        <v>121</v>
      </c>
      <c r="J33" s="19"/>
    </row>
    <row r="34" s="10" customFormat="1" ht="15">
      <c r="J34" s="19"/>
    </row>
    <row r="35" s="10" customFormat="1" ht="15">
      <c r="J35" s="19"/>
    </row>
    <row r="36" s="10" customFormat="1" ht="15">
      <c r="J36" s="19"/>
    </row>
    <row r="37" s="10" customFormat="1" ht="15">
      <c r="J37" s="19"/>
    </row>
    <row r="38" s="10" customFormat="1" ht="15">
      <c r="J38" s="19"/>
    </row>
    <row r="39" s="10" customFormat="1" ht="15">
      <c r="J39" s="19"/>
    </row>
    <row r="40" s="10" customFormat="1" ht="15">
      <c r="J40" s="19"/>
    </row>
    <row r="41" s="10" customFormat="1" ht="15">
      <c r="J41" s="19"/>
    </row>
    <row r="42" s="10" customFormat="1" ht="15">
      <c r="J42" s="19"/>
    </row>
    <row r="43" s="10" customFormat="1" ht="15">
      <c r="J43" s="19"/>
    </row>
    <row r="44" s="10" customFormat="1" ht="15">
      <c r="J44" s="19"/>
    </row>
    <row r="45" s="10" customFormat="1" ht="15">
      <c r="J45" s="19"/>
    </row>
    <row r="46" s="10" customFormat="1" ht="15">
      <c r="J46" s="19"/>
    </row>
    <row r="47" s="11" customFormat="1" ht="14.25">
      <c r="J47" s="63"/>
    </row>
    <row r="48" ht="12.75">
      <c r="J48" s="74"/>
    </row>
    <row r="49" ht="12.75">
      <c r="J49" s="74"/>
    </row>
    <row r="50" ht="12.75">
      <c r="J50" s="74"/>
    </row>
    <row r="51" ht="12.75">
      <c r="J51" s="74"/>
    </row>
    <row r="52" ht="12.75">
      <c r="J52" s="74"/>
    </row>
    <row r="53" ht="12.75">
      <c r="J53" s="74"/>
    </row>
  </sheetData>
  <printOptions/>
  <pageMargins left="0.61" right="0.25" top="0.75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jinlin</dc:creator>
  <cp:keywords/>
  <dc:description/>
  <cp:lastModifiedBy>yeokheehong</cp:lastModifiedBy>
  <cp:lastPrinted>2005-11-02T07:14:29Z</cp:lastPrinted>
  <dcterms:created xsi:type="dcterms:W3CDTF">2001-08-23T07:48:41Z</dcterms:created>
  <dcterms:modified xsi:type="dcterms:W3CDTF">2005-11-18T03:39:42Z</dcterms:modified>
  <cp:category/>
  <cp:version/>
  <cp:contentType/>
  <cp:contentStatus/>
</cp:coreProperties>
</file>