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15" activeTab="1"/>
  </bookViews>
  <sheets>
    <sheet name="consol income" sheetId="1" r:id="rId1"/>
    <sheet name="consol bs" sheetId="2" r:id="rId2"/>
    <sheet name="cash flow" sheetId="3" r:id="rId3"/>
    <sheet name="Equity (2)" sheetId="4" r:id="rId4"/>
  </sheets>
  <definedNames>
    <definedName name="_xlnm.Print_Area" localSheetId="1">'consol bs'!$A$1:$H$54</definedName>
  </definedNames>
  <calcPr fullCalcOnLoad="1"/>
</workbook>
</file>

<file path=xl/comments3.xml><?xml version="1.0" encoding="utf-8"?>
<comments xmlns="http://schemas.openxmlformats.org/spreadsheetml/2006/main">
  <authors>
    <author>Microsoft Client</author>
  </authors>
  <commentList>
    <comment ref="D27" authorId="0">
      <text>
        <r>
          <rPr>
            <b/>
            <sz val="8"/>
            <rFont val="Tahoma"/>
            <family val="0"/>
          </rPr>
          <t>Microsoft Client:</t>
        </r>
        <r>
          <rPr>
            <sz val="8"/>
            <rFont val="Tahoma"/>
            <family val="0"/>
          </rPr>
          <t xml:space="preserve">
JV07-034
Disposal QTB 7827
Accrual interest 6268.82
O/D interest 5437.02
*-1 consider as credit card payment
</t>
        </r>
      </text>
    </comment>
    <comment ref="D39" authorId="0">
      <text>
        <r>
          <rPr>
            <b/>
            <sz val="8"/>
            <rFont val="Tahoma"/>
            <family val="0"/>
          </rPr>
          <t>Microsoft Client:</t>
        </r>
        <r>
          <rPr>
            <sz val="8"/>
            <rFont val="Tahoma"/>
            <family val="0"/>
          </rPr>
          <t xml:space="preserve">
JV07-034
Accrual Principle RM27331.18
Out Bal RM17212.87
</t>
        </r>
      </text>
    </comment>
  </commentList>
</comments>
</file>

<file path=xl/sharedStrings.xml><?xml version="1.0" encoding="utf-8"?>
<sst xmlns="http://schemas.openxmlformats.org/spreadsheetml/2006/main" count="158" uniqueCount="126">
  <si>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</si>
  <si>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</si>
  <si>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</si>
  <si>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</si>
  <si>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</si>
  <si>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</si>
  <si>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</si>
  <si>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</si>
  <si>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</si>
  <si>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</si>
  <si>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</si>
  <si>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</si>
  <si>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</si>
  <si>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</si>
  <si>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Tax paid</t>
  </si>
  <si>
    <t>Interest paid</t>
  </si>
  <si>
    <t>Cash flows from investing activities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</si>
  <si>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</si>
  <si>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</si>
  <si>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</si>
  <si>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</si>
  <si>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</si>
  <si>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</si>
  <si>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Minority Interests</t>
  </si>
  <si>
    <t>Long Term Liabilities</t>
  </si>
  <si>
    <t>Deferred Taxation</t>
  </si>
  <si>
    <t>Share Capital</t>
  </si>
  <si>
    <t>Current Liabilities</t>
  </si>
  <si>
    <t>Provision for Taxation</t>
  </si>
  <si>
    <t>Cash &amp; Cash Equivalents</t>
  </si>
  <si>
    <t>Fixed Deposit with Licensed Banks</t>
  </si>
  <si>
    <t>Current Assets</t>
  </si>
  <si>
    <t>Intangible Assets</t>
  </si>
  <si>
    <t>Operating Expense</t>
  </si>
  <si>
    <t>Other Operating Income</t>
  </si>
  <si>
    <t>Investing Results</t>
  </si>
  <si>
    <t>Finance costs</t>
  </si>
  <si>
    <t>Minority Interest</t>
  </si>
  <si>
    <t>(The Condensed Consolidated Income Statement should be read in conjuction with the Annual Financial Report</t>
  </si>
  <si>
    <t>(The Condensed Consolidated Balance Sheet should be read in conjuction with the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</si>
  <si>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</si>
  <si>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</si>
  <si>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</si>
  <si>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</si>
  <si>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</si>
  <si>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</si>
  <si>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</si>
  <si>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</si>
  <si>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</si>
  <si>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</si>
  <si>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</si>
  <si>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</si>
  <si>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</si>
  <si>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</si>
  <si>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</si>
  <si>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</si>
  <si>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</si>
  <si>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</si>
  <si>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</si>
  <si>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</si>
  <si>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>Preceding Year</t>
  </si>
  <si>
    <t>Corresponding</t>
  </si>
  <si>
    <t>Period Ended</t>
  </si>
  <si>
    <t xml:space="preserve">Taxation </t>
  </si>
  <si>
    <t>Net cash generated from financing activities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</si>
  <si>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</si>
  <si>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</si>
  <si>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</si>
  <si>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</si>
  <si>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</si>
  <si>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</si>
  <si>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ended</t>
  </si>
  <si>
    <t>Borrowings / Leasing</t>
  </si>
  <si>
    <t>Balance at beginning of year</t>
  </si>
  <si>
    <t>Balance at end of period</t>
  </si>
  <si>
    <t xml:space="preserve">  Gain on disposal of property, plant &amp; machinery</t>
  </si>
  <si>
    <t>Interest received</t>
  </si>
  <si>
    <t>Acquisition of property, plant and equipment</t>
  </si>
  <si>
    <t>Proceeds from sales of property, plant &amp; equipment</t>
  </si>
  <si>
    <t>Annual Financial Report for the year ended 30th June 2003)</t>
  </si>
  <si>
    <t xml:space="preserve">  Interest income</t>
  </si>
  <si>
    <t>Note:</t>
  </si>
  <si>
    <t>*</t>
  </si>
  <si>
    <t>**</t>
  </si>
  <si>
    <t>Trade Receivables (net)</t>
  </si>
  <si>
    <t>Others Receivables, Deposit &amp; Prepayments (net)</t>
  </si>
  <si>
    <t>Cash flows from financing activities</t>
  </si>
  <si>
    <t>Net cash generated from investing activities</t>
  </si>
  <si>
    <t>Bank Borrowings/Leasing</t>
  </si>
  <si>
    <t xml:space="preserve">Loss from Operations </t>
  </si>
  <si>
    <t>Loss before tax</t>
  </si>
  <si>
    <t>Loss after tax</t>
  </si>
  <si>
    <t>Net loss for the period</t>
  </si>
  <si>
    <t>Loss per share</t>
  </si>
  <si>
    <t>Operating loss before working capital changes</t>
  </si>
  <si>
    <t>Net cash used in operating activities</t>
  </si>
  <si>
    <t>Trade Payables</t>
  </si>
  <si>
    <t>Other Payables</t>
  </si>
  <si>
    <t>Loss before taxation</t>
  </si>
  <si>
    <t>Net Current Liabilities</t>
  </si>
  <si>
    <t xml:space="preserve">*** Revaluation Reserve RM6,300,118 (YE30/6/2003) </t>
  </si>
  <si>
    <t>Property, Plant and Equipment ***</t>
  </si>
  <si>
    <t>Due to Directors</t>
  </si>
  <si>
    <t>Increase/(decrease) in fixed deposits pledged</t>
  </si>
  <si>
    <t>Net (decrease)/increase in cash and cash equivalents</t>
  </si>
  <si>
    <t>Proceed/(repayment) of bank borrowings, term loan &amp; lease finance</t>
  </si>
  <si>
    <t xml:space="preserve">  Allowance for doubtful debts</t>
  </si>
  <si>
    <t>Amount due to directors</t>
  </si>
  <si>
    <t xml:space="preserve">  Property, plant and equipment written off</t>
  </si>
  <si>
    <t xml:space="preserve">  RM 19,671,181 (2003); RM 12,075,236 (2002)</t>
  </si>
  <si>
    <t>** Net of Other Receivable after less total Provision for Doubtful Debts amounted to RM 103,119 (YE30/6/2003&amp;30/06/04)</t>
  </si>
  <si>
    <t xml:space="preserve"> for the year ended 30th June 2004)</t>
  </si>
  <si>
    <t xml:space="preserve">* Net of Trade Receivable after less total Provision for Doubtful Debts amounted to RM 643,196.87 (2004) </t>
  </si>
  <si>
    <t>Cash and cash equivalents at 1 July 2004</t>
  </si>
  <si>
    <t>Cash and cash equivalents at 30 September 2004</t>
  </si>
  <si>
    <t>Annual Financial Report for the year ended 30th June 2004)</t>
  </si>
  <si>
    <t>CONDENSED CONSOLIDATED INCOME STATEMENT FOR THE QUARTER ENDED 31 DECEMBER 2004</t>
  </si>
  <si>
    <t>CONDENSED CONSOLIDATED BALANCE SHEET AS AT 31 DECEMBER 2004</t>
  </si>
  <si>
    <t>FOR THE QUARTER ENDED 31 DECEMBER 2004</t>
  </si>
  <si>
    <t>(Increase)/Decrease in Inventories</t>
  </si>
  <si>
    <t>(Increase)/Decrease in Receivables</t>
  </si>
  <si>
    <t>Increase/(Decrease) in Payables</t>
  </si>
  <si>
    <t>6 months</t>
  </si>
  <si>
    <t xml:space="preserve">6 Month Quarter </t>
  </si>
  <si>
    <t>Ended 31 December 2003</t>
  </si>
  <si>
    <t>Ended 31 December 2004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</si>
</sst>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;\(0.00\)"/>
    <numFmt numFmtId="174" formatCode="_(* #,##0.0_);_(* \(#,##0.0\);_(* &quot;-&quot;??_);_(@_)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_(* #,##0.0000_);_(* \(#,##0.0000\);_(* &quot;-&quot;??_);_(@_)"/>
  </numFmts>
  <fonts count="1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172" fontId="5" fillId="2" borderId="0" xfId="15" applyNumberFormat="1" applyFont="1" applyFill="1" applyAlignment="1">
      <alignment/>
    </xf>
    <xf numFmtId="172" fontId="5" fillId="2" borderId="2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172" fontId="0" fillId="2" borderId="0" xfId="15" applyNumberForma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72" fontId="5" fillId="2" borderId="0" xfId="15" applyNumberFormat="1" applyFont="1" applyFill="1" applyBorder="1" applyAlignment="1">
      <alignment/>
    </xf>
    <xf numFmtId="171" fontId="5" fillId="2" borderId="0" xfId="15" applyFont="1" applyFill="1" applyBorder="1" applyAlignment="1">
      <alignment/>
    </xf>
    <xf numFmtId="172" fontId="5" fillId="2" borderId="0" xfId="15" applyNumberFormat="1" applyFont="1" applyFill="1" applyBorder="1" applyAlignment="1">
      <alignment horizontal="center"/>
    </xf>
    <xf numFmtId="171" fontId="5" fillId="2" borderId="0" xfId="15" applyFont="1" applyFill="1" applyBorder="1" applyAlignment="1">
      <alignment horizontal="center"/>
    </xf>
    <xf numFmtId="171" fontId="5" fillId="2" borderId="0" xfId="15" applyFont="1" applyFill="1" applyAlignment="1">
      <alignment/>
    </xf>
    <xf numFmtId="172" fontId="5" fillId="2" borderId="1" xfId="15" applyNumberFormat="1" applyFont="1" applyFill="1" applyBorder="1" applyAlignment="1">
      <alignment/>
    </xf>
    <xf numFmtId="172" fontId="5" fillId="2" borderId="1" xfId="15" applyNumberFormat="1" applyFont="1" applyFill="1" applyBorder="1" applyAlignment="1">
      <alignment horizontal="center"/>
    </xf>
    <xf numFmtId="171" fontId="5" fillId="2" borderId="0" xfId="15" applyFont="1" applyFill="1" applyAlignment="1">
      <alignment horizontal="center"/>
    </xf>
    <xf numFmtId="172" fontId="5" fillId="2" borderId="0" xfId="15" applyNumberFormat="1" applyFont="1" applyFill="1" applyAlignment="1">
      <alignment horizontal="center"/>
    </xf>
    <xf numFmtId="171" fontId="5" fillId="2" borderId="1" xfId="15" applyFont="1" applyFill="1" applyBorder="1" applyAlignment="1">
      <alignment horizontal="center"/>
    </xf>
    <xf numFmtId="173" fontId="5" fillId="2" borderId="0" xfId="0" applyNumberFormat="1" applyFont="1" applyFill="1" applyAlignment="1">
      <alignment/>
    </xf>
    <xf numFmtId="173" fontId="5" fillId="2" borderId="0" xfId="15" applyNumberFormat="1" applyFont="1" applyFill="1" applyBorder="1" applyAlignment="1">
      <alignment/>
    </xf>
    <xf numFmtId="2" fontId="5" fillId="2" borderId="0" xfId="15" applyNumberFormat="1" applyFont="1" applyFill="1" applyAlignment="1">
      <alignment/>
    </xf>
    <xf numFmtId="171" fontId="5" fillId="2" borderId="3" xfId="15" applyNumberFormat="1" applyFont="1" applyFill="1" applyBorder="1" applyAlignment="1">
      <alignment/>
    </xf>
    <xf numFmtId="171" fontId="5" fillId="2" borderId="0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171" fontId="5" fillId="2" borderId="3" xfId="15" applyNumberFormat="1" applyFont="1" applyFill="1" applyBorder="1" applyAlignment="1">
      <alignment horizontal="right"/>
    </xf>
    <xf numFmtId="171" fontId="5" fillId="2" borderId="0" xfId="15" applyNumberFormat="1" applyFont="1" applyFill="1" applyAlignment="1">
      <alignment horizontal="right"/>
    </xf>
    <xf numFmtId="2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172" fontId="0" fillId="2" borderId="0" xfId="15" applyNumberFormat="1" applyFill="1" applyAlignment="1">
      <alignment horizontal="right"/>
    </xf>
    <xf numFmtId="172" fontId="5" fillId="2" borderId="0" xfId="15" applyNumberFormat="1" applyFont="1" applyFill="1" applyAlignment="1">
      <alignment horizontal="right"/>
    </xf>
    <xf numFmtId="172" fontId="4" fillId="2" borderId="4" xfId="15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2" fontId="4" fillId="2" borderId="5" xfId="15" applyNumberFormat="1" applyFont="1" applyFill="1" applyBorder="1" applyAlignment="1">
      <alignment horizontal="center"/>
    </xf>
    <xf numFmtId="15" fontId="4" fillId="2" borderId="5" xfId="15" applyNumberFormat="1" applyFont="1" applyFill="1" applyBorder="1" applyAlignment="1">
      <alignment horizontal="center"/>
    </xf>
    <xf numFmtId="172" fontId="4" fillId="2" borderId="6" xfId="15" applyNumberFormat="1" applyFont="1" applyFill="1" applyBorder="1" applyAlignment="1">
      <alignment horizontal="center"/>
    </xf>
    <xf numFmtId="172" fontId="4" fillId="2" borderId="0" xfId="15" applyNumberFormat="1" applyFont="1" applyFill="1" applyBorder="1" applyAlignment="1">
      <alignment horizontal="center"/>
    </xf>
    <xf numFmtId="172" fontId="11" fillId="2" borderId="0" xfId="15" applyNumberFormat="1" applyFont="1" applyFill="1" applyBorder="1" applyAlignment="1">
      <alignment horizontal="center"/>
    </xf>
    <xf numFmtId="172" fontId="5" fillId="2" borderId="0" xfId="15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172" fontId="5" fillId="2" borderId="4" xfId="15" applyNumberFormat="1" applyFont="1" applyFill="1" applyBorder="1" applyAlignment="1">
      <alignment/>
    </xf>
    <xf numFmtId="0" fontId="7" fillId="2" borderId="0" xfId="0" applyFont="1" applyFill="1" applyAlignment="1">
      <alignment horizontal="right"/>
    </xf>
    <xf numFmtId="172" fontId="5" fillId="2" borderId="5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72" fontId="5" fillId="2" borderId="7" xfId="15" applyNumberFormat="1" applyFont="1" applyFill="1" applyBorder="1" applyAlignment="1">
      <alignment/>
    </xf>
    <xf numFmtId="172" fontId="5" fillId="2" borderId="0" xfId="15" applyNumberFormat="1" applyFont="1" applyFill="1" applyBorder="1" applyAlignment="1">
      <alignment/>
    </xf>
    <xf numFmtId="172" fontId="5" fillId="2" borderId="8" xfId="15" applyNumberFormat="1" applyFont="1" applyFill="1" applyBorder="1" applyAlignment="1">
      <alignment/>
    </xf>
    <xf numFmtId="172" fontId="5" fillId="2" borderId="2" xfId="15" applyNumberFormat="1" applyFont="1" applyFill="1" applyBorder="1" applyAlignment="1">
      <alignment/>
    </xf>
    <xf numFmtId="172" fontId="6" fillId="2" borderId="0" xfId="15" applyNumberFormat="1" applyFont="1" applyFill="1" applyBorder="1" applyAlignment="1">
      <alignment horizontal="right"/>
    </xf>
    <xf numFmtId="172" fontId="5" fillId="2" borderId="1" xfId="15" applyNumberFormat="1" applyFont="1" applyFill="1" applyBorder="1" applyAlignment="1">
      <alignment horizontal="right"/>
    </xf>
    <xf numFmtId="172" fontId="5" fillId="2" borderId="2" xfId="15" applyNumberFormat="1" applyFont="1" applyFill="1" applyBorder="1" applyAlignment="1">
      <alignment horizontal="right"/>
    </xf>
    <xf numFmtId="171" fontId="5" fillId="2" borderId="0" xfId="15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172" fontId="14" fillId="2" borderId="0" xfId="15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/>
    </xf>
    <xf numFmtId="172" fontId="6" fillId="2" borderId="0" xfId="15" applyNumberFormat="1" applyFont="1" applyFill="1" applyAlignment="1">
      <alignment horizontal="right"/>
    </xf>
    <xf numFmtId="172" fontId="2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172" fontId="5" fillId="2" borderId="0" xfId="15" applyNumberFormat="1" applyFont="1" applyFill="1" applyAlignment="1">
      <alignment/>
    </xf>
    <xf numFmtId="0" fontId="9" fillId="2" borderId="0" xfId="0" applyFont="1" applyFill="1" applyAlignment="1">
      <alignment horizontal="center"/>
    </xf>
    <xf numFmtId="172" fontId="4" fillId="2" borderId="0" xfId="15" applyNumberFormat="1" applyFont="1" applyFill="1" applyAlignment="1">
      <alignment horizontal="center"/>
    </xf>
    <xf numFmtId="172" fontId="5" fillId="2" borderId="0" xfId="0" applyNumberFormat="1" applyFont="1" applyFill="1" applyBorder="1" applyAlignment="1">
      <alignment/>
    </xf>
    <xf numFmtId="172" fontId="5" fillId="2" borderId="0" xfId="0" applyNumberFormat="1" applyFont="1" applyFill="1" applyAlignment="1">
      <alignment/>
    </xf>
    <xf numFmtId="172" fontId="5" fillId="2" borderId="8" xfId="0" applyNumberFormat="1" applyFont="1" applyFill="1" applyBorder="1" applyAlignment="1">
      <alignment/>
    </xf>
    <xf numFmtId="172" fontId="5" fillId="2" borderId="1" xfId="0" applyNumberFormat="1" applyFont="1" applyFill="1" applyBorder="1" applyAlignment="1">
      <alignment/>
    </xf>
    <xf numFmtId="172" fontId="5" fillId="2" borderId="0" xfId="19" applyNumberFormat="1" applyFont="1" applyFill="1" applyBorder="1" applyAlignment="1">
      <alignment/>
    </xf>
    <xf numFmtId="172" fontId="5" fillId="2" borderId="2" xfId="19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183" fontId="5" fillId="2" borderId="0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F7" sqref="F7:H7"/>
    </sheetView>
  </sheetViews>
  <sheetFormatPr defaultColWidth="9.140625" defaultRowHeight="12.75"/>
  <cols>
    <col min="1" max="1" width="33.00390625" style="2" customWidth="1"/>
    <col min="2" max="2" width="14.7109375" style="2" customWidth="1"/>
    <col min="3" max="3" width="1.7109375" style="2" customWidth="1"/>
    <col min="4" max="4" width="14.7109375" style="2" customWidth="1"/>
    <col min="5" max="5" width="1.7109375" style="2" customWidth="1"/>
    <col min="6" max="6" width="14.7109375" style="2" customWidth="1"/>
    <col min="7" max="7" width="1.7109375" style="2" customWidth="1"/>
    <col min="8" max="8" width="14.7109375" style="2" customWidth="1"/>
    <col min="9" max="16384" width="9.140625" style="2" customWidth="1"/>
  </cols>
  <sheetData>
    <row r="1" spans="1:8" ht="18.75">
      <c r="A1" s="1" t="s">
        <v>8</v>
      </c>
      <c r="B1" s="3"/>
      <c r="C1" s="3"/>
      <c r="D1" s="15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s="5" customFormat="1" ht="15">
      <c r="A3" s="4" t="s">
        <v>116</v>
      </c>
      <c r="B3" s="10"/>
      <c r="C3" s="10"/>
      <c r="D3" s="10"/>
      <c r="E3" s="10"/>
      <c r="F3" s="10"/>
      <c r="G3" s="10"/>
      <c r="H3" s="10"/>
    </row>
    <row r="4" spans="1:8" s="5" customFormat="1" ht="15">
      <c r="A4" s="4"/>
      <c r="B4" s="10"/>
      <c r="C4" s="10"/>
      <c r="D4" s="10"/>
      <c r="E4" s="10"/>
      <c r="F4" s="10"/>
      <c r="G4" s="10"/>
      <c r="H4" s="10"/>
    </row>
    <row r="5" spans="1:8" s="5" customFormat="1" ht="15">
      <c r="A5" s="10"/>
      <c r="B5" s="10"/>
      <c r="C5" s="10"/>
      <c r="D5" s="10"/>
      <c r="E5" s="10"/>
      <c r="F5" s="10"/>
      <c r="G5" s="10"/>
      <c r="H5" s="10"/>
    </row>
    <row r="6" spans="1:8" s="5" customFormat="1" ht="15">
      <c r="A6" s="10"/>
      <c r="B6" s="10"/>
      <c r="C6" s="10"/>
      <c r="D6" s="10"/>
      <c r="E6" s="10"/>
      <c r="F6" s="10"/>
      <c r="G6" s="10"/>
      <c r="H6" s="10"/>
    </row>
    <row r="7" spans="1:8" s="5" customFormat="1" ht="15">
      <c r="A7" s="10"/>
      <c r="B7" s="84" t="s">
        <v>40</v>
      </c>
      <c r="C7" s="84"/>
      <c r="D7" s="84"/>
      <c r="E7" s="10"/>
      <c r="F7" s="84" t="s">
        <v>46</v>
      </c>
      <c r="G7" s="84"/>
      <c r="H7" s="84"/>
    </row>
    <row r="8" spans="1:8" s="5" customFormat="1" ht="15">
      <c r="A8" s="10"/>
      <c r="B8" s="16" t="s">
        <v>41</v>
      </c>
      <c r="C8" s="16"/>
      <c r="D8" s="16" t="s">
        <v>60</v>
      </c>
      <c r="E8" s="9"/>
      <c r="F8" s="16" t="s">
        <v>41</v>
      </c>
      <c r="G8" s="16"/>
      <c r="H8" s="16" t="s">
        <v>60</v>
      </c>
    </row>
    <row r="9" spans="1:8" s="5" customFormat="1" ht="15">
      <c r="A9" s="10"/>
      <c r="B9" s="16" t="s">
        <v>43</v>
      </c>
      <c r="C9" s="16"/>
      <c r="D9" s="16" t="s">
        <v>61</v>
      </c>
      <c r="E9" s="9"/>
      <c r="F9" s="16" t="s">
        <v>42</v>
      </c>
      <c r="G9" s="16"/>
      <c r="H9" s="16" t="s">
        <v>61</v>
      </c>
    </row>
    <row r="10" spans="1:8" s="5" customFormat="1" ht="15">
      <c r="A10" s="10"/>
      <c r="B10" s="16" t="s">
        <v>44</v>
      </c>
      <c r="C10" s="16"/>
      <c r="D10" s="16" t="s">
        <v>19</v>
      </c>
      <c r="E10" s="9"/>
      <c r="F10" s="16" t="s">
        <v>45</v>
      </c>
      <c r="G10" s="16"/>
      <c r="H10" s="16" t="s">
        <v>62</v>
      </c>
    </row>
    <row r="11" spans="1:8" s="5" customFormat="1" ht="15">
      <c r="A11" s="10"/>
      <c r="B11" s="17">
        <v>38352</v>
      </c>
      <c r="C11" s="18"/>
      <c r="D11" s="17">
        <v>37986</v>
      </c>
      <c r="E11" s="19"/>
      <c r="F11" s="17">
        <v>38352</v>
      </c>
      <c r="G11" s="18"/>
      <c r="H11" s="17">
        <v>37986</v>
      </c>
    </row>
    <row r="12" spans="1:8" s="5" customFormat="1" ht="15">
      <c r="A12" s="10"/>
      <c r="B12" s="20" t="s">
        <v>18</v>
      </c>
      <c r="C12" s="20"/>
      <c r="D12" s="20" t="s">
        <v>18</v>
      </c>
      <c r="E12" s="20"/>
      <c r="F12" s="20" t="s">
        <v>18</v>
      </c>
      <c r="G12" s="20"/>
      <c r="H12" s="20" t="s">
        <v>18</v>
      </c>
    </row>
    <row r="13" spans="1:8" s="5" customFormat="1" ht="15">
      <c r="A13" s="10"/>
      <c r="B13" s="16"/>
      <c r="C13" s="6"/>
      <c r="D13" s="16"/>
      <c r="E13" s="6"/>
      <c r="F13" s="16"/>
      <c r="G13" s="6"/>
      <c r="H13" s="16"/>
    </row>
    <row r="14" spans="1:8" s="5" customFormat="1" ht="15">
      <c r="A14" s="10" t="s">
        <v>0</v>
      </c>
      <c r="B14" s="21">
        <v>1523</v>
      </c>
      <c r="C14" s="22"/>
      <c r="D14" s="23">
        <v>2655</v>
      </c>
      <c r="E14" s="22"/>
      <c r="F14" s="21">
        <v>2994</v>
      </c>
      <c r="G14" s="22"/>
      <c r="H14" s="23">
        <v>5654</v>
      </c>
    </row>
    <row r="15" spans="1:8" s="5" customFormat="1" ht="15">
      <c r="A15" s="10"/>
      <c r="B15" s="23"/>
      <c r="C15" s="22"/>
      <c r="D15" s="23"/>
      <c r="E15" s="22"/>
      <c r="F15" s="23"/>
      <c r="G15" s="22"/>
      <c r="H15" s="23"/>
    </row>
    <row r="16" spans="1:8" s="5" customFormat="1" ht="15">
      <c r="A16" s="10" t="s">
        <v>33</v>
      </c>
      <c r="B16" s="21">
        <f>-1734-1938</f>
        <v>-3672</v>
      </c>
      <c r="C16" s="24"/>
      <c r="D16" s="23">
        <v>-5722</v>
      </c>
      <c r="E16" s="23"/>
      <c r="F16" s="21">
        <v>-7572</v>
      </c>
      <c r="G16" s="22"/>
      <c r="H16" s="23">
        <v>-11581</v>
      </c>
    </row>
    <row r="17" spans="1:8" s="5" customFormat="1" ht="15">
      <c r="A17" s="10"/>
      <c r="B17" s="21"/>
      <c r="C17" s="25"/>
      <c r="D17" s="23"/>
      <c r="E17" s="23"/>
      <c r="F17" s="21"/>
      <c r="G17" s="25"/>
      <c r="H17" s="23"/>
    </row>
    <row r="18" spans="1:8" s="5" customFormat="1" ht="15">
      <c r="A18" s="10" t="s">
        <v>34</v>
      </c>
      <c r="B18" s="26">
        <v>477</v>
      </c>
      <c r="C18" s="25"/>
      <c r="D18" s="27">
        <v>385</v>
      </c>
      <c r="E18" s="23"/>
      <c r="F18" s="26">
        <v>1107</v>
      </c>
      <c r="G18" s="25"/>
      <c r="H18" s="27">
        <v>771</v>
      </c>
    </row>
    <row r="19" spans="1:8" s="5" customFormat="1" ht="15">
      <c r="A19" s="10"/>
      <c r="B19" s="21"/>
      <c r="C19" s="25"/>
      <c r="D19" s="23"/>
      <c r="E19" s="23"/>
      <c r="F19" s="21"/>
      <c r="G19" s="25"/>
      <c r="H19" s="23"/>
    </row>
    <row r="20" spans="1:8" s="5" customFormat="1" ht="15">
      <c r="A20" s="10" t="s">
        <v>89</v>
      </c>
      <c r="B20" s="11">
        <f aca="true" t="shared" si="0" ref="B20:H20">SUM(B14:B19)</f>
        <v>-1672</v>
      </c>
      <c r="C20" s="11">
        <f t="shared" si="0"/>
        <v>0</v>
      </c>
      <c r="D20" s="11">
        <f t="shared" si="0"/>
        <v>-2682</v>
      </c>
      <c r="E20" s="11">
        <f t="shared" si="0"/>
        <v>0</v>
      </c>
      <c r="F20" s="11">
        <f t="shared" si="0"/>
        <v>-3471</v>
      </c>
      <c r="G20" s="11">
        <f t="shared" si="0"/>
        <v>0</v>
      </c>
      <c r="H20" s="11">
        <f t="shared" si="0"/>
        <v>-5156</v>
      </c>
    </row>
    <row r="21" spans="1:8" s="5" customFormat="1" ht="15">
      <c r="A21" s="10"/>
      <c r="B21" s="11"/>
      <c r="C21" s="25"/>
      <c r="D21" s="28"/>
      <c r="E21" s="25"/>
      <c r="F21" s="11"/>
      <c r="G21" s="25"/>
      <c r="H21" s="28"/>
    </row>
    <row r="22" spans="1:8" s="5" customFormat="1" ht="15">
      <c r="A22" s="10" t="s">
        <v>36</v>
      </c>
      <c r="B22" s="11">
        <v>-705</v>
      </c>
      <c r="C22" s="25"/>
      <c r="D22" s="29">
        <v>-831</v>
      </c>
      <c r="E22" s="25"/>
      <c r="F22" s="11">
        <v>-1390</v>
      </c>
      <c r="G22" s="25"/>
      <c r="H22" s="29">
        <v>-1529</v>
      </c>
    </row>
    <row r="23" spans="1:8" s="5" customFormat="1" ht="15">
      <c r="A23" s="10"/>
      <c r="B23" s="11"/>
      <c r="C23" s="25"/>
      <c r="D23" s="28"/>
      <c r="E23" s="25"/>
      <c r="F23" s="11"/>
      <c r="G23" s="25"/>
      <c r="H23" s="28"/>
    </row>
    <row r="24" spans="1:8" s="5" customFormat="1" ht="15">
      <c r="A24" s="10" t="s">
        <v>35</v>
      </c>
      <c r="B24" s="26">
        <v>0</v>
      </c>
      <c r="C24" s="25"/>
      <c r="D24" s="30"/>
      <c r="E24" s="25"/>
      <c r="F24" s="26">
        <v>0</v>
      </c>
      <c r="G24" s="25"/>
      <c r="H24" s="30"/>
    </row>
    <row r="25" spans="1:8" s="5" customFormat="1" ht="15">
      <c r="A25" s="10"/>
      <c r="B25" s="21"/>
      <c r="C25" s="25"/>
      <c r="D25" s="24"/>
      <c r="E25" s="25"/>
      <c r="F25" s="21"/>
      <c r="G25" s="25"/>
      <c r="H25" s="24"/>
    </row>
    <row r="26" spans="1:8" s="5" customFormat="1" ht="15">
      <c r="A26" s="10" t="s">
        <v>90</v>
      </c>
      <c r="B26" s="11">
        <f aca="true" t="shared" si="1" ref="B26:H26">SUM(B20:B24)</f>
        <v>-2377</v>
      </c>
      <c r="C26" s="11">
        <f t="shared" si="1"/>
        <v>0</v>
      </c>
      <c r="D26" s="11">
        <f t="shared" si="1"/>
        <v>-3513</v>
      </c>
      <c r="E26" s="11">
        <f t="shared" si="1"/>
        <v>0</v>
      </c>
      <c r="F26" s="11">
        <f t="shared" si="1"/>
        <v>-4861</v>
      </c>
      <c r="G26" s="11">
        <f t="shared" si="1"/>
        <v>0</v>
      </c>
      <c r="H26" s="11">
        <f t="shared" si="1"/>
        <v>-6685</v>
      </c>
    </row>
    <row r="27" spans="1:8" s="5" customFormat="1" ht="15">
      <c r="A27" s="10"/>
      <c r="B27" s="11"/>
      <c r="C27" s="25"/>
      <c r="D27" s="28"/>
      <c r="E27" s="25"/>
      <c r="F27" s="11"/>
      <c r="G27" s="25"/>
      <c r="H27" s="28"/>
    </row>
    <row r="28" spans="1:8" s="5" customFormat="1" ht="15">
      <c r="A28" s="10" t="s">
        <v>63</v>
      </c>
      <c r="B28" s="26">
        <v>0</v>
      </c>
      <c r="C28" s="28"/>
      <c r="D28" s="30">
        <v>0</v>
      </c>
      <c r="E28" s="25"/>
      <c r="F28" s="26">
        <v>0</v>
      </c>
      <c r="G28" s="28"/>
      <c r="H28" s="30">
        <v>0</v>
      </c>
    </row>
    <row r="29" s="5" customFormat="1" ht="15">
      <c r="A29" s="10"/>
    </row>
    <row r="30" spans="1:8" s="5" customFormat="1" ht="15">
      <c r="A30" s="10" t="s">
        <v>91</v>
      </c>
      <c r="B30" s="11">
        <f aca="true" t="shared" si="2" ref="B30:H30">SUM(B26:B28)</f>
        <v>-2377</v>
      </c>
      <c r="C30" s="11">
        <f t="shared" si="2"/>
        <v>0</v>
      </c>
      <c r="D30" s="11">
        <f t="shared" si="2"/>
        <v>-3513</v>
      </c>
      <c r="E30" s="11">
        <f t="shared" si="2"/>
        <v>0</v>
      </c>
      <c r="F30" s="11">
        <f t="shared" si="2"/>
        <v>-4861</v>
      </c>
      <c r="G30" s="11">
        <f t="shared" si="2"/>
        <v>0</v>
      </c>
      <c r="H30" s="11">
        <f t="shared" si="2"/>
        <v>-6685</v>
      </c>
    </row>
    <row r="31" spans="1:8" s="5" customFormat="1" ht="15">
      <c r="A31" s="10"/>
      <c r="B31" s="11"/>
      <c r="C31" s="25"/>
      <c r="D31" s="28"/>
      <c r="E31" s="25"/>
      <c r="F31" s="11"/>
      <c r="G31" s="25"/>
      <c r="H31" s="28"/>
    </row>
    <row r="32" spans="1:8" s="5" customFormat="1" ht="15">
      <c r="A32" s="10" t="s">
        <v>37</v>
      </c>
      <c r="B32" s="26">
        <v>0</v>
      </c>
      <c r="C32" s="31"/>
      <c r="D32" s="27">
        <v>0</v>
      </c>
      <c r="E32" s="10"/>
      <c r="F32" s="26">
        <v>0</v>
      </c>
      <c r="G32" s="31"/>
      <c r="H32" s="27">
        <v>0</v>
      </c>
    </row>
    <row r="33" spans="1:8" s="5" customFormat="1" ht="15">
      <c r="A33" s="10"/>
      <c r="B33" s="21"/>
      <c r="C33" s="31"/>
      <c r="D33" s="23"/>
      <c r="E33" s="10"/>
      <c r="F33" s="21"/>
      <c r="G33" s="31"/>
      <c r="H33" s="23"/>
    </row>
    <row r="34" spans="1:8" s="5" customFormat="1" ht="15">
      <c r="A34" s="10" t="s">
        <v>92</v>
      </c>
      <c r="B34" s="26">
        <f aca="true" t="shared" si="3" ref="B34:H34">SUM(B30:B32)</f>
        <v>-2377</v>
      </c>
      <c r="C34" s="11">
        <f t="shared" si="3"/>
        <v>0</v>
      </c>
      <c r="D34" s="26">
        <f t="shared" si="3"/>
        <v>-3513</v>
      </c>
      <c r="E34" s="11">
        <f t="shared" si="3"/>
        <v>0</v>
      </c>
      <c r="F34" s="26">
        <f t="shared" si="3"/>
        <v>-4861</v>
      </c>
      <c r="G34" s="11">
        <f t="shared" si="3"/>
        <v>0</v>
      </c>
      <c r="H34" s="26">
        <f t="shared" si="3"/>
        <v>-6685</v>
      </c>
    </row>
    <row r="35" spans="1:8" s="5" customFormat="1" ht="15">
      <c r="A35" s="10"/>
      <c r="B35" s="11"/>
      <c r="C35" s="25"/>
      <c r="D35" s="28"/>
      <c r="E35" s="25"/>
      <c r="F35" s="11"/>
      <c r="G35" s="25"/>
      <c r="H35" s="28"/>
    </row>
    <row r="36" spans="1:8" s="5" customFormat="1" ht="15">
      <c r="A36" s="10" t="s">
        <v>93</v>
      </c>
      <c r="B36" s="11"/>
      <c r="C36" s="25"/>
      <c r="D36" s="28"/>
      <c r="E36" s="25"/>
      <c r="F36" s="11"/>
      <c r="G36" s="25"/>
      <c r="H36" s="28"/>
    </row>
    <row r="37" spans="1:8" s="5" customFormat="1" ht="15">
      <c r="A37" s="10" t="s">
        <v>6</v>
      </c>
      <c r="B37" s="32"/>
      <c r="C37" s="25"/>
      <c r="D37" s="28"/>
      <c r="E37" s="25"/>
      <c r="F37" s="33"/>
      <c r="G37" s="25"/>
      <c r="H37" s="28"/>
    </row>
    <row r="38" spans="1:8" s="5" customFormat="1" ht="15.75" thickBot="1">
      <c r="A38" s="10" t="s">
        <v>1</v>
      </c>
      <c r="B38" s="34">
        <f aca="true" t="shared" si="4" ref="B38:H38">B34/44000*100</f>
        <v>-5.402272727272727</v>
      </c>
      <c r="C38" s="35">
        <f t="shared" si="4"/>
        <v>0</v>
      </c>
      <c r="D38" s="34">
        <f t="shared" si="4"/>
        <v>-7.9840909090909085</v>
      </c>
      <c r="E38" s="35">
        <f t="shared" si="4"/>
        <v>0</v>
      </c>
      <c r="F38" s="34">
        <f t="shared" si="4"/>
        <v>-11.047727272727274</v>
      </c>
      <c r="G38" s="35">
        <f t="shared" si="4"/>
        <v>0</v>
      </c>
      <c r="H38" s="34">
        <f t="shared" si="4"/>
        <v>-15.19318181818182</v>
      </c>
    </row>
    <row r="39" spans="1:8" s="5" customFormat="1" ht="15.75" thickTop="1">
      <c r="A39" s="10" t="s">
        <v>7</v>
      </c>
      <c r="B39" s="36"/>
      <c r="C39" s="25"/>
      <c r="D39" s="28"/>
      <c r="E39" s="25"/>
      <c r="F39" s="33"/>
      <c r="G39" s="25"/>
      <c r="H39" s="28"/>
    </row>
    <row r="40" spans="1:8" s="5" customFormat="1" ht="15.75" thickBot="1">
      <c r="A40" s="10" t="s">
        <v>2</v>
      </c>
      <c r="B40" s="37" t="s">
        <v>65</v>
      </c>
      <c r="C40" s="38"/>
      <c r="D40" s="37" t="s">
        <v>65</v>
      </c>
      <c r="E40" s="38"/>
      <c r="F40" s="37" t="s">
        <v>65</v>
      </c>
      <c r="G40" s="38"/>
      <c r="H40" s="37" t="s">
        <v>65</v>
      </c>
    </row>
    <row r="41" spans="1:8" s="5" customFormat="1" ht="15.75" thickTop="1">
      <c r="A41" s="10"/>
      <c r="B41" s="32"/>
      <c r="C41" s="25"/>
      <c r="D41" s="28"/>
      <c r="E41" s="25"/>
      <c r="F41" s="33"/>
      <c r="G41" s="25"/>
      <c r="H41" s="28"/>
    </row>
    <row r="42" spans="1:8" s="5" customFormat="1" ht="15">
      <c r="A42" s="10"/>
      <c r="B42" s="32"/>
      <c r="C42" s="25"/>
      <c r="D42" s="28"/>
      <c r="E42" s="25"/>
      <c r="F42" s="33"/>
      <c r="G42" s="25"/>
      <c r="H42" s="28"/>
    </row>
    <row r="43" spans="1:8" s="5" customFormat="1" ht="15">
      <c r="A43" s="10"/>
      <c r="B43" s="32"/>
      <c r="C43" s="25"/>
      <c r="D43" s="28"/>
      <c r="E43" s="25"/>
      <c r="F43" s="33"/>
      <c r="G43" s="25"/>
      <c r="H43" s="28"/>
    </row>
    <row r="44" spans="1:8" s="5" customFormat="1" ht="15">
      <c r="A44" s="10"/>
      <c r="B44" s="32"/>
      <c r="C44" s="25"/>
      <c r="D44" s="28"/>
      <c r="E44" s="25"/>
      <c r="F44" s="33"/>
      <c r="G44" s="25"/>
      <c r="H44" s="28"/>
    </row>
    <row r="45" spans="1:8" s="5" customFormat="1" ht="15">
      <c r="A45" s="10"/>
      <c r="B45" s="32"/>
      <c r="C45" s="25"/>
      <c r="D45" s="28"/>
      <c r="E45" s="25"/>
      <c r="F45" s="33"/>
      <c r="G45" s="25"/>
      <c r="H45" s="28"/>
    </row>
    <row r="46" spans="1:8" s="5" customFormat="1" ht="15">
      <c r="A46" s="10"/>
      <c r="B46" s="32"/>
      <c r="C46" s="25"/>
      <c r="D46" s="28"/>
      <c r="E46" s="25"/>
      <c r="F46" s="33"/>
      <c r="G46" s="25"/>
      <c r="H46" s="28"/>
    </row>
    <row r="47" spans="2:4" s="10" customFormat="1" ht="15">
      <c r="B47" s="39"/>
      <c r="D47" s="40"/>
    </row>
    <row r="48" spans="1:4" s="10" customFormat="1" ht="15">
      <c r="A48" s="10" t="s">
        <v>38</v>
      </c>
      <c r="D48" s="40"/>
    </row>
    <row r="49" spans="1:4" s="10" customFormat="1" ht="15">
      <c r="A49" s="10" t="s">
        <v>111</v>
      </c>
      <c r="D49" s="40"/>
    </row>
    <row r="50" spans="1:8" s="5" customFormat="1" ht="15">
      <c r="A50" s="10"/>
      <c r="B50" s="10"/>
      <c r="C50" s="10"/>
      <c r="D50" s="40"/>
      <c r="E50" s="10"/>
      <c r="F50" s="10"/>
      <c r="G50" s="10"/>
      <c r="H50" s="10"/>
    </row>
    <row r="51" spans="1:8" s="5" customFormat="1" ht="15">
      <c r="A51" s="10"/>
      <c r="B51" s="10"/>
      <c r="C51" s="10"/>
      <c r="D51" s="10"/>
      <c r="E51" s="10"/>
      <c r="F51" s="10"/>
      <c r="G51" s="10"/>
      <c r="H51" s="10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</sheetData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30">
      <selection activeCell="G45" sqref="G45"/>
    </sheetView>
  </sheetViews>
  <sheetFormatPr defaultColWidth="9.140625" defaultRowHeight="12.75"/>
  <cols>
    <col min="1" max="1" width="6.28125" style="2" customWidth="1"/>
    <col min="2" max="3" width="9.140625" style="2" customWidth="1"/>
    <col min="4" max="4" width="26.7109375" style="2" customWidth="1"/>
    <col min="5" max="5" width="15.7109375" style="42" customWidth="1"/>
    <col min="6" max="6" width="3.00390625" style="2" customWidth="1"/>
    <col min="7" max="7" width="17.7109375" style="42" customWidth="1"/>
    <col min="8" max="8" width="10.140625" style="2" bestFit="1" customWidth="1"/>
    <col min="9" max="16384" width="9.140625" style="2" customWidth="1"/>
  </cols>
  <sheetData>
    <row r="1" spans="1:6" ht="18.75">
      <c r="A1" s="41" t="s">
        <v>8</v>
      </c>
      <c r="F1" s="15"/>
    </row>
    <row r="3" spans="1:7" s="5" customFormat="1" ht="15">
      <c r="A3" s="4" t="s">
        <v>117</v>
      </c>
      <c r="B3" s="10"/>
      <c r="C3" s="10"/>
      <c r="D3" s="10"/>
      <c r="E3" s="43"/>
      <c r="F3" s="10"/>
      <c r="G3" s="43"/>
    </row>
    <row r="4" spans="1:7" s="5" customFormat="1" ht="15">
      <c r="A4" s="4"/>
      <c r="B4" s="10"/>
      <c r="C4" s="10"/>
      <c r="D4" s="10"/>
      <c r="E4" s="43"/>
      <c r="F4" s="10"/>
      <c r="G4" s="43"/>
    </row>
    <row r="5" spans="1:7" s="5" customFormat="1" ht="15">
      <c r="A5" s="10"/>
      <c r="B5" s="10"/>
      <c r="C5" s="10"/>
      <c r="D5" s="10"/>
      <c r="E5" s="44" t="s">
        <v>66</v>
      </c>
      <c r="F5" s="45"/>
      <c r="G5" s="44" t="s">
        <v>69</v>
      </c>
    </row>
    <row r="6" spans="1:7" s="5" customFormat="1" ht="15">
      <c r="A6" s="10"/>
      <c r="B6" s="10"/>
      <c r="C6" s="10"/>
      <c r="D6" s="10"/>
      <c r="E6" s="46" t="s">
        <v>67</v>
      </c>
      <c r="F6" s="45"/>
      <c r="G6" s="46" t="s">
        <v>68</v>
      </c>
    </row>
    <row r="7" spans="1:7" s="5" customFormat="1" ht="15">
      <c r="A7" s="10"/>
      <c r="B7" s="10"/>
      <c r="C7" s="10"/>
      <c r="D7" s="10"/>
      <c r="E7" s="47" t="s">
        <v>43</v>
      </c>
      <c r="F7" s="45"/>
      <c r="G7" s="47" t="s">
        <v>70</v>
      </c>
    </row>
    <row r="8" spans="1:7" s="5" customFormat="1" ht="15">
      <c r="A8" s="10"/>
      <c r="B8" s="10"/>
      <c r="C8" s="10"/>
      <c r="D8" s="10"/>
      <c r="E8" s="47">
        <v>38352</v>
      </c>
      <c r="F8" s="45"/>
      <c r="G8" s="47">
        <v>38168</v>
      </c>
    </row>
    <row r="9" spans="1:7" s="5" customFormat="1" ht="15">
      <c r="A9" s="10"/>
      <c r="B9" s="10"/>
      <c r="C9" s="10"/>
      <c r="D9" s="10"/>
      <c r="E9" s="48" t="s">
        <v>18</v>
      </c>
      <c r="F9" s="45"/>
      <c r="G9" s="48" t="s">
        <v>18</v>
      </c>
    </row>
    <row r="10" spans="1:7" s="5" customFormat="1" ht="15">
      <c r="A10" s="10"/>
      <c r="B10" s="10"/>
      <c r="C10" s="10"/>
      <c r="D10" s="10"/>
      <c r="E10" s="49"/>
      <c r="F10" s="10"/>
      <c r="G10" s="50"/>
    </row>
    <row r="11" spans="1:7" s="5" customFormat="1" ht="15">
      <c r="A11" s="10" t="s">
        <v>101</v>
      </c>
      <c r="B11" s="10"/>
      <c r="C11" s="10"/>
      <c r="D11" s="10"/>
      <c r="E11" s="51">
        <v>74432</v>
      </c>
      <c r="F11" s="10"/>
      <c r="G11" s="51">
        <v>78418</v>
      </c>
    </row>
    <row r="12" spans="1:7" s="5" customFormat="1" ht="10.5" customHeight="1">
      <c r="A12" s="10"/>
      <c r="B12" s="10"/>
      <c r="C12" s="10"/>
      <c r="D12" s="10"/>
      <c r="E12" s="51"/>
      <c r="F12" s="10"/>
      <c r="G12" s="51"/>
    </row>
    <row r="13" spans="1:7" s="5" customFormat="1" ht="15">
      <c r="A13" s="10" t="s">
        <v>32</v>
      </c>
      <c r="B13" s="52"/>
      <c r="C13" s="10"/>
      <c r="D13" s="10"/>
      <c r="E13" s="51">
        <v>0</v>
      </c>
      <c r="F13" s="10"/>
      <c r="G13" s="51">
        <v>0</v>
      </c>
    </row>
    <row r="14" spans="1:7" s="5" customFormat="1" ht="10.5" customHeight="1">
      <c r="A14" s="10"/>
      <c r="B14" s="52"/>
      <c r="C14" s="10"/>
      <c r="D14" s="10"/>
      <c r="E14" s="51"/>
      <c r="F14" s="10"/>
      <c r="G14" s="51"/>
    </row>
    <row r="15" spans="1:7" s="5" customFormat="1" ht="15">
      <c r="A15" s="10" t="s">
        <v>20</v>
      </c>
      <c r="B15" s="52"/>
      <c r="C15" s="10"/>
      <c r="D15" s="10"/>
      <c r="E15" s="51">
        <v>0</v>
      </c>
      <c r="F15" s="10"/>
      <c r="G15" s="51">
        <v>0</v>
      </c>
    </row>
    <row r="16" spans="1:7" s="5" customFormat="1" ht="10.5" customHeight="1">
      <c r="A16" s="10"/>
      <c r="B16" s="52"/>
      <c r="C16" s="10"/>
      <c r="D16" s="10"/>
      <c r="E16" s="51"/>
      <c r="F16" s="10"/>
      <c r="G16" s="51"/>
    </row>
    <row r="17" spans="1:7" s="5" customFormat="1" ht="15">
      <c r="A17" s="10" t="s">
        <v>21</v>
      </c>
      <c r="B17" s="52"/>
      <c r="C17" s="10"/>
      <c r="D17" s="10"/>
      <c r="E17" s="51">
        <v>0</v>
      </c>
      <c r="F17" s="10"/>
      <c r="G17" s="51">
        <v>0</v>
      </c>
    </row>
    <row r="18" spans="1:7" s="5" customFormat="1" ht="10.5" customHeight="1">
      <c r="A18" s="10"/>
      <c r="B18" s="52"/>
      <c r="C18" s="10"/>
      <c r="D18" s="10"/>
      <c r="E18" s="51"/>
      <c r="F18" s="10"/>
      <c r="G18" s="51"/>
    </row>
    <row r="19" spans="1:7" s="5" customFormat="1" ht="15">
      <c r="A19" s="10" t="s">
        <v>31</v>
      </c>
      <c r="B19" s="52"/>
      <c r="C19" s="10"/>
      <c r="D19" s="10"/>
      <c r="E19" s="51"/>
      <c r="F19" s="45"/>
      <c r="G19" s="51"/>
    </row>
    <row r="20" spans="1:7" s="5" customFormat="1" ht="17.25" customHeight="1">
      <c r="A20" s="53"/>
      <c r="B20" s="53" t="s">
        <v>3</v>
      </c>
      <c r="C20" s="53"/>
      <c r="D20" s="10"/>
      <c r="E20" s="54">
        <v>143</v>
      </c>
      <c r="F20" s="45"/>
      <c r="G20" s="54">
        <v>445</v>
      </c>
    </row>
    <row r="21" spans="1:7" s="5" customFormat="1" ht="18">
      <c r="A21" s="55" t="s">
        <v>82</v>
      </c>
      <c r="B21" s="52" t="s">
        <v>84</v>
      </c>
      <c r="C21" s="52"/>
      <c r="D21" s="10"/>
      <c r="E21" s="56">
        <v>3000</v>
      </c>
      <c r="F21" s="57"/>
      <c r="G21" s="56">
        <v>2905</v>
      </c>
    </row>
    <row r="22" spans="1:7" s="5" customFormat="1" ht="15">
      <c r="A22" s="55" t="s">
        <v>83</v>
      </c>
      <c r="B22" s="52" t="s">
        <v>85</v>
      </c>
      <c r="C22" s="52"/>
      <c r="D22" s="10"/>
      <c r="E22" s="56">
        <v>256</v>
      </c>
      <c r="F22" s="45"/>
      <c r="G22" s="56">
        <v>201</v>
      </c>
    </row>
    <row r="23" spans="1:7" s="5" customFormat="1" ht="15">
      <c r="A23" s="52"/>
      <c r="B23" s="52" t="s">
        <v>30</v>
      </c>
      <c r="C23" s="52"/>
      <c r="D23" s="10"/>
      <c r="E23" s="56">
        <v>362</v>
      </c>
      <c r="F23" s="45"/>
      <c r="G23" s="56">
        <v>362</v>
      </c>
    </row>
    <row r="24" spans="1:7" s="5" customFormat="1" ht="15">
      <c r="A24" s="52"/>
      <c r="B24" s="52" t="s">
        <v>29</v>
      </c>
      <c r="C24" s="52"/>
      <c r="D24" s="10"/>
      <c r="E24" s="56">
        <v>-113</v>
      </c>
      <c r="F24" s="45"/>
      <c r="G24" s="56">
        <v>25</v>
      </c>
    </row>
    <row r="25" spans="1:7" s="5" customFormat="1" ht="15">
      <c r="A25" s="10"/>
      <c r="B25" s="52"/>
      <c r="C25" s="10"/>
      <c r="D25" s="10"/>
      <c r="E25" s="58">
        <f>SUM(E20:E24)</f>
        <v>3648</v>
      </c>
      <c r="F25" s="45"/>
      <c r="G25" s="58">
        <f>SUM(G20:G24)</f>
        <v>3938</v>
      </c>
    </row>
    <row r="26" spans="1:7" s="5" customFormat="1" ht="15">
      <c r="A26" s="10" t="s">
        <v>27</v>
      </c>
      <c r="B26" s="52"/>
      <c r="C26" s="10"/>
      <c r="D26" s="10"/>
      <c r="E26" s="59"/>
      <c r="F26" s="45"/>
      <c r="G26" s="59"/>
    </row>
    <row r="27" spans="1:7" s="5" customFormat="1" ht="15">
      <c r="A27" s="10"/>
      <c r="B27" s="52" t="s">
        <v>96</v>
      </c>
      <c r="C27" s="10"/>
      <c r="D27" s="10"/>
      <c r="E27" s="54">
        <v>7980</v>
      </c>
      <c r="F27" s="45"/>
      <c r="G27" s="54">
        <v>8442</v>
      </c>
    </row>
    <row r="28" spans="1:7" s="5" customFormat="1" ht="15">
      <c r="A28" s="10"/>
      <c r="B28" s="52" t="s">
        <v>97</v>
      </c>
      <c r="C28" s="10"/>
      <c r="D28" s="10"/>
      <c r="E28" s="56">
        <v>6100</v>
      </c>
      <c r="F28" s="45"/>
      <c r="G28" s="56">
        <v>6390</v>
      </c>
    </row>
    <row r="29" spans="1:7" s="5" customFormat="1" ht="15">
      <c r="A29" s="10"/>
      <c r="B29" s="52" t="s">
        <v>102</v>
      </c>
      <c r="C29" s="10"/>
      <c r="D29" s="10"/>
      <c r="E29" s="56">
        <v>13</v>
      </c>
      <c r="F29" s="45"/>
      <c r="G29" s="56">
        <v>13</v>
      </c>
    </row>
    <row r="30" spans="1:7" s="5" customFormat="1" ht="15">
      <c r="A30" s="10"/>
      <c r="B30" s="10" t="s">
        <v>88</v>
      </c>
      <c r="C30" s="10"/>
      <c r="D30" s="10"/>
      <c r="E30" s="56">
        <v>71633</v>
      </c>
      <c r="F30" s="45"/>
      <c r="G30" s="56">
        <v>69921</v>
      </c>
    </row>
    <row r="31" spans="1:7" s="5" customFormat="1" ht="15">
      <c r="A31" s="10"/>
      <c r="B31" s="52" t="s">
        <v>28</v>
      </c>
      <c r="C31" s="10"/>
      <c r="D31" s="10"/>
      <c r="E31" s="56">
        <v>2693</v>
      </c>
      <c r="F31" s="45"/>
      <c r="G31" s="56">
        <v>2686</v>
      </c>
    </row>
    <row r="32" spans="1:7" s="5" customFormat="1" ht="15">
      <c r="A32" s="10"/>
      <c r="B32" s="10"/>
      <c r="C32" s="10"/>
      <c r="D32" s="10"/>
      <c r="E32" s="58">
        <f>SUM(E27:E31)</f>
        <v>88419</v>
      </c>
      <c r="F32" s="45"/>
      <c r="G32" s="58">
        <f>SUM(G27:G31)</f>
        <v>87452</v>
      </c>
    </row>
    <row r="33" spans="1:7" s="5" customFormat="1" ht="15">
      <c r="A33" s="10" t="s">
        <v>99</v>
      </c>
      <c r="B33" s="10"/>
      <c r="C33" s="10"/>
      <c r="D33" s="10"/>
      <c r="E33" s="60">
        <f>E25-E32</f>
        <v>-84771</v>
      </c>
      <c r="F33" s="10"/>
      <c r="G33" s="60">
        <f>G25-G32</f>
        <v>-83514</v>
      </c>
    </row>
    <row r="34" spans="1:7" s="5" customFormat="1" ht="15.75" thickBot="1">
      <c r="A34" s="10"/>
      <c r="B34" s="10"/>
      <c r="C34" s="10"/>
      <c r="D34" s="10"/>
      <c r="E34" s="61">
        <v>-10338</v>
      </c>
      <c r="F34" s="61"/>
      <c r="G34" s="61">
        <f>G11+G33</f>
        <v>-5096</v>
      </c>
    </row>
    <row r="35" spans="1:7" s="5" customFormat="1" ht="15.75" thickTop="1">
      <c r="A35" s="10"/>
      <c r="B35" s="10"/>
      <c r="C35" s="10"/>
      <c r="D35" s="10"/>
      <c r="E35" s="62"/>
      <c r="F35" s="10"/>
      <c r="G35" s="51"/>
    </row>
    <row r="36" spans="1:7" s="5" customFormat="1" ht="15">
      <c r="A36" s="10" t="s">
        <v>26</v>
      </c>
      <c r="B36" s="52"/>
      <c r="C36" s="10"/>
      <c r="D36" s="10"/>
      <c r="E36" s="51">
        <v>44000</v>
      </c>
      <c r="F36" s="10"/>
      <c r="G36" s="51">
        <v>44000</v>
      </c>
    </row>
    <row r="37" spans="1:7" s="5" customFormat="1" ht="15">
      <c r="A37" s="10" t="s">
        <v>4</v>
      </c>
      <c r="B37" s="52"/>
      <c r="C37" s="10"/>
      <c r="D37" s="10"/>
      <c r="E37" s="63">
        <v>-55476</v>
      </c>
      <c r="F37" s="10"/>
      <c r="G37" s="63">
        <v>-50615</v>
      </c>
    </row>
    <row r="38" spans="1:7" s="5" customFormat="1" ht="15">
      <c r="A38" s="10" t="s">
        <v>22</v>
      </c>
      <c r="B38" s="52"/>
      <c r="C38" s="10"/>
      <c r="D38" s="10"/>
      <c r="E38" s="51">
        <f>SUM(E36:E37)</f>
        <v>-11476</v>
      </c>
      <c r="F38" s="51"/>
      <c r="G38" s="51">
        <f>SUM(G36:G37)</f>
        <v>-6615</v>
      </c>
    </row>
    <row r="39" spans="1:7" s="5" customFormat="1" ht="15">
      <c r="A39" s="10" t="s">
        <v>23</v>
      </c>
      <c r="B39" s="10"/>
      <c r="C39" s="10"/>
      <c r="D39" s="10"/>
      <c r="E39" s="51">
        <v>0</v>
      </c>
      <c r="F39" s="10"/>
      <c r="G39" s="51">
        <v>0</v>
      </c>
    </row>
    <row r="40" spans="1:7" s="5" customFormat="1" ht="15">
      <c r="A40" s="10" t="s">
        <v>24</v>
      </c>
      <c r="B40" s="10"/>
      <c r="C40" s="10"/>
      <c r="D40" s="10"/>
      <c r="E40" s="51"/>
      <c r="F40" s="10"/>
      <c r="G40" s="51"/>
    </row>
    <row r="41" spans="1:7" s="5" customFormat="1" ht="15">
      <c r="A41" s="10"/>
      <c r="B41" s="10" t="s">
        <v>72</v>
      </c>
      <c r="C41" s="10"/>
      <c r="D41" s="10"/>
      <c r="E41" s="51">
        <v>338</v>
      </c>
      <c r="F41" s="10"/>
      <c r="G41" s="51">
        <v>719</v>
      </c>
    </row>
    <row r="42" spans="1:7" s="5" customFormat="1" ht="15">
      <c r="A42" s="10"/>
      <c r="B42" s="10" t="s">
        <v>25</v>
      </c>
      <c r="E42" s="63">
        <v>800</v>
      </c>
      <c r="F42" s="10"/>
      <c r="G42" s="63">
        <v>800</v>
      </c>
    </row>
    <row r="43" spans="5:7" s="5" customFormat="1" ht="15.75" thickBot="1">
      <c r="E43" s="64">
        <f>SUM(E38:E42)</f>
        <v>-10338</v>
      </c>
      <c r="F43" s="10"/>
      <c r="G43" s="64">
        <f>SUM(G38:G42)</f>
        <v>-5096</v>
      </c>
    </row>
    <row r="44" spans="5:7" s="5" customFormat="1" ht="15.75" thickTop="1">
      <c r="E44" s="51"/>
      <c r="F44" s="10"/>
      <c r="G44" s="51"/>
    </row>
    <row r="45" spans="1:7" s="5" customFormat="1" ht="15">
      <c r="A45" s="10" t="s">
        <v>5</v>
      </c>
      <c r="E45" s="85">
        <f>E38/E36</f>
        <v>-0.26081818181818184</v>
      </c>
      <c r="F45" s="65"/>
      <c r="G45" s="85">
        <f>G38/G36</f>
        <v>-0.15034090909090908</v>
      </c>
    </row>
    <row r="46" spans="5:7" s="5" customFormat="1" ht="14.25">
      <c r="E46" s="62"/>
      <c r="G46" s="62"/>
    </row>
    <row r="47" spans="1:7" s="5" customFormat="1" ht="15">
      <c r="A47" s="66" t="s">
        <v>81</v>
      </c>
      <c r="E47" s="62"/>
      <c r="G47" s="62"/>
    </row>
    <row r="48" spans="1:9" s="5" customFormat="1" ht="14.25">
      <c r="A48" s="67" t="s">
        <v>112</v>
      </c>
      <c r="B48" s="68"/>
      <c r="C48" s="68"/>
      <c r="D48" s="68"/>
      <c r="E48" s="69"/>
      <c r="F48" s="68"/>
      <c r="G48" s="69"/>
      <c r="H48" s="68"/>
      <c r="I48" s="70"/>
    </row>
    <row r="49" spans="1:9" s="5" customFormat="1" ht="14.25">
      <c r="A49" s="67" t="s">
        <v>109</v>
      </c>
      <c r="B49" s="68"/>
      <c r="C49" s="68"/>
      <c r="D49" s="68"/>
      <c r="E49" s="69"/>
      <c r="F49" s="68"/>
      <c r="G49" s="69"/>
      <c r="H49" s="68"/>
      <c r="I49" s="70"/>
    </row>
    <row r="50" spans="1:9" s="5" customFormat="1" ht="14.25">
      <c r="A50" s="67" t="s">
        <v>110</v>
      </c>
      <c r="B50" s="68"/>
      <c r="C50" s="68"/>
      <c r="D50" s="68"/>
      <c r="E50" s="69"/>
      <c r="F50" s="68"/>
      <c r="G50" s="69"/>
      <c r="H50" s="68"/>
      <c r="I50" s="70"/>
    </row>
    <row r="51" spans="1:7" s="5" customFormat="1" ht="14.25">
      <c r="A51" s="71" t="s">
        <v>100</v>
      </c>
      <c r="E51" s="72"/>
      <c r="G51" s="72"/>
    </row>
    <row r="52" spans="1:7" s="5" customFormat="1" ht="14.25">
      <c r="A52" s="71"/>
      <c r="E52" s="72"/>
      <c r="G52" s="72"/>
    </row>
    <row r="53" spans="1:7" s="5" customFormat="1" ht="15" hidden="1">
      <c r="A53" s="10" t="s">
        <v>39</v>
      </c>
      <c r="E53" s="72"/>
      <c r="G53" s="72"/>
    </row>
    <row r="54" spans="1:7" s="5" customFormat="1" ht="15" hidden="1">
      <c r="A54" s="10" t="s">
        <v>79</v>
      </c>
      <c r="E54" s="72"/>
      <c r="G54" s="72"/>
    </row>
    <row r="55" spans="5:7" s="5" customFormat="1" ht="14.25">
      <c r="E55" s="72"/>
      <c r="G55" s="72"/>
    </row>
    <row r="56" spans="5:7" s="5" customFormat="1" ht="14.25">
      <c r="E56" s="72"/>
      <c r="G56" s="72"/>
    </row>
    <row r="57" spans="5:7" s="5" customFormat="1" ht="14.25">
      <c r="E57" s="72"/>
      <c r="G57" s="72"/>
    </row>
    <row r="58" spans="5:7" s="5" customFormat="1" ht="14.25">
      <c r="E58" s="72"/>
      <c r="G58" s="72"/>
    </row>
    <row r="59" spans="5:7" s="5" customFormat="1" ht="14.25">
      <c r="E59" s="72"/>
      <c r="G59" s="72"/>
    </row>
    <row r="60" spans="5:7" s="5" customFormat="1" ht="14.25">
      <c r="E60" s="72"/>
      <c r="G60" s="72"/>
    </row>
    <row r="61" spans="5:7" s="5" customFormat="1" ht="14.25">
      <c r="E61" s="72"/>
      <c r="G61" s="72"/>
    </row>
    <row r="62" spans="5:7" s="5" customFormat="1" ht="14.25">
      <c r="E62" s="72"/>
      <c r="G62" s="72"/>
    </row>
  </sheetData>
  <printOptions/>
  <pageMargins left="0.64" right="0.25" top="0.5" bottom="0.5" header="0.25" footer="0.2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28">
      <selection activeCell="E9" sqref="E9"/>
    </sheetView>
  </sheetViews>
  <sheetFormatPr defaultColWidth="9.140625" defaultRowHeight="12.75"/>
  <cols>
    <col min="1" max="1" width="25.57421875" style="3" customWidth="1"/>
    <col min="2" max="2" width="27.140625" style="3" customWidth="1"/>
    <col min="3" max="3" width="10.7109375" style="3" customWidth="1"/>
    <col min="4" max="4" width="10.8515625" style="3" customWidth="1"/>
    <col min="5" max="5" width="1.8515625" style="3" customWidth="1"/>
    <col min="6" max="6" width="11.00390625" style="3" customWidth="1"/>
    <col min="7" max="16384" width="9.140625" style="3" customWidth="1"/>
  </cols>
  <sheetData>
    <row r="1" spans="1:3" ht="18.75">
      <c r="A1" s="1" t="s">
        <v>8</v>
      </c>
      <c r="C1" s="73"/>
    </row>
    <row r="2" ht="12.75">
      <c r="C2" s="73"/>
    </row>
    <row r="3" spans="1:4" s="10" customFormat="1" ht="15">
      <c r="A3" s="4" t="s">
        <v>17</v>
      </c>
      <c r="B3" s="74"/>
      <c r="C3" s="75"/>
      <c r="D3" s="74"/>
    </row>
    <row r="4" spans="1:4" s="10" customFormat="1" ht="15">
      <c r="A4" s="4" t="s">
        <v>118</v>
      </c>
      <c r="B4" s="74"/>
      <c r="C4" s="75"/>
      <c r="D4" s="74"/>
    </row>
    <row r="5" spans="1:4" s="10" customFormat="1" ht="15">
      <c r="A5" s="4"/>
      <c r="B5" s="74"/>
      <c r="C5" s="75"/>
      <c r="D5" s="76"/>
    </row>
    <row r="6" spans="3:6" s="10" customFormat="1" ht="15">
      <c r="C6" s="77"/>
      <c r="D6" s="6" t="s">
        <v>122</v>
      </c>
      <c r="F6" s="6" t="s">
        <v>122</v>
      </c>
    </row>
    <row r="7" spans="3:6" s="10" customFormat="1" ht="15">
      <c r="C7" s="77"/>
      <c r="D7" s="6" t="s">
        <v>71</v>
      </c>
      <c r="F7" s="6" t="s">
        <v>71</v>
      </c>
    </row>
    <row r="8" spans="3:6" s="10" customFormat="1" ht="15">
      <c r="C8" s="11"/>
      <c r="D8" s="17">
        <v>38352</v>
      </c>
      <c r="F8" s="17">
        <v>37986</v>
      </c>
    </row>
    <row r="9" spans="3:6" s="10" customFormat="1" ht="15">
      <c r="C9" s="11"/>
      <c r="D9" s="8" t="s">
        <v>18</v>
      </c>
      <c r="F9" s="8" t="s">
        <v>18</v>
      </c>
    </row>
    <row r="10" spans="1:3" s="10" customFormat="1" ht="15">
      <c r="A10" s="4" t="s">
        <v>9</v>
      </c>
      <c r="C10" s="11"/>
    </row>
    <row r="11" spans="1:6" s="10" customFormat="1" ht="15">
      <c r="A11" s="10" t="s">
        <v>98</v>
      </c>
      <c r="C11" s="21"/>
      <c r="D11" s="11">
        <f>-2484-2377</f>
        <v>-4861</v>
      </c>
      <c r="F11" s="11">
        <v>-6685</v>
      </c>
    </row>
    <row r="12" spans="1:6" s="10" customFormat="1" ht="15">
      <c r="A12" s="10" t="s">
        <v>10</v>
      </c>
      <c r="C12" s="21"/>
      <c r="D12" s="11"/>
      <c r="F12" s="11"/>
    </row>
    <row r="13" spans="1:6" s="10" customFormat="1" ht="15">
      <c r="A13" s="10" t="s">
        <v>11</v>
      </c>
      <c r="C13" s="21"/>
      <c r="D13" s="11">
        <f>1947+1939</f>
        <v>3886</v>
      </c>
      <c r="F13" s="11">
        <v>3914</v>
      </c>
    </row>
    <row r="14" spans="1:6" s="10" customFormat="1" ht="15">
      <c r="A14" s="10" t="s">
        <v>12</v>
      </c>
      <c r="C14" s="21"/>
      <c r="D14" s="21">
        <f>684+706</f>
        <v>1390</v>
      </c>
      <c r="E14" s="45"/>
      <c r="F14" s="21">
        <v>1528</v>
      </c>
    </row>
    <row r="15" spans="1:6" s="10" customFormat="1" ht="15">
      <c r="A15" s="10" t="s">
        <v>80</v>
      </c>
      <c r="C15" s="21"/>
      <c r="D15" s="21">
        <v>0</v>
      </c>
      <c r="F15" s="21">
        <v>-2</v>
      </c>
    </row>
    <row r="16" spans="1:6" s="10" customFormat="1" ht="15">
      <c r="A16" s="10" t="s">
        <v>108</v>
      </c>
      <c r="C16" s="21"/>
      <c r="D16" s="21">
        <v>0</v>
      </c>
      <c r="F16" s="21">
        <v>0</v>
      </c>
    </row>
    <row r="17" spans="1:6" s="10" customFormat="1" ht="15">
      <c r="A17" s="10" t="s">
        <v>106</v>
      </c>
      <c r="C17" s="21"/>
      <c r="D17" s="21">
        <v>0</v>
      </c>
      <c r="F17" s="21">
        <v>0</v>
      </c>
    </row>
    <row r="18" spans="1:6" s="10" customFormat="1" ht="15">
      <c r="A18" s="10" t="s">
        <v>75</v>
      </c>
      <c r="C18" s="21"/>
      <c r="D18" s="26">
        <v>-235</v>
      </c>
      <c r="F18" s="26">
        <v>-15</v>
      </c>
    </row>
    <row r="19" spans="1:6" s="10" customFormat="1" ht="20.25" customHeight="1">
      <c r="A19" s="10" t="s">
        <v>94</v>
      </c>
      <c r="C19" s="21"/>
      <c r="D19" s="21">
        <f>SUM(D11:D18)</f>
        <v>180</v>
      </c>
      <c r="F19" s="21">
        <f>SUM(F11:F18)</f>
        <v>-1260</v>
      </c>
    </row>
    <row r="20" s="10" customFormat="1" ht="15">
      <c r="C20" s="45"/>
    </row>
    <row r="21" spans="1:3" s="10" customFormat="1" ht="15">
      <c r="A21" s="4" t="s">
        <v>13</v>
      </c>
      <c r="B21" s="66"/>
      <c r="C21" s="45"/>
    </row>
    <row r="22" spans="1:6" s="10" customFormat="1" ht="15">
      <c r="A22" s="10" t="s">
        <v>119</v>
      </c>
      <c r="B22" s="66"/>
      <c r="C22" s="21"/>
      <c r="D22" s="11">
        <f>289+13</f>
        <v>302</v>
      </c>
      <c r="F22" s="11">
        <v>43</v>
      </c>
    </row>
    <row r="23" spans="1:6" s="10" customFormat="1" ht="15">
      <c r="A23" s="10" t="s">
        <v>120</v>
      </c>
      <c r="C23" s="21"/>
      <c r="D23" s="11">
        <f>69-219</f>
        <v>-150</v>
      </c>
      <c r="F23" s="11">
        <v>-306</v>
      </c>
    </row>
    <row r="24" spans="1:6" s="10" customFormat="1" ht="15">
      <c r="A24" s="10" t="s">
        <v>121</v>
      </c>
      <c r="C24" s="21"/>
      <c r="D24" s="21">
        <f>-479-275</f>
        <v>-754</v>
      </c>
      <c r="F24" s="21">
        <v>1512</v>
      </c>
    </row>
    <row r="25" spans="1:6" s="10" customFormat="1" ht="15">
      <c r="A25" s="10" t="s">
        <v>107</v>
      </c>
      <c r="C25" s="21"/>
      <c r="D25" s="26">
        <v>0</v>
      </c>
      <c r="F25" s="26">
        <v>0</v>
      </c>
    </row>
    <row r="26" spans="3:7" s="10" customFormat="1" ht="15">
      <c r="C26" s="78"/>
      <c r="D26" s="79">
        <f>SUM(D19:D25)</f>
        <v>-422</v>
      </c>
      <c r="F26" s="79">
        <f>SUM(F19:F25)</f>
        <v>-11</v>
      </c>
      <c r="G26" s="79"/>
    </row>
    <row r="27" spans="1:6" s="10" customFormat="1" ht="15">
      <c r="A27" s="10" t="s">
        <v>15</v>
      </c>
      <c r="C27" s="21"/>
      <c r="D27" s="11">
        <v>-13</v>
      </c>
      <c r="F27" s="11">
        <v>0</v>
      </c>
    </row>
    <row r="28" spans="1:6" s="10" customFormat="1" ht="15">
      <c r="A28" s="10" t="s">
        <v>76</v>
      </c>
      <c r="C28" s="21"/>
      <c r="D28" s="11">
        <v>0</v>
      </c>
      <c r="F28" s="11">
        <v>2</v>
      </c>
    </row>
    <row r="29" spans="1:6" s="10" customFormat="1" ht="15">
      <c r="A29" s="10" t="s">
        <v>14</v>
      </c>
      <c r="C29" s="21"/>
      <c r="D29" s="11">
        <v>7</v>
      </c>
      <c r="F29" s="11">
        <v>-1</v>
      </c>
    </row>
    <row r="30" spans="1:6" s="10" customFormat="1" ht="16.5" customHeight="1">
      <c r="A30" s="52" t="s">
        <v>95</v>
      </c>
      <c r="C30" s="78"/>
      <c r="D30" s="80">
        <f>SUM(D26:D29)</f>
        <v>-428</v>
      </c>
      <c r="F30" s="80">
        <f>SUM(F26:F29)</f>
        <v>-10</v>
      </c>
    </row>
    <row r="31" s="10" customFormat="1" ht="15">
      <c r="C31" s="45"/>
    </row>
    <row r="32" spans="1:3" s="10" customFormat="1" ht="15">
      <c r="A32" s="4" t="s">
        <v>16</v>
      </c>
      <c r="C32" s="45"/>
    </row>
    <row r="33" spans="1:6" s="10" customFormat="1" ht="15">
      <c r="A33" s="10" t="s">
        <v>77</v>
      </c>
      <c r="C33" s="21"/>
      <c r="D33" s="21">
        <v>0</v>
      </c>
      <c r="F33" s="21">
        <v>-14</v>
      </c>
    </row>
    <row r="34" spans="1:6" s="10" customFormat="1" ht="15">
      <c r="A34" s="10" t="s">
        <v>78</v>
      </c>
      <c r="C34" s="21"/>
      <c r="D34" s="26">
        <v>335</v>
      </c>
      <c r="F34" s="26">
        <v>15</v>
      </c>
    </row>
    <row r="35" spans="1:6" s="10" customFormat="1" ht="20.25" customHeight="1">
      <c r="A35" s="52" t="s">
        <v>87</v>
      </c>
      <c r="C35" s="78"/>
      <c r="D35" s="81">
        <f>SUM(D33:D34)</f>
        <v>335</v>
      </c>
      <c r="F35" s="81">
        <f>SUM(F33:F34)</f>
        <v>1</v>
      </c>
    </row>
    <row r="36" s="10" customFormat="1" ht="15">
      <c r="C36" s="45"/>
    </row>
    <row r="37" spans="1:3" s="10" customFormat="1" ht="15">
      <c r="A37" s="4" t="s">
        <v>86</v>
      </c>
      <c r="B37" s="66"/>
      <c r="C37" s="45"/>
    </row>
    <row r="38" spans="1:6" s="10" customFormat="1" ht="15">
      <c r="A38" s="10" t="s">
        <v>103</v>
      </c>
      <c r="C38" s="21"/>
      <c r="D38" s="11">
        <v>0</v>
      </c>
      <c r="F38" s="11">
        <v>-2</v>
      </c>
    </row>
    <row r="39" spans="1:6" s="10" customFormat="1" ht="15">
      <c r="A39" s="10" t="s">
        <v>105</v>
      </c>
      <c r="C39" s="21"/>
      <c r="D39" s="26">
        <v>-45</v>
      </c>
      <c r="F39" s="26">
        <v>12</v>
      </c>
    </row>
    <row r="40" spans="1:6" s="10" customFormat="1" ht="15">
      <c r="A40" s="52" t="s">
        <v>64</v>
      </c>
      <c r="C40" s="78"/>
      <c r="D40" s="81">
        <f>SUM(D38:D39)</f>
        <v>-45</v>
      </c>
      <c r="F40" s="81">
        <f>SUM(F38:F39)</f>
        <v>10</v>
      </c>
    </row>
    <row r="41" spans="1:6" s="10" customFormat="1" ht="15">
      <c r="A41" s="52"/>
      <c r="C41" s="78"/>
      <c r="D41" s="78"/>
      <c r="F41" s="78"/>
    </row>
    <row r="42" spans="1:6" s="10" customFormat="1" ht="15">
      <c r="A42" s="4" t="s">
        <v>104</v>
      </c>
      <c r="C42" s="78"/>
      <c r="D42" s="78">
        <f>D30+D35+D40</f>
        <v>-138</v>
      </c>
      <c r="F42" s="78">
        <f>F30+F35+F40</f>
        <v>1</v>
      </c>
    </row>
    <row r="43" spans="1:6" s="10" customFormat="1" ht="15">
      <c r="A43" s="4"/>
      <c r="C43" s="78"/>
      <c r="D43" s="78"/>
      <c r="F43" s="78"/>
    </row>
    <row r="44" spans="1:6" s="10" customFormat="1" ht="15">
      <c r="A44" s="4" t="s">
        <v>113</v>
      </c>
      <c r="C44" s="21"/>
      <c r="D44" s="21">
        <v>25</v>
      </c>
      <c r="F44" s="21">
        <v>60</v>
      </c>
    </row>
    <row r="45" spans="1:6" s="10" customFormat="1" ht="15">
      <c r="A45" s="4"/>
      <c r="C45" s="78"/>
      <c r="D45" s="78"/>
      <c r="F45" s="78"/>
    </row>
    <row r="46" spans="1:6" s="10" customFormat="1" ht="15.75" thickBot="1">
      <c r="A46" s="4" t="s">
        <v>114</v>
      </c>
      <c r="C46" s="82"/>
      <c r="D46" s="83">
        <f>SUM(D42:D44)</f>
        <v>-113</v>
      </c>
      <c r="F46" s="83">
        <f>SUM(F42:F44)</f>
        <v>61</v>
      </c>
    </row>
    <row r="47" spans="3:6" s="10" customFormat="1" ht="15.75" thickTop="1">
      <c r="C47" s="21"/>
      <c r="D47" s="45"/>
      <c r="E47" s="79"/>
      <c r="F47" s="79"/>
    </row>
    <row r="48" s="10" customFormat="1" ht="6.75" customHeight="1">
      <c r="C48" s="11"/>
    </row>
    <row r="49" s="10" customFormat="1" ht="15"/>
    <row r="50" s="10" customFormat="1" ht="15"/>
  </sheetData>
  <printOptions/>
  <pageMargins left="0.75" right="0.75" top="0.5" bottom="0.5" header="0.5" footer="0.5"/>
  <pageSetup horizontalDpi="360" verticalDpi="360" orientation="portrait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D30" sqref="D30"/>
    </sheetView>
  </sheetViews>
  <sheetFormatPr defaultColWidth="9.140625" defaultRowHeight="12.75"/>
  <cols>
    <col min="1" max="1" width="26.00390625" style="2" customWidth="1"/>
    <col min="2" max="2" width="13.421875" style="2" bestFit="1" customWidth="1"/>
    <col min="3" max="3" width="0.85546875" style="2" customWidth="1"/>
    <col min="4" max="4" width="12.28125" style="2" bestFit="1" customWidth="1"/>
    <col min="5" max="5" width="0.85546875" style="2" customWidth="1"/>
    <col min="6" max="6" width="12.28125" style="2" bestFit="1" customWidth="1"/>
    <col min="7" max="7" width="0.85546875" style="2" customWidth="1"/>
    <col min="8" max="8" width="16.00390625" style="2" customWidth="1"/>
    <col min="9" max="9" width="0.85546875" style="2" customWidth="1"/>
    <col min="10" max="10" width="11.7109375" style="2" customWidth="1"/>
    <col min="11" max="16384" width="9.140625" style="2" customWidth="1"/>
  </cols>
  <sheetData>
    <row r="1" ht="18.75">
      <c r="A1" s="1" t="s">
        <v>8</v>
      </c>
    </row>
    <row r="2" ht="12.75">
      <c r="A2" s="3"/>
    </row>
    <row r="3" s="5" customFormat="1" ht="14.25">
      <c r="A3" s="4" t="s">
        <v>59</v>
      </c>
    </row>
    <row r="4" s="5" customFormat="1" ht="14.25">
      <c r="A4" s="4" t="s">
        <v>118</v>
      </c>
    </row>
    <row r="5" s="5" customFormat="1" ht="14.25">
      <c r="A5" s="4"/>
    </row>
    <row r="6" spans="4:10" s="4" customFormat="1" ht="14.25">
      <c r="D6" s="6" t="s">
        <v>50</v>
      </c>
      <c r="E6" s="6"/>
      <c r="F6" s="6" t="s">
        <v>50</v>
      </c>
      <c r="G6" s="6"/>
      <c r="H6" s="6" t="s">
        <v>55</v>
      </c>
      <c r="I6" s="6"/>
      <c r="J6" s="6"/>
    </row>
    <row r="7" spans="4:10" s="4" customFormat="1" ht="14.25">
      <c r="D7" s="6" t="s">
        <v>52</v>
      </c>
      <c r="E7" s="6"/>
      <c r="F7" s="6" t="s">
        <v>52</v>
      </c>
      <c r="G7" s="6"/>
      <c r="H7" s="6" t="s">
        <v>56</v>
      </c>
      <c r="I7" s="6"/>
      <c r="J7" s="6"/>
    </row>
    <row r="8" spans="2:10" s="4" customFormat="1" ht="14.25">
      <c r="B8" s="7" t="s">
        <v>26</v>
      </c>
      <c r="C8" s="6"/>
      <c r="D8" s="7" t="s">
        <v>54</v>
      </c>
      <c r="E8" s="6"/>
      <c r="F8" s="7" t="s">
        <v>53</v>
      </c>
      <c r="G8" s="6"/>
      <c r="H8" s="7" t="s">
        <v>57</v>
      </c>
      <c r="I8" s="6"/>
      <c r="J8" s="7" t="s">
        <v>51</v>
      </c>
    </row>
    <row r="9" spans="2:10" s="4" customFormat="1" ht="14.25">
      <c r="B9" s="8" t="s">
        <v>49</v>
      </c>
      <c r="C9" s="8"/>
      <c r="D9" s="8" t="s">
        <v>49</v>
      </c>
      <c r="E9" s="8"/>
      <c r="F9" s="8" t="s">
        <v>49</v>
      </c>
      <c r="G9" s="8"/>
      <c r="H9" s="8" t="s">
        <v>49</v>
      </c>
      <c r="I9" s="8"/>
      <c r="J9" s="8" t="s">
        <v>49</v>
      </c>
    </row>
    <row r="10" s="10" customFormat="1" ht="15">
      <c r="A10" s="9" t="s">
        <v>123</v>
      </c>
    </row>
    <row r="11" s="10" customFormat="1" ht="15">
      <c r="A11" s="9" t="s">
        <v>125</v>
      </c>
    </row>
    <row r="12" s="10" customFormat="1" ht="15"/>
    <row r="13" spans="1:10" s="10" customFormat="1" ht="15">
      <c r="A13" s="10" t="s">
        <v>73</v>
      </c>
      <c r="B13" s="11">
        <v>44000</v>
      </c>
      <c r="C13" s="11"/>
      <c r="D13" s="11">
        <v>12666</v>
      </c>
      <c r="E13" s="11"/>
      <c r="F13" s="11">
        <v>24551</v>
      </c>
      <c r="G13" s="11"/>
      <c r="H13" s="11">
        <v>-87832</v>
      </c>
      <c r="I13" s="11"/>
      <c r="J13" s="11">
        <f>SUM(B13:H13)</f>
        <v>-6615</v>
      </c>
    </row>
    <row r="14" spans="2:10" s="10" customFormat="1" ht="15"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0" customFormat="1" ht="15">
      <c r="A15" s="10" t="s">
        <v>47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0" customFormat="1" ht="15">
      <c r="A16" s="10" t="s">
        <v>48</v>
      </c>
      <c r="B16" s="11">
        <v>0</v>
      </c>
      <c r="C16" s="11"/>
      <c r="D16" s="11">
        <v>0</v>
      </c>
      <c r="E16" s="11"/>
      <c r="F16" s="11">
        <v>0</v>
      </c>
      <c r="G16" s="11"/>
      <c r="H16" s="11">
        <v>-4861</v>
      </c>
      <c r="I16" s="11"/>
      <c r="J16" s="11">
        <f>SUM(B16:H16)</f>
        <v>-4861</v>
      </c>
    </row>
    <row r="17" spans="2:10" s="10" customFormat="1" ht="15"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0" customFormat="1" ht="15.75" thickBot="1">
      <c r="A18" s="10" t="s">
        <v>74</v>
      </c>
      <c r="B18" s="12">
        <f>B13+B16</f>
        <v>44000</v>
      </c>
      <c r="C18" s="11"/>
      <c r="D18" s="12">
        <f>D13+D16</f>
        <v>12666</v>
      </c>
      <c r="E18" s="11"/>
      <c r="F18" s="12">
        <f>F13+F16</f>
        <v>24551</v>
      </c>
      <c r="G18" s="11"/>
      <c r="H18" s="12">
        <f>H13+H16</f>
        <v>-92693</v>
      </c>
      <c r="I18" s="11"/>
      <c r="J18" s="12">
        <f>J13+J16</f>
        <v>-11476</v>
      </c>
    </row>
    <row r="19" spans="2:10" s="10" customFormat="1" ht="15.75" thickTop="1">
      <c r="B19" s="11"/>
      <c r="C19" s="11"/>
      <c r="D19" s="11"/>
      <c r="E19" s="11"/>
      <c r="F19" s="11"/>
      <c r="G19" s="11"/>
      <c r="H19" s="11"/>
      <c r="I19" s="11"/>
      <c r="J19" s="11"/>
    </row>
    <row r="20" spans="2:10" s="10" customFormat="1" ht="15"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0" customFormat="1" ht="15">
      <c r="A21" s="4" t="s">
        <v>123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0" customFormat="1" ht="15">
      <c r="A22" s="4" t="s">
        <v>124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2:10" s="10" customFormat="1" ht="15"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0" customFormat="1" ht="15">
      <c r="A24" s="10" t="s">
        <v>73</v>
      </c>
      <c r="B24" s="11">
        <v>44000</v>
      </c>
      <c r="C24" s="11"/>
      <c r="D24" s="11">
        <v>12666</v>
      </c>
      <c r="E24" s="11"/>
      <c r="F24" s="11">
        <v>24551</v>
      </c>
      <c r="G24" s="11"/>
      <c r="H24" s="11">
        <v>-67748</v>
      </c>
      <c r="I24" s="11"/>
      <c r="J24" s="11">
        <f>SUM(B24:H24)</f>
        <v>13469</v>
      </c>
    </row>
    <row r="25" spans="2:10" s="10" customFormat="1" ht="15"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0" customFormat="1" ht="15">
      <c r="A26" s="10" t="s">
        <v>47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0" customFormat="1" ht="15">
      <c r="A27" s="10" t="s">
        <v>48</v>
      </c>
      <c r="B27" s="11">
        <v>0</v>
      </c>
      <c r="C27" s="11"/>
      <c r="D27" s="11">
        <v>0</v>
      </c>
      <c r="E27" s="11"/>
      <c r="F27" s="11">
        <v>0</v>
      </c>
      <c r="G27" s="11"/>
      <c r="H27" s="11">
        <v>-6685</v>
      </c>
      <c r="I27" s="11"/>
      <c r="J27" s="11">
        <f>SUM(B27:H27)</f>
        <v>-6685</v>
      </c>
    </row>
    <row r="28" spans="2:10" s="10" customFormat="1" ht="15"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0" customFormat="1" ht="15.75" thickBot="1">
      <c r="A29" s="10" t="s">
        <v>74</v>
      </c>
      <c r="B29" s="12">
        <f>B24+B27</f>
        <v>44000</v>
      </c>
      <c r="C29" s="11"/>
      <c r="D29" s="12">
        <f>D24+D27</f>
        <v>12666</v>
      </c>
      <c r="E29" s="11"/>
      <c r="F29" s="12">
        <f>F24+F27</f>
        <v>24551</v>
      </c>
      <c r="G29" s="11"/>
      <c r="H29" s="12">
        <f>H24+H27</f>
        <v>-74433</v>
      </c>
      <c r="I29" s="11"/>
      <c r="J29" s="12">
        <f>J24+J27</f>
        <v>6784</v>
      </c>
    </row>
    <row r="30" spans="2:10" s="10" customFormat="1" ht="15.75" thickTop="1">
      <c r="B30" s="11"/>
      <c r="C30" s="11"/>
      <c r="D30" s="11"/>
      <c r="E30" s="11"/>
      <c r="F30" s="11"/>
      <c r="G30" s="11"/>
      <c r="H30" s="11"/>
      <c r="I30" s="11"/>
      <c r="J30" s="11"/>
    </row>
    <row r="31" spans="2:10" s="10" customFormat="1" ht="15"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0" customFormat="1" ht="15">
      <c r="A32" s="10" t="s">
        <v>58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0" customFormat="1" ht="15">
      <c r="A33" s="10" t="s">
        <v>115</v>
      </c>
      <c r="J33" s="11"/>
    </row>
    <row r="34" s="10" customFormat="1" ht="15">
      <c r="J34" s="11"/>
    </row>
    <row r="35" s="10" customFormat="1" ht="15">
      <c r="J35" s="11"/>
    </row>
    <row r="36" s="10" customFormat="1" ht="15">
      <c r="J36" s="11"/>
    </row>
    <row r="37" s="10" customFormat="1" ht="15">
      <c r="J37" s="11"/>
    </row>
    <row r="38" s="10" customFormat="1" ht="15">
      <c r="J38" s="11"/>
    </row>
    <row r="39" s="10" customFormat="1" ht="15">
      <c r="J39" s="11"/>
    </row>
    <row r="40" s="10" customFormat="1" ht="15">
      <c r="J40" s="11"/>
    </row>
    <row r="41" s="10" customFormat="1" ht="15">
      <c r="J41" s="11"/>
    </row>
    <row r="42" s="10" customFormat="1" ht="15">
      <c r="J42" s="11"/>
    </row>
    <row r="43" s="10" customFormat="1" ht="15">
      <c r="J43" s="11"/>
    </row>
    <row r="44" s="10" customFormat="1" ht="15">
      <c r="J44" s="11"/>
    </row>
    <row r="45" s="10" customFormat="1" ht="15">
      <c r="J45" s="11"/>
    </row>
    <row r="46" s="10" customFormat="1" ht="15">
      <c r="J46" s="11"/>
    </row>
    <row r="47" s="5" customFormat="1" ht="14.25">
      <c r="J47" s="13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</sheetData>
  <printOptions/>
  <pageMargins left="0.61" right="0.2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Andrew</cp:lastModifiedBy>
  <cp:lastPrinted>2005-02-15T08:51:10Z</cp:lastPrinted>
  <dcterms:created xsi:type="dcterms:W3CDTF">2001-08-23T07:48:41Z</dcterms:created>
  <dcterms:modified xsi:type="dcterms:W3CDTF">2005-02-23T08:58:41Z</dcterms:modified>
  <cp:category/>
  <cp:version/>
  <cp:contentType/>
  <cp:contentStatus/>
</cp:coreProperties>
</file>