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5775" firstSheet="1" activeTab="3"/>
  </bookViews>
  <sheets>
    <sheet name="INCOMESTATEMENT" sheetId="1" r:id="rId1"/>
    <sheet name="BALANCESHEET" sheetId="2" r:id="rId2"/>
    <sheet name="STATEMENT OF CHANGES IN EQUITY" sheetId="3" r:id="rId3"/>
    <sheet name="CASH FLOW" sheetId="4" r:id="rId4"/>
  </sheets>
  <definedNames/>
  <calcPr fullCalcOnLoad="1"/>
</workbook>
</file>

<file path=xl/sharedStrings.xml><?xml version="1.0" encoding="utf-8"?>
<sst xmlns="http://schemas.openxmlformats.org/spreadsheetml/2006/main" count="206" uniqueCount="126">
  <si>
    <t>(Incorporated in Malaysia)</t>
  </si>
  <si>
    <t>QUARTERLY REPORT</t>
  </si>
  <si>
    <t>INDIVIDUAL QUARTER</t>
  </si>
  <si>
    <t xml:space="preserve">CURRENT </t>
  </si>
  <si>
    <t>PRECEDING YEAR</t>
  </si>
  <si>
    <t>(a)</t>
  </si>
  <si>
    <t>Revenue</t>
  </si>
  <si>
    <t>(b)</t>
  </si>
  <si>
    <t>Operating Expenses</t>
  </si>
  <si>
    <t>(c)</t>
  </si>
  <si>
    <t>Other operating income</t>
  </si>
  <si>
    <t xml:space="preserve">YEAR </t>
  </si>
  <si>
    <t>QUARTER</t>
  </si>
  <si>
    <t>(3 mths)</t>
  </si>
  <si>
    <t>RM '000</t>
  </si>
  <si>
    <t xml:space="preserve">CORRESPONDING </t>
  </si>
  <si>
    <t>Profit from Operations</t>
  </si>
  <si>
    <t>Finance cost</t>
  </si>
  <si>
    <t>(d)</t>
  </si>
  <si>
    <t>Investing Results</t>
  </si>
  <si>
    <t>(e)</t>
  </si>
  <si>
    <t>Profit before tax</t>
  </si>
  <si>
    <t>(f)</t>
  </si>
  <si>
    <t>Taxation</t>
  </si>
  <si>
    <t>(g)</t>
  </si>
  <si>
    <t>Profit after tax</t>
  </si>
  <si>
    <t>Minority Interests</t>
  </si>
  <si>
    <t>Net profit for the period</t>
  </si>
  <si>
    <t>CUMMULATIVE QUARTER</t>
  </si>
  <si>
    <t>EPS(sen)</t>
  </si>
  <si>
    <t>(b) Fully diluted (based on ordinary shares) (sen)</t>
  </si>
  <si>
    <t>(a) Basic (based on ordinary shares) (sen)</t>
  </si>
  <si>
    <t>(The Condensed Consolidated Income Statement should be read in conjunction with the Annual Financial Report for the year</t>
  </si>
  <si>
    <t>Fixed assets</t>
  </si>
  <si>
    <t>Intangible assets</t>
  </si>
  <si>
    <t>Current assets:</t>
  </si>
  <si>
    <t>Inventories</t>
  </si>
  <si>
    <t>Other debtors, deposits &amp; prepayments</t>
  </si>
  <si>
    <t>Marketable securities</t>
  </si>
  <si>
    <t xml:space="preserve">Trade payables </t>
  </si>
  <si>
    <t>Other payables</t>
  </si>
  <si>
    <t>Short term borrowings</t>
  </si>
  <si>
    <t>Provision for taxation</t>
  </si>
  <si>
    <t>Net current assets</t>
  </si>
  <si>
    <t>Share Capital</t>
  </si>
  <si>
    <t>Reserves:</t>
  </si>
  <si>
    <t>Share premium</t>
  </si>
  <si>
    <t>Retained profits</t>
  </si>
  <si>
    <t>Minority interest</t>
  </si>
  <si>
    <t>Deferred taxation</t>
  </si>
  <si>
    <t>Net tangible assets per ordinary share (RM)</t>
  </si>
  <si>
    <t xml:space="preserve">Share </t>
  </si>
  <si>
    <t>capital</t>
  </si>
  <si>
    <t>premium</t>
  </si>
  <si>
    <t>RM'000</t>
  </si>
  <si>
    <t>Other</t>
  </si>
  <si>
    <t>Retained</t>
  </si>
  <si>
    <t>Total</t>
  </si>
  <si>
    <t>Dividend declared</t>
  </si>
  <si>
    <t>Net profit before tax</t>
  </si>
  <si>
    <t>Non-cash items</t>
  </si>
  <si>
    <t>Non-operating items</t>
  </si>
  <si>
    <t>Changes in working capital</t>
  </si>
  <si>
    <t>Net change in current assets</t>
  </si>
  <si>
    <t>Interest paid</t>
  </si>
  <si>
    <t>Income tax paid</t>
  </si>
  <si>
    <t>Net cash flows from operating activities</t>
  </si>
  <si>
    <t>Investing activities</t>
  </si>
  <si>
    <t>Purchase of fixed assets</t>
  </si>
  <si>
    <t>Proceeds from disposal of asset</t>
  </si>
  <si>
    <t>Interest received</t>
  </si>
  <si>
    <t>Financing activities</t>
  </si>
  <si>
    <t>Repayment of hire purchase payables</t>
  </si>
  <si>
    <t>Dividend paid</t>
  </si>
  <si>
    <t>Deposit pledge for bank guarantee</t>
  </si>
  <si>
    <t>Purchase of quoted investments</t>
  </si>
  <si>
    <t>TO DATE</t>
  </si>
  <si>
    <t>PERIOD</t>
  </si>
  <si>
    <t>Current liabilities:</t>
  </si>
  <si>
    <t>Shareholders' funds:</t>
  </si>
  <si>
    <t>reserves</t>
  </si>
  <si>
    <t>profits</t>
  </si>
  <si>
    <t>Operating profit before changes in working capital</t>
  </si>
  <si>
    <t>Net change in cash &amp; cash equivalents</t>
  </si>
  <si>
    <t>Cash and cash equivalents at beginning of period</t>
  </si>
  <si>
    <t>Cash and cash equivalents at end of period</t>
  </si>
  <si>
    <t>Cash and cash equivalents at end of period comprise:</t>
  </si>
  <si>
    <t>Net change in current liabilities</t>
  </si>
  <si>
    <t>Bank overdrafts</t>
  </si>
  <si>
    <t>These figures have not been audited.</t>
  </si>
  <si>
    <t>Revaluation reserve</t>
  </si>
  <si>
    <t>Adjustments for :</t>
  </si>
  <si>
    <t xml:space="preserve">(The Condensed Consolidated Cash Flow Statement should be read in conjunction with the </t>
  </si>
  <si>
    <t>Other reserves</t>
  </si>
  <si>
    <t>Hire purchase creditors</t>
  </si>
  <si>
    <t>CONDENSED CONSOLIDATED STATEMENT OF CHANGES IN EQUITY</t>
  </si>
  <si>
    <t xml:space="preserve">CONDENSED CONSOLIDATED CASH  FLOW  STATEMENT </t>
  </si>
  <si>
    <t>Cash, bank balances and deposits</t>
  </si>
  <si>
    <t>At 1 May 2004</t>
  </si>
  <si>
    <t>Issurance of shares</t>
  </si>
  <si>
    <t>Goodwill on Consolidation</t>
  </si>
  <si>
    <t>(The Condensed Consolidated Balance Sheet should be read in conjucnction with the</t>
  </si>
  <si>
    <t xml:space="preserve">(The Condensed Consolidated Statement of Changes in Equity should be read in conjunction with the </t>
  </si>
  <si>
    <t>Other Investment</t>
  </si>
  <si>
    <t>At 30 April 2005</t>
  </si>
  <si>
    <t>Net profit for the year</t>
  </si>
  <si>
    <t>Annual Financial Report for the year ended 30 April 2005)</t>
  </si>
  <si>
    <t>Foreign exchange loss on translation</t>
  </si>
  <si>
    <t>Trade receivables</t>
  </si>
  <si>
    <t>ended 30 April 2005)</t>
  </si>
  <si>
    <t>Tax recoverable</t>
  </si>
  <si>
    <r>
      <t>ANALABS RESOURCES BERHAD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(Co Reg 468971-A)</t>
    </r>
  </si>
  <si>
    <r>
      <t>ANALABS RESOURCES BERHAD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(Co Reg 468971-A)</t>
    </r>
  </si>
  <si>
    <t>Proceeds from disposal quoted shares</t>
  </si>
  <si>
    <t>CONDENSED CONSOLIDATED INCOME STATEMENT FOR THE QUARTER ENDED 31 JULY 2005</t>
  </si>
  <si>
    <t>YEAR</t>
  </si>
  <si>
    <t>CONDENSED CONSOLIDATED BALANCE SHEET AS AT 31 JULY 2005</t>
  </si>
  <si>
    <t>FOR  THREE MONTHS PERIOD ENDED 31  JULY 2005</t>
  </si>
  <si>
    <t>At 1 May 2005</t>
  </si>
  <si>
    <t>At 31 July 2005</t>
  </si>
  <si>
    <t>For the Year Ended 30 April 2005</t>
  </si>
  <si>
    <r>
      <t xml:space="preserve">Quarterly report on consolidated results for the financial quarter ended </t>
    </r>
    <r>
      <rPr>
        <b/>
        <sz val="10"/>
        <rFont val="Arial"/>
        <family val="2"/>
      </rPr>
      <t>31/7/2005</t>
    </r>
  </si>
  <si>
    <t>FOR THREE MONTHS PERIOD ENDED 31 JULY 2005</t>
  </si>
  <si>
    <t>For The Period  Ended 31 July 2005</t>
  </si>
  <si>
    <r>
      <t xml:space="preserve">Quarterly report on consolidated results for the financial quarter ended </t>
    </r>
    <r>
      <rPr>
        <b/>
        <sz val="10"/>
        <rFont val="Arial"/>
        <family val="2"/>
      </rPr>
      <t>31 July 2005</t>
    </r>
  </si>
  <si>
    <r>
      <t xml:space="preserve">Quarterly report on consolidated results for the financial quarter ended </t>
    </r>
    <r>
      <rPr>
        <b/>
        <sz val="10"/>
        <rFont val="Arial"/>
        <family val="2"/>
      </rPr>
      <t>31 July 2005.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</si>
</sst>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#,##0.0_);\(#,##0.0\)"/>
    <numFmt numFmtId="175" formatCode="[$-409]dddd\,\ mmmm\ dd\,\ yyyy"/>
    <numFmt numFmtId="176" formatCode="[$-409]h:mm:ss\ AM/PM"/>
    <numFmt numFmtId="177" formatCode="_(* #,##0.000_);_(* \(#,##0.000\);_(* &quot;-&quot;??_);_(@_)"/>
    <numFmt numFmtId="178" formatCode="_(* #,##0.0000_);_(* \(#,##0.0000\);_(* &quot;-&quot;??_);_(@_)"/>
  </numFmts>
  <fonts count="1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u val="single"/>
      <sz val="12"/>
      <name val="Arial"/>
      <family val="2"/>
    </font>
    <font>
      <sz val="11"/>
      <color indexed="17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73" fontId="0" fillId="0" borderId="0" xfId="15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3" fontId="7" fillId="0" borderId="0" xfId="15" applyNumberFormat="1" applyFont="1" applyAlignment="1">
      <alignment/>
    </xf>
    <xf numFmtId="173" fontId="0" fillId="0" borderId="0" xfId="15" applyNumberFormat="1" applyFont="1" applyBorder="1" applyAlignment="1">
      <alignment horizontal="center"/>
    </xf>
    <xf numFmtId="173" fontId="0" fillId="0" borderId="0" xfId="15" applyNumberFormat="1" applyFont="1" applyBorder="1" applyAlignment="1" quotePrefix="1">
      <alignment horizontal="center"/>
    </xf>
    <xf numFmtId="0" fontId="0" fillId="0" borderId="0" xfId="0" applyFont="1" applyAlignment="1">
      <alignment horizontal="center"/>
    </xf>
    <xf numFmtId="173" fontId="7" fillId="0" borderId="1" xfId="15" applyNumberFormat="1" applyFont="1" applyBorder="1" applyAlignment="1">
      <alignment horizontal="center"/>
    </xf>
    <xf numFmtId="173" fontId="0" fillId="0" borderId="0" xfId="15" applyNumberFormat="1" applyFont="1" applyBorder="1" applyAlignment="1">
      <alignment/>
    </xf>
    <xf numFmtId="0" fontId="7" fillId="0" borderId="0" xfId="0" applyFont="1" applyAlignment="1">
      <alignment/>
    </xf>
    <xf numFmtId="173" fontId="7" fillId="0" borderId="0" xfId="15" applyNumberFormat="1" applyFont="1" applyBorder="1" applyAlignment="1">
      <alignment/>
    </xf>
    <xf numFmtId="0" fontId="7" fillId="0" borderId="0" xfId="0" applyFont="1" applyAlignment="1">
      <alignment horizontal="center"/>
    </xf>
    <xf numFmtId="173" fontId="7" fillId="0" borderId="2" xfId="15" applyNumberFormat="1" applyFont="1" applyBorder="1" applyAlignment="1">
      <alignment/>
    </xf>
    <xf numFmtId="173" fontId="7" fillId="0" borderId="3" xfId="15" applyNumberFormat="1" applyFont="1" applyBorder="1" applyAlignment="1">
      <alignment/>
    </xf>
    <xf numFmtId="173" fontId="7" fillId="0" borderId="4" xfId="15" applyNumberFormat="1" applyFont="1" applyBorder="1" applyAlignment="1">
      <alignment/>
    </xf>
    <xf numFmtId="173" fontId="7" fillId="0" borderId="1" xfId="15" applyNumberFormat="1" applyFont="1" applyBorder="1" applyAlignment="1">
      <alignment/>
    </xf>
    <xf numFmtId="173" fontId="7" fillId="0" borderId="5" xfId="15" applyNumberFormat="1" applyFont="1" applyBorder="1" applyAlignment="1">
      <alignment/>
    </xf>
    <xf numFmtId="173" fontId="7" fillId="0" borderId="6" xfId="15" applyNumberFormat="1" applyFont="1" applyBorder="1" applyAlignment="1">
      <alignment/>
    </xf>
    <xf numFmtId="173" fontId="8" fillId="0" borderId="7" xfId="15" applyNumberFormat="1" applyFont="1" applyBorder="1" applyAlignment="1">
      <alignment/>
    </xf>
    <xf numFmtId="0" fontId="9" fillId="0" borderId="0" xfId="0" applyFont="1" applyAlignment="1">
      <alignment/>
    </xf>
    <xf numFmtId="43" fontId="9" fillId="0" borderId="8" xfId="15" applyFont="1" applyBorder="1" applyAlignment="1">
      <alignment/>
    </xf>
    <xf numFmtId="43" fontId="7" fillId="0" borderId="0" xfId="15" applyFont="1" applyAlignment="1">
      <alignment/>
    </xf>
    <xf numFmtId="173" fontId="0" fillId="0" borderId="4" xfId="15" applyNumberFormat="1" applyFont="1" applyBorder="1" applyAlignment="1">
      <alignment horizontal="center"/>
    </xf>
    <xf numFmtId="173" fontId="0" fillId="0" borderId="9" xfId="15" applyNumberFormat="1" applyFont="1" applyBorder="1" applyAlignment="1">
      <alignment horizontal="center"/>
    </xf>
    <xf numFmtId="14" fontId="0" fillId="0" borderId="0" xfId="0" applyNumberFormat="1" applyFont="1" applyAlignment="1" quotePrefix="1">
      <alignment/>
    </xf>
    <xf numFmtId="173" fontId="4" fillId="0" borderId="4" xfId="15" applyNumberFormat="1" applyFont="1" applyBorder="1" applyAlignment="1">
      <alignment horizontal="center"/>
    </xf>
    <xf numFmtId="173" fontId="4" fillId="0" borderId="9" xfId="15" applyNumberFormat="1" applyFont="1" applyBorder="1" applyAlignment="1">
      <alignment horizontal="center"/>
    </xf>
    <xf numFmtId="0" fontId="0" fillId="0" borderId="4" xfId="0" applyFont="1" applyBorder="1" applyAlignment="1">
      <alignment/>
    </xf>
    <xf numFmtId="173" fontId="0" fillId="0" borderId="1" xfId="15" applyNumberFormat="1" applyFont="1" applyBorder="1" applyAlignment="1">
      <alignment horizontal="center"/>
    </xf>
    <xf numFmtId="173" fontId="0" fillId="0" borderId="10" xfId="15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73" fontId="0" fillId="0" borderId="3" xfId="15" applyNumberFormat="1" applyFont="1" applyBorder="1" applyAlignment="1">
      <alignment/>
    </xf>
    <xf numFmtId="173" fontId="0" fillId="0" borderId="13" xfId="15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/>
    </xf>
    <xf numFmtId="173" fontId="0" fillId="0" borderId="4" xfId="15" applyNumberFormat="1" applyFont="1" applyBorder="1" applyAlignment="1">
      <alignment/>
    </xf>
    <xf numFmtId="173" fontId="0" fillId="0" borderId="9" xfId="15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0" xfId="0" applyFont="1" applyBorder="1" applyAlignment="1">
      <alignment/>
    </xf>
    <xf numFmtId="173" fontId="0" fillId="0" borderId="1" xfId="15" applyNumberFormat="1" applyFont="1" applyBorder="1" applyAlignment="1">
      <alignment/>
    </xf>
    <xf numFmtId="173" fontId="0" fillId="0" borderId="10" xfId="15" applyNumberFormat="1" applyFont="1" applyBorder="1" applyAlignment="1">
      <alignment/>
    </xf>
    <xf numFmtId="39" fontId="0" fillId="0" borderId="0" xfId="0" applyNumberFormat="1" applyFont="1" applyAlignment="1">
      <alignment/>
    </xf>
    <xf numFmtId="40" fontId="0" fillId="0" borderId="0" xfId="0" applyNumberFormat="1" applyFont="1" applyAlignment="1">
      <alignment/>
    </xf>
    <xf numFmtId="173" fontId="4" fillId="0" borderId="1" xfId="15" applyNumberFormat="1" applyFont="1" applyBorder="1" applyAlignment="1">
      <alignment/>
    </xf>
    <xf numFmtId="43" fontId="0" fillId="0" borderId="4" xfId="15" applyFont="1" applyBorder="1" applyAlignment="1">
      <alignment/>
    </xf>
    <xf numFmtId="0" fontId="10" fillId="0" borderId="0" xfId="0" applyFont="1" applyAlignment="1">
      <alignment/>
    </xf>
    <xf numFmtId="173" fontId="7" fillId="0" borderId="0" xfId="15" applyNumberFormat="1" applyFont="1" applyAlignment="1">
      <alignment horizontal="center"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173" fontId="7" fillId="0" borderId="7" xfId="15" applyNumberFormat="1" applyFont="1" applyBorder="1" applyAlignment="1">
      <alignment/>
    </xf>
    <xf numFmtId="173" fontId="7" fillId="0" borderId="0" xfId="0" applyNumberFormat="1" applyFont="1" applyAlignment="1">
      <alignment/>
    </xf>
    <xf numFmtId="0" fontId="8" fillId="0" borderId="0" xfId="0" applyFont="1" applyAlignment="1">
      <alignment/>
    </xf>
    <xf numFmtId="173" fontId="0" fillId="0" borderId="0" xfId="15" applyNumberFormat="1" applyFont="1" applyAlignment="1">
      <alignment horizontal="center"/>
    </xf>
    <xf numFmtId="173" fontId="0" fillId="0" borderId="2" xfId="15" applyNumberFormat="1" applyFont="1" applyBorder="1" applyAlignment="1">
      <alignment/>
    </xf>
    <xf numFmtId="173" fontId="0" fillId="0" borderId="6" xfId="15" applyNumberFormat="1" applyFont="1" applyBorder="1" applyAlignment="1">
      <alignment/>
    </xf>
    <xf numFmtId="173" fontId="0" fillId="0" borderId="7" xfId="15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14" fontId="4" fillId="0" borderId="14" xfId="0" applyNumberFormat="1" applyFont="1" applyBorder="1" applyAlignment="1">
      <alignment horizontal="center"/>
    </xf>
    <xf numFmtId="173" fontId="4" fillId="0" borderId="14" xfId="15" applyNumberFormat="1" applyFont="1" applyBorder="1" applyAlignment="1">
      <alignment horizontal="center"/>
    </xf>
    <xf numFmtId="14" fontId="4" fillId="0" borderId="4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3" fontId="4" fillId="0" borderId="0" xfId="15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173" fontId="11" fillId="0" borderId="4" xfId="15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3" xfId="15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9" xfId="0" applyFont="1" applyBorder="1" applyAlignment="1">
      <alignment horizontal="right"/>
    </xf>
    <xf numFmtId="43" fontId="0" fillId="0" borderId="1" xfId="15" applyNumberFormat="1" applyFont="1" applyBorder="1" applyAlignment="1">
      <alignment/>
    </xf>
    <xf numFmtId="43" fontId="0" fillId="0" borderId="9" xfId="15" applyNumberFormat="1" applyFont="1" applyBorder="1" applyAlignment="1">
      <alignment/>
    </xf>
    <xf numFmtId="43" fontId="0" fillId="0" borderId="10" xfId="15" applyNumberFormat="1" applyFont="1" applyBorder="1" applyAlignment="1">
      <alignment/>
    </xf>
    <xf numFmtId="43" fontId="0" fillId="0" borderId="4" xfId="15" applyNumberFormat="1" applyFont="1" applyBorder="1" applyAlignment="1">
      <alignment/>
    </xf>
    <xf numFmtId="173" fontId="4" fillId="0" borderId="5" xfId="15" applyNumberFormat="1" applyFont="1" applyBorder="1" applyAlignment="1">
      <alignment/>
    </xf>
    <xf numFmtId="173" fontId="4" fillId="0" borderId="16" xfId="15" applyNumberFormat="1" applyFont="1" applyBorder="1" applyAlignment="1">
      <alignment/>
    </xf>
    <xf numFmtId="173" fontId="7" fillId="0" borderId="11" xfId="15" applyNumberFormat="1" applyFont="1" applyBorder="1" applyAlignment="1">
      <alignment/>
    </xf>
    <xf numFmtId="173" fontId="7" fillId="0" borderId="14" xfId="15" applyNumberFormat="1" applyFont="1" applyBorder="1" applyAlignment="1">
      <alignment/>
    </xf>
    <xf numFmtId="173" fontId="7" fillId="0" borderId="17" xfId="15" applyNumberFormat="1" applyFont="1" applyBorder="1" applyAlignment="1">
      <alignment/>
    </xf>
    <xf numFmtId="43" fontId="7" fillId="0" borderId="8" xfId="15" applyNumberFormat="1" applyFont="1" applyBorder="1" applyAlignment="1">
      <alignment/>
    </xf>
    <xf numFmtId="173" fontId="7" fillId="0" borderId="10" xfId="15" applyNumberFormat="1" applyFont="1" applyBorder="1" applyAlignment="1">
      <alignment horizontal="center"/>
    </xf>
    <xf numFmtId="173" fontId="7" fillId="0" borderId="0" xfId="15" applyNumberFormat="1" applyFont="1" applyBorder="1" applyAlignment="1">
      <alignment horizontal="center"/>
    </xf>
    <xf numFmtId="173" fontId="7" fillId="0" borderId="2" xfId="0" applyNumberFormat="1" applyFont="1" applyBorder="1" applyAlignment="1">
      <alignment/>
    </xf>
    <xf numFmtId="173" fontId="7" fillId="0" borderId="13" xfId="0" applyNumberFormat="1" applyFont="1" applyBorder="1" applyAlignment="1">
      <alignment/>
    </xf>
    <xf numFmtId="173" fontId="7" fillId="0" borderId="9" xfId="0" applyNumberFormat="1" applyFont="1" applyBorder="1" applyAlignment="1">
      <alignment/>
    </xf>
    <xf numFmtId="173" fontId="7" fillId="0" borderId="16" xfId="0" applyNumberFormat="1" applyFont="1" applyBorder="1" applyAlignment="1">
      <alignment/>
    </xf>
    <xf numFmtId="173" fontId="7" fillId="0" borderId="6" xfId="0" applyNumberFormat="1" applyFont="1" applyBorder="1" applyAlignment="1">
      <alignment/>
    </xf>
    <xf numFmtId="43" fontId="7" fillId="0" borderId="8" xfId="0" applyNumberFormat="1" applyFont="1" applyBorder="1" applyAlignment="1">
      <alignment/>
    </xf>
    <xf numFmtId="173" fontId="8" fillId="0" borderId="0" xfId="15" applyNumberFormat="1" applyFont="1" applyAlignment="1">
      <alignment/>
    </xf>
    <xf numFmtId="173" fontId="8" fillId="0" borderId="7" xfId="0" applyNumberFormat="1" applyFont="1" applyBorder="1" applyAlignment="1">
      <alignment/>
    </xf>
    <xf numFmtId="173" fontId="0" fillId="0" borderId="0" xfId="15" applyNumberFormat="1" applyFont="1" applyAlignment="1">
      <alignment horizontal="right"/>
    </xf>
    <xf numFmtId="173" fontId="4" fillId="0" borderId="11" xfId="15" applyNumberFormat="1" applyFont="1" applyBorder="1" applyAlignment="1">
      <alignment horizontal="center"/>
    </xf>
    <xf numFmtId="173" fontId="4" fillId="0" borderId="13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view="pageBreakPreview" zoomScale="85" zoomScaleNormal="75" zoomScaleSheetLayoutView="85" workbookViewId="0" topLeftCell="L11">
      <selection activeCell="H4" sqref="H4"/>
    </sheetView>
  </sheetViews>
  <sheetFormatPr defaultColWidth="9.140625" defaultRowHeight="12.75"/>
  <cols>
    <col min="1" max="1" width="4.28125" style="3" customWidth="1"/>
    <col min="2" max="2" width="4.140625" style="3" customWidth="1"/>
    <col min="3" max="7" width="9.140625" style="3" customWidth="1"/>
    <col min="8" max="8" width="18.421875" style="3" customWidth="1"/>
    <col min="9" max="9" width="17.57421875" style="3" customWidth="1"/>
    <col min="10" max="10" width="6.00390625" style="3" customWidth="1"/>
    <col min="11" max="11" width="18.7109375" style="3" customWidth="1"/>
    <col min="12" max="12" width="19.140625" style="3" customWidth="1"/>
    <col min="13" max="13" width="9.00390625" style="3" customWidth="1"/>
    <col min="14" max="16384" width="9.140625" style="3" customWidth="1"/>
  </cols>
  <sheetData>
    <row r="1" ht="15" customHeight="1">
      <c r="A1" s="1" t="s">
        <v>111</v>
      </c>
    </row>
    <row r="2" ht="15" customHeight="1">
      <c r="A2" s="3" t="s">
        <v>0</v>
      </c>
    </row>
    <row r="3" ht="15" customHeight="1"/>
    <row r="4" spans="1:3" ht="15" customHeight="1">
      <c r="A4" s="5" t="s">
        <v>1</v>
      </c>
      <c r="B4" s="6"/>
      <c r="C4" s="6"/>
    </row>
    <row r="5" ht="15" customHeight="1">
      <c r="A5" s="3" t="s">
        <v>125</v>
      </c>
    </row>
    <row r="6" spans="1:10" ht="15" customHeight="1">
      <c r="A6" s="3" t="s">
        <v>89</v>
      </c>
      <c r="J6" s="40"/>
    </row>
    <row r="7" ht="15" customHeight="1">
      <c r="J7" s="40"/>
    </row>
    <row r="8" spans="1:10" ht="15" customHeight="1">
      <c r="A8" s="2" t="s">
        <v>114</v>
      </c>
      <c r="J8" s="40"/>
    </row>
    <row r="9" ht="15" customHeight="1">
      <c r="J9" s="40"/>
    </row>
    <row r="10" spans="8:12" ht="15" customHeight="1">
      <c r="H10" s="99" t="s">
        <v>2</v>
      </c>
      <c r="I10" s="100"/>
      <c r="J10" s="70"/>
      <c r="K10" s="99" t="s">
        <v>28</v>
      </c>
      <c r="L10" s="100"/>
    </row>
    <row r="11" spans="8:12" ht="15" customHeight="1">
      <c r="H11" s="64" t="s">
        <v>3</v>
      </c>
      <c r="I11" s="26" t="s">
        <v>4</v>
      </c>
      <c r="J11" s="8"/>
      <c r="K11" s="26" t="s">
        <v>3</v>
      </c>
      <c r="L11" s="27" t="s">
        <v>4</v>
      </c>
    </row>
    <row r="12" spans="8:12" ht="15" customHeight="1">
      <c r="H12" s="64" t="s">
        <v>115</v>
      </c>
      <c r="I12" s="26" t="s">
        <v>15</v>
      </c>
      <c r="J12" s="8"/>
      <c r="K12" s="26" t="s">
        <v>11</v>
      </c>
      <c r="L12" s="27" t="s">
        <v>15</v>
      </c>
    </row>
    <row r="13" spans="8:12" ht="15" customHeight="1">
      <c r="H13" s="64" t="s">
        <v>12</v>
      </c>
      <c r="I13" s="26" t="s">
        <v>12</v>
      </c>
      <c r="J13" s="8"/>
      <c r="K13" s="26" t="s">
        <v>76</v>
      </c>
      <c r="L13" s="27" t="s">
        <v>77</v>
      </c>
    </row>
    <row r="14" spans="8:12" ht="15" customHeight="1">
      <c r="H14" s="65">
        <v>38564</v>
      </c>
      <c r="I14" s="67">
        <v>38199</v>
      </c>
      <c r="J14" s="71"/>
      <c r="K14" s="65">
        <v>38564</v>
      </c>
      <c r="L14" s="67">
        <v>38199</v>
      </c>
    </row>
    <row r="15" spans="1:12" ht="15" customHeight="1">
      <c r="A15" s="28"/>
      <c r="B15" s="28"/>
      <c r="H15" s="66" t="s">
        <v>13</v>
      </c>
      <c r="I15" s="29" t="s">
        <v>13</v>
      </c>
      <c r="J15" s="70"/>
      <c r="K15" s="66" t="s">
        <v>13</v>
      </c>
      <c r="L15" s="29" t="s">
        <v>13</v>
      </c>
    </row>
    <row r="16" spans="1:12" ht="15" customHeight="1">
      <c r="A16" s="28"/>
      <c r="B16" s="28"/>
      <c r="H16" s="64"/>
      <c r="I16" s="31"/>
      <c r="J16" s="40"/>
      <c r="K16" s="29"/>
      <c r="L16" s="30"/>
    </row>
    <row r="17" spans="8:12" ht="15" customHeight="1">
      <c r="H17" s="32" t="s">
        <v>14</v>
      </c>
      <c r="I17" s="32" t="s">
        <v>14</v>
      </c>
      <c r="J17" s="68"/>
      <c r="K17" s="32" t="s">
        <v>14</v>
      </c>
      <c r="L17" s="33" t="s">
        <v>14</v>
      </c>
    </row>
    <row r="18" spans="7:12" ht="15" customHeight="1">
      <c r="G18" s="40"/>
      <c r="H18" s="74"/>
      <c r="I18" s="40"/>
      <c r="J18" s="40"/>
      <c r="K18" s="4"/>
      <c r="L18" s="4"/>
    </row>
    <row r="19" spans="1:12" ht="15" customHeight="1">
      <c r="A19" s="72">
        <v>1</v>
      </c>
      <c r="B19" s="72" t="s">
        <v>5</v>
      </c>
      <c r="C19" s="35" t="s">
        <v>6</v>
      </c>
      <c r="D19" s="35"/>
      <c r="E19" s="35"/>
      <c r="F19" s="35"/>
      <c r="G19" s="35"/>
      <c r="H19" s="37">
        <v>8554</v>
      </c>
      <c r="I19" s="38">
        <v>7622</v>
      </c>
      <c r="J19" s="40"/>
      <c r="K19" s="37">
        <f>+H19</f>
        <v>8554</v>
      </c>
      <c r="L19" s="38">
        <f>+I19</f>
        <v>7622</v>
      </c>
    </row>
    <row r="20" spans="1:12" ht="15" customHeight="1">
      <c r="A20" s="31"/>
      <c r="B20" s="31"/>
      <c r="C20" s="40"/>
      <c r="D20" s="40"/>
      <c r="E20" s="40"/>
      <c r="F20" s="40"/>
      <c r="G20" s="40"/>
      <c r="H20" s="42"/>
      <c r="I20" s="43"/>
      <c r="J20" s="40"/>
      <c r="K20" s="42"/>
      <c r="L20" s="43"/>
    </row>
    <row r="21" spans="1:12" ht="15" customHeight="1">
      <c r="A21" s="31"/>
      <c r="B21" s="31" t="s">
        <v>7</v>
      </c>
      <c r="C21" s="40" t="s">
        <v>8</v>
      </c>
      <c r="D21" s="40"/>
      <c r="E21" s="40"/>
      <c r="F21" s="40"/>
      <c r="G21" s="40"/>
      <c r="H21" s="42">
        <v>-6484</v>
      </c>
      <c r="I21" s="27">
        <v>-5948</v>
      </c>
      <c r="J21" s="68"/>
      <c r="K21" s="42">
        <f aca="true" t="shared" si="0" ref="K21:K43">+H21</f>
        <v>-6484</v>
      </c>
      <c r="L21" s="43">
        <f>+I21</f>
        <v>-5948</v>
      </c>
    </row>
    <row r="22" spans="1:12" ht="15" customHeight="1">
      <c r="A22" s="31"/>
      <c r="B22" s="31"/>
      <c r="C22" s="40"/>
      <c r="D22" s="40"/>
      <c r="E22" s="40"/>
      <c r="F22" s="40"/>
      <c r="G22" s="40"/>
      <c r="H22" s="42"/>
      <c r="I22" s="43"/>
      <c r="J22" s="40"/>
      <c r="K22" s="42"/>
      <c r="L22" s="43"/>
    </row>
    <row r="23" spans="1:12" ht="15" customHeight="1">
      <c r="A23" s="31"/>
      <c r="B23" s="31" t="s">
        <v>9</v>
      </c>
      <c r="C23" s="40" t="s">
        <v>10</v>
      </c>
      <c r="D23" s="40"/>
      <c r="E23" s="40"/>
      <c r="F23" s="40"/>
      <c r="G23" s="40"/>
      <c r="H23" s="42">
        <v>111</v>
      </c>
      <c r="I23" s="43">
        <v>43</v>
      </c>
      <c r="J23" s="40"/>
      <c r="K23" s="42">
        <f t="shared" si="0"/>
        <v>111</v>
      </c>
      <c r="L23" s="43">
        <f aca="true" t="shared" si="1" ref="L23:L43">+I23</f>
        <v>43</v>
      </c>
    </row>
    <row r="24" spans="1:12" ht="15" customHeight="1">
      <c r="A24" s="76"/>
      <c r="B24" s="76"/>
      <c r="C24" s="45"/>
      <c r="D24" s="45"/>
      <c r="E24" s="45"/>
      <c r="F24" s="45"/>
      <c r="G24" s="45"/>
      <c r="H24" s="47"/>
      <c r="I24" s="48"/>
      <c r="J24" s="40"/>
      <c r="K24" s="47"/>
      <c r="L24" s="48"/>
    </row>
    <row r="25" spans="1:13" ht="15" customHeight="1">
      <c r="A25" s="31">
        <v>2</v>
      </c>
      <c r="B25" s="31" t="s">
        <v>5</v>
      </c>
      <c r="C25" s="40" t="s">
        <v>16</v>
      </c>
      <c r="D25" s="40"/>
      <c r="E25" s="40"/>
      <c r="F25" s="40"/>
      <c r="G25" s="40"/>
      <c r="H25" s="42">
        <f>SUM(H19:H23)</f>
        <v>2181</v>
      </c>
      <c r="I25" s="42">
        <f>SUM(I19:I23)</f>
        <v>1717</v>
      </c>
      <c r="J25" s="40"/>
      <c r="K25" s="37">
        <f t="shared" si="0"/>
        <v>2181</v>
      </c>
      <c r="L25" s="38">
        <f t="shared" si="1"/>
        <v>1717</v>
      </c>
      <c r="M25" s="49"/>
    </row>
    <row r="26" spans="1:13" ht="15" customHeight="1">
      <c r="A26" s="31"/>
      <c r="B26" s="31"/>
      <c r="C26" s="40"/>
      <c r="D26" s="40"/>
      <c r="E26" s="40"/>
      <c r="F26" s="40"/>
      <c r="G26" s="40"/>
      <c r="H26" s="42"/>
      <c r="I26" s="42"/>
      <c r="J26" s="40"/>
      <c r="K26" s="42"/>
      <c r="L26" s="43"/>
      <c r="M26" s="50"/>
    </row>
    <row r="27" spans="1:13" ht="15" customHeight="1">
      <c r="A27" s="31"/>
      <c r="B27" s="31" t="s">
        <v>7</v>
      </c>
      <c r="C27" s="40" t="s">
        <v>17</v>
      </c>
      <c r="D27" s="40"/>
      <c r="E27" s="40"/>
      <c r="F27" s="40"/>
      <c r="G27" s="40"/>
      <c r="H27" s="42">
        <v>-7</v>
      </c>
      <c r="I27" s="42">
        <v>-16</v>
      </c>
      <c r="J27" s="40"/>
      <c r="K27" s="42">
        <f t="shared" si="0"/>
        <v>-7</v>
      </c>
      <c r="L27" s="43">
        <f t="shared" si="1"/>
        <v>-16</v>
      </c>
      <c r="M27" s="50"/>
    </row>
    <row r="28" spans="1:13" ht="15" customHeight="1">
      <c r="A28" s="31"/>
      <c r="B28" s="31"/>
      <c r="C28" s="40"/>
      <c r="D28" s="40"/>
      <c r="E28" s="40"/>
      <c r="F28" s="40"/>
      <c r="G28" s="40"/>
      <c r="H28" s="42"/>
      <c r="I28" s="42"/>
      <c r="J28" s="40"/>
      <c r="K28" s="42"/>
      <c r="L28" s="43"/>
      <c r="M28" s="50"/>
    </row>
    <row r="29" spans="1:12" ht="15" customHeight="1">
      <c r="A29" s="31"/>
      <c r="B29" s="31" t="s">
        <v>9</v>
      </c>
      <c r="C29" s="40" t="s">
        <v>19</v>
      </c>
      <c r="D29" s="40"/>
      <c r="E29" s="40"/>
      <c r="F29" s="40"/>
      <c r="G29" s="40"/>
      <c r="H29" s="47">
        <v>0</v>
      </c>
      <c r="I29" s="47">
        <v>0</v>
      </c>
      <c r="J29" s="40"/>
      <c r="K29" s="47">
        <f t="shared" si="0"/>
        <v>0</v>
      </c>
      <c r="L29" s="48">
        <f t="shared" si="1"/>
        <v>0</v>
      </c>
    </row>
    <row r="30" spans="1:12" ht="15" customHeight="1">
      <c r="A30" s="31"/>
      <c r="B30" s="31"/>
      <c r="C30" s="40"/>
      <c r="D30" s="40"/>
      <c r="E30" s="40"/>
      <c r="F30" s="40"/>
      <c r="G30" s="40"/>
      <c r="H30" s="42"/>
      <c r="I30" s="42"/>
      <c r="J30" s="40"/>
      <c r="K30" s="42"/>
      <c r="L30" s="43"/>
    </row>
    <row r="31" spans="1:12" ht="15" customHeight="1">
      <c r="A31" s="31"/>
      <c r="B31" s="31" t="s">
        <v>18</v>
      </c>
      <c r="C31" s="40" t="s">
        <v>21</v>
      </c>
      <c r="D31" s="40"/>
      <c r="E31" s="40"/>
      <c r="F31" s="40"/>
      <c r="G31" s="40"/>
      <c r="H31" s="42">
        <f>SUM(H25:H29)</f>
        <v>2174</v>
      </c>
      <c r="I31" s="42">
        <f>SUM(I25:I29)</f>
        <v>1701</v>
      </c>
      <c r="J31" s="69"/>
      <c r="K31" s="42">
        <f t="shared" si="0"/>
        <v>2174</v>
      </c>
      <c r="L31" s="43">
        <f t="shared" si="1"/>
        <v>1701</v>
      </c>
    </row>
    <row r="32" spans="1:12" ht="15" customHeight="1">
      <c r="A32" s="31"/>
      <c r="B32" s="31"/>
      <c r="C32" s="40"/>
      <c r="D32" s="40"/>
      <c r="E32" s="40"/>
      <c r="F32" s="40"/>
      <c r="G32" s="40"/>
      <c r="H32" s="42"/>
      <c r="I32" s="42"/>
      <c r="J32" s="40"/>
      <c r="K32" s="42"/>
      <c r="L32" s="43"/>
    </row>
    <row r="33" spans="1:12" ht="15" customHeight="1">
      <c r="A33" s="31"/>
      <c r="B33" s="31" t="s">
        <v>20</v>
      </c>
      <c r="C33" s="40" t="s">
        <v>23</v>
      </c>
      <c r="D33" s="40"/>
      <c r="E33" s="40"/>
      <c r="F33" s="40"/>
      <c r="G33" s="40"/>
      <c r="H33" s="47">
        <v>-322</v>
      </c>
      <c r="I33" s="47">
        <v>-476</v>
      </c>
      <c r="J33" s="68"/>
      <c r="K33" s="42">
        <f t="shared" si="0"/>
        <v>-322</v>
      </c>
      <c r="L33" s="43">
        <f t="shared" si="1"/>
        <v>-476</v>
      </c>
    </row>
    <row r="34" spans="1:12" ht="15" customHeight="1">
      <c r="A34" s="31"/>
      <c r="B34" s="31"/>
      <c r="C34" s="40"/>
      <c r="D34" s="40"/>
      <c r="E34" s="40"/>
      <c r="F34" s="40"/>
      <c r="G34" s="40"/>
      <c r="H34" s="37"/>
      <c r="I34" s="37"/>
      <c r="J34" s="40"/>
      <c r="K34" s="37">
        <f t="shared" si="0"/>
        <v>0</v>
      </c>
      <c r="L34" s="38"/>
    </row>
    <row r="35" spans="1:12" ht="15" customHeight="1">
      <c r="A35" s="31"/>
      <c r="B35" s="31" t="s">
        <v>22</v>
      </c>
      <c r="C35" s="40" t="s">
        <v>25</v>
      </c>
      <c r="D35" s="40"/>
      <c r="E35" s="40"/>
      <c r="F35" s="40"/>
      <c r="G35" s="40"/>
      <c r="H35" s="42">
        <f>+H33+H31</f>
        <v>1852</v>
      </c>
      <c r="I35" s="42">
        <f>+I33+I31</f>
        <v>1225</v>
      </c>
      <c r="J35" s="40"/>
      <c r="K35" s="42">
        <f t="shared" si="0"/>
        <v>1852</v>
      </c>
      <c r="L35" s="43">
        <f t="shared" si="1"/>
        <v>1225</v>
      </c>
    </row>
    <row r="36" spans="1:12" ht="15" customHeight="1">
      <c r="A36" s="31"/>
      <c r="B36" s="31"/>
      <c r="C36" s="40"/>
      <c r="D36" s="40"/>
      <c r="E36" s="40"/>
      <c r="F36" s="40"/>
      <c r="G36" s="40"/>
      <c r="H36" s="42"/>
      <c r="I36" s="42"/>
      <c r="J36" s="40"/>
      <c r="K36" s="42"/>
      <c r="L36" s="43"/>
    </row>
    <row r="37" spans="1:12" ht="15" customHeight="1">
      <c r="A37" s="31"/>
      <c r="B37" s="31" t="s">
        <v>24</v>
      </c>
      <c r="C37" s="40" t="s">
        <v>26</v>
      </c>
      <c r="D37" s="40"/>
      <c r="E37" s="40"/>
      <c r="F37" s="40"/>
      <c r="G37" s="40"/>
      <c r="H37" s="42">
        <v>-33</v>
      </c>
      <c r="I37" s="42">
        <v>-17</v>
      </c>
      <c r="J37" s="40"/>
      <c r="K37" s="42">
        <f t="shared" si="0"/>
        <v>-33</v>
      </c>
      <c r="L37" s="43">
        <f t="shared" si="1"/>
        <v>-17</v>
      </c>
    </row>
    <row r="38" spans="1:12" ht="15" customHeight="1">
      <c r="A38" s="31"/>
      <c r="B38" s="31"/>
      <c r="C38" s="40"/>
      <c r="D38" s="40"/>
      <c r="E38" s="40"/>
      <c r="F38" s="40"/>
      <c r="G38" s="40"/>
      <c r="H38" s="47"/>
      <c r="I38" s="47"/>
      <c r="J38" s="40"/>
      <c r="K38" s="47"/>
      <c r="L38" s="48"/>
    </row>
    <row r="39" spans="1:12" ht="15" customHeight="1">
      <c r="A39" s="76"/>
      <c r="B39" s="76"/>
      <c r="C39" s="45" t="s">
        <v>27</v>
      </c>
      <c r="D39" s="45"/>
      <c r="E39" s="45"/>
      <c r="F39" s="45"/>
      <c r="G39" s="45"/>
      <c r="H39" s="51">
        <f>+H37+H35</f>
        <v>1819</v>
      </c>
      <c r="I39" s="51">
        <f>+I37+I35</f>
        <v>1208</v>
      </c>
      <c r="J39" s="40"/>
      <c r="K39" s="82">
        <f t="shared" si="0"/>
        <v>1819</v>
      </c>
      <c r="L39" s="83">
        <f t="shared" si="1"/>
        <v>1208</v>
      </c>
    </row>
    <row r="40" spans="1:12" ht="15" customHeight="1">
      <c r="A40" s="34"/>
      <c r="B40" s="35"/>
      <c r="C40" s="35" t="s">
        <v>29</v>
      </c>
      <c r="D40" s="35"/>
      <c r="E40" s="35"/>
      <c r="F40" s="35"/>
      <c r="G40" s="35"/>
      <c r="H40" s="75"/>
      <c r="I40" s="36"/>
      <c r="J40" s="40"/>
      <c r="K40" s="42"/>
      <c r="L40" s="43"/>
    </row>
    <row r="41" spans="1:12" ht="15" customHeight="1">
      <c r="A41" s="39"/>
      <c r="B41" s="40"/>
      <c r="C41" s="40"/>
      <c r="D41" s="40"/>
      <c r="E41" s="40"/>
      <c r="F41" s="40"/>
      <c r="G41" s="40"/>
      <c r="H41" s="42"/>
      <c r="I41" s="41"/>
      <c r="J41" s="40"/>
      <c r="K41" s="42"/>
      <c r="L41" s="43"/>
    </row>
    <row r="42" spans="1:12" ht="15" customHeight="1">
      <c r="A42" s="39"/>
      <c r="B42" s="40"/>
      <c r="C42" s="40" t="s">
        <v>31</v>
      </c>
      <c r="D42" s="40"/>
      <c r="E42" s="40"/>
      <c r="F42" s="40"/>
      <c r="G42" s="40"/>
      <c r="H42" s="52">
        <f>+H39/BALANCESHEET!H46*100</f>
        <v>3.0304544848727173</v>
      </c>
      <c r="I42" s="77">
        <f>ROUND(+I39/BALANCESHEET!I46*100,2)</f>
        <v>2.01</v>
      </c>
      <c r="J42" s="68"/>
      <c r="K42" s="81">
        <f>+H42</f>
        <v>3.0304544848727173</v>
      </c>
      <c r="L42" s="79">
        <f t="shared" si="1"/>
        <v>2.01</v>
      </c>
    </row>
    <row r="43" spans="1:12" ht="15" customHeight="1">
      <c r="A43" s="39"/>
      <c r="B43" s="40"/>
      <c r="C43" s="40" t="s">
        <v>30</v>
      </c>
      <c r="D43" s="40"/>
      <c r="E43" s="40"/>
      <c r="F43" s="40"/>
      <c r="G43" s="40"/>
      <c r="H43" s="52">
        <f>+H42</f>
        <v>3.0304544848727173</v>
      </c>
      <c r="I43" s="41">
        <f>+I42</f>
        <v>2.01</v>
      </c>
      <c r="J43" s="40"/>
      <c r="K43" s="81">
        <f t="shared" si="0"/>
        <v>3.0304544848727173</v>
      </c>
      <c r="L43" s="79">
        <f t="shared" si="1"/>
        <v>2.01</v>
      </c>
    </row>
    <row r="44" spans="1:12" ht="15" customHeight="1">
      <c r="A44" s="44"/>
      <c r="B44" s="45"/>
      <c r="C44" s="45"/>
      <c r="D44" s="45"/>
      <c r="E44" s="45"/>
      <c r="F44" s="45"/>
      <c r="G44" s="45"/>
      <c r="H44" s="47"/>
      <c r="I44" s="46"/>
      <c r="J44" s="40"/>
      <c r="K44" s="78"/>
      <c r="L44" s="80"/>
    </row>
    <row r="45" spans="8:10" ht="15" customHeight="1">
      <c r="H45" s="4"/>
      <c r="J45" s="40"/>
    </row>
    <row r="46" spans="8:10" ht="15" customHeight="1">
      <c r="H46" s="4"/>
      <c r="J46" s="40"/>
    </row>
    <row r="47" ht="15" customHeight="1">
      <c r="J47" s="40"/>
    </row>
    <row r="48" ht="15" customHeight="1">
      <c r="J48" s="40"/>
    </row>
    <row r="49" spans="2:10" ht="15" customHeight="1">
      <c r="B49" s="13"/>
      <c r="C49" s="13"/>
      <c r="D49" s="13"/>
      <c r="E49" s="13"/>
      <c r="F49" s="13"/>
      <c r="G49" s="13"/>
      <c r="H49" s="7"/>
      <c r="I49" s="7"/>
      <c r="J49" s="14"/>
    </row>
    <row r="50" spans="2:10" ht="15" customHeight="1">
      <c r="B50" s="13"/>
      <c r="C50" s="13"/>
      <c r="D50" s="13"/>
      <c r="E50" s="13"/>
      <c r="F50" s="13"/>
      <c r="G50" s="13"/>
      <c r="H50" s="7"/>
      <c r="I50" s="7"/>
      <c r="J50" s="14"/>
    </row>
    <row r="51" ht="15" customHeight="1">
      <c r="J51" s="40"/>
    </row>
    <row r="52" ht="15" customHeight="1">
      <c r="J52" s="40"/>
    </row>
    <row r="53" ht="15" customHeight="1">
      <c r="J53" s="40"/>
    </row>
    <row r="54" ht="15" customHeight="1">
      <c r="C54" s="3" t="s">
        <v>32</v>
      </c>
    </row>
    <row r="55" ht="15" customHeight="1">
      <c r="C55" s="3" t="s">
        <v>109</v>
      </c>
    </row>
    <row r="56" ht="15" customHeight="1"/>
  </sheetData>
  <mergeCells count="2">
    <mergeCell ref="K10:L10"/>
    <mergeCell ref="H10:I10"/>
  </mergeCells>
  <printOptions/>
  <pageMargins left="0.32" right="0.4" top="1" bottom="1" header="0.5" footer="0.5"/>
  <pageSetup fitToHeight="1" fitToWidth="1" horizontalDpi="180" verticalDpi="18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7"/>
  <sheetViews>
    <sheetView view="pageBreakPreview" zoomScale="75" zoomScaleNormal="75" zoomScaleSheetLayoutView="75" workbookViewId="0" topLeftCell="A1">
      <selection activeCell="I66" sqref="I66"/>
    </sheetView>
  </sheetViews>
  <sheetFormatPr defaultColWidth="9.140625" defaultRowHeight="12.75"/>
  <cols>
    <col min="1" max="1" width="4.28125" style="3" customWidth="1"/>
    <col min="2" max="2" width="2.57421875" style="3" customWidth="1"/>
    <col min="3" max="3" width="1.7109375" style="3" customWidth="1"/>
    <col min="4" max="4" width="2.00390625" style="3" customWidth="1"/>
    <col min="5" max="5" width="9.140625" style="3" customWidth="1"/>
    <col min="6" max="6" width="26.28125" style="3" customWidth="1"/>
    <col min="7" max="7" width="8.7109375" style="3" customWidth="1"/>
    <col min="8" max="9" width="18.7109375" style="3" customWidth="1"/>
    <col min="10" max="10" width="3.140625" style="4" customWidth="1"/>
    <col min="11" max="11" width="18.7109375" style="4" customWidth="1"/>
    <col min="12" max="12" width="18.7109375" style="3" customWidth="1"/>
    <col min="13" max="16384" width="9.140625" style="3" customWidth="1"/>
  </cols>
  <sheetData>
    <row r="1" spans="1:2" ht="15.75">
      <c r="A1" s="1" t="s">
        <v>111</v>
      </c>
      <c r="B1" s="2"/>
    </row>
    <row r="2" ht="12.75">
      <c r="A2" s="3" t="s">
        <v>0</v>
      </c>
    </row>
    <row r="4" spans="1:4" ht="12.75">
      <c r="A4" s="5" t="s">
        <v>1</v>
      </c>
      <c r="B4" s="5"/>
      <c r="C4" s="6"/>
      <c r="D4" s="6"/>
    </row>
    <row r="5" ht="12.75">
      <c r="A5" s="3" t="s">
        <v>124</v>
      </c>
    </row>
    <row r="6" ht="12.75">
      <c r="A6" s="3" t="s">
        <v>89</v>
      </c>
    </row>
    <row r="8" ht="12.75">
      <c r="A8" s="2" t="s">
        <v>116</v>
      </c>
    </row>
    <row r="12" spans="8:12" ht="12.75">
      <c r="H12" s="99" t="s">
        <v>2</v>
      </c>
      <c r="I12" s="100"/>
      <c r="J12" s="8"/>
      <c r="K12" s="99" t="s">
        <v>28</v>
      </c>
      <c r="L12" s="100"/>
    </row>
    <row r="13" spans="8:12" ht="12.75">
      <c r="H13" s="64" t="s">
        <v>3</v>
      </c>
      <c r="I13" s="26" t="s">
        <v>4</v>
      </c>
      <c r="J13" s="8"/>
      <c r="K13" s="26" t="s">
        <v>3</v>
      </c>
      <c r="L13" s="27" t="s">
        <v>4</v>
      </c>
    </row>
    <row r="14" spans="8:12" ht="12.75">
      <c r="H14" s="64" t="s">
        <v>115</v>
      </c>
      <c r="I14" s="26" t="s">
        <v>15</v>
      </c>
      <c r="J14" s="8"/>
      <c r="K14" s="26" t="s">
        <v>11</v>
      </c>
      <c r="L14" s="27" t="s">
        <v>15</v>
      </c>
    </row>
    <row r="15" spans="8:12" ht="12.75">
      <c r="H15" s="64" t="s">
        <v>12</v>
      </c>
      <c r="I15" s="26" t="s">
        <v>12</v>
      </c>
      <c r="J15" s="8"/>
      <c r="K15" s="26" t="s">
        <v>76</v>
      </c>
      <c r="L15" s="27" t="s">
        <v>77</v>
      </c>
    </row>
    <row r="16" spans="8:12" ht="12.75">
      <c r="H16" s="65">
        <v>38564</v>
      </c>
      <c r="I16" s="67">
        <v>38199</v>
      </c>
      <c r="J16" s="9"/>
      <c r="K16" s="65">
        <v>38564</v>
      </c>
      <c r="L16" s="67">
        <v>38199</v>
      </c>
    </row>
    <row r="17" spans="8:12" ht="12.75">
      <c r="H17" s="66" t="s">
        <v>13</v>
      </c>
      <c r="I17" s="29" t="s">
        <v>13</v>
      </c>
      <c r="J17" s="9"/>
      <c r="K17" s="66" t="s">
        <v>13</v>
      </c>
      <c r="L17" s="29" t="s">
        <v>13</v>
      </c>
    </row>
    <row r="18" spans="7:12" ht="12.75">
      <c r="G18" s="10"/>
      <c r="H18" s="64"/>
      <c r="I18" s="31"/>
      <c r="J18" s="8"/>
      <c r="K18" s="29"/>
      <c r="L18" s="30"/>
    </row>
    <row r="19" spans="8:12" ht="14.25">
      <c r="H19" s="11" t="s">
        <v>14</v>
      </c>
      <c r="I19" s="11" t="s">
        <v>14</v>
      </c>
      <c r="J19" s="14"/>
      <c r="K19" s="11" t="s">
        <v>14</v>
      </c>
      <c r="L19" s="88" t="s">
        <v>14</v>
      </c>
    </row>
    <row r="20" spans="8:12" ht="14.25">
      <c r="H20" s="89"/>
      <c r="I20" s="89"/>
      <c r="J20" s="14"/>
      <c r="K20" s="14"/>
      <c r="L20" s="13"/>
    </row>
    <row r="21" spans="1:12" ht="14.25">
      <c r="A21" s="13"/>
      <c r="B21" s="13"/>
      <c r="C21" s="13" t="s">
        <v>33</v>
      </c>
      <c r="D21" s="13"/>
      <c r="E21" s="13"/>
      <c r="F21" s="13"/>
      <c r="G21" s="13"/>
      <c r="H21" s="7">
        <v>65985</v>
      </c>
      <c r="I21" s="7">
        <v>71470</v>
      </c>
      <c r="J21" s="7"/>
      <c r="K21" s="7">
        <f>+H21</f>
        <v>65985</v>
      </c>
      <c r="L21" s="58">
        <f>+I21</f>
        <v>71470</v>
      </c>
    </row>
    <row r="22" spans="1:12" ht="14.25">
      <c r="A22" s="13"/>
      <c r="B22" s="13"/>
      <c r="C22" s="13" t="s">
        <v>34</v>
      </c>
      <c r="D22" s="13"/>
      <c r="E22" s="13"/>
      <c r="F22" s="13"/>
      <c r="G22" s="13"/>
      <c r="H22" s="7">
        <v>0</v>
      </c>
      <c r="I22" s="7">
        <v>0</v>
      </c>
      <c r="J22" s="7"/>
      <c r="K22" s="7">
        <f aca="true" t="shared" si="0" ref="K22:K59">+H22</f>
        <v>0</v>
      </c>
      <c r="L22" s="58">
        <f aca="true" t="shared" si="1" ref="L22:L59">+I22</f>
        <v>0</v>
      </c>
    </row>
    <row r="23" spans="1:12" ht="14.25">
      <c r="A23" s="13"/>
      <c r="B23" s="13"/>
      <c r="C23" s="13" t="s">
        <v>103</v>
      </c>
      <c r="D23" s="13"/>
      <c r="E23" s="13"/>
      <c r="F23" s="13"/>
      <c r="G23" s="13"/>
      <c r="H23" s="14">
        <v>2000</v>
      </c>
      <c r="I23" s="14">
        <v>0</v>
      </c>
      <c r="J23" s="7"/>
      <c r="K23" s="7">
        <f t="shared" si="0"/>
        <v>2000</v>
      </c>
      <c r="L23" s="58">
        <f t="shared" si="1"/>
        <v>0</v>
      </c>
    </row>
    <row r="24" spans="1:12" ht="14.25">
      <c r="A24" s="13"/>
      <c r="B24" s="13"/>
      <c r="C24" s="13" t="s">
        <v>100</v>
      </c>
      <c r="D24" s="13"/>
      <c r="E24" s="13"/>
      <c r="F24" s="13"/>
      <c r="G24" s="15"/>
      <c r="H24" s="16">
        <v>177</v>
      </c>
      <c r="I24" s="16">
        <v>264</v>
      </c>
      <c r="J24" s="14"/>
      <c r="K24" s="16">
        <f t="shared" si="0"/>
        <v>177</v>
      </c>
      <c r="L24" s="90">
        <f t="shared" si="1"/>
        <v>264</v>
      </c>
    </row>
    <row r="25" spans="1:12" ht="14.25">
      <c r="A25" s="13"/>
      <c r="B25" s="13"/>
      <c r="C25" s="13"/>
      <c r="D25" s="13"/>
      <c r="E25" s="13"/>
      <c r="F25" s="13"/>
      <c r="G25" s="13"/>
      <c r="H25" s="7">
        <f>SUM(H21:H24)</f>
        <v>68162</v>
      </c>
      <c r="I25" s="7">
        <f>SUM(I21:I24)</f>
        <v>71734</v>
      </c>
      <c r="J25" s="7"/>
      <c r="K25" s="7">
        <f t="shared" si="0"/>
        <v>68162</v>
      </c>
      <c r="L25" s="58">
        <f t="shared" si="1"/>
        <v>71734</v>
      </c>
    </row>
    <row r="26" spans="1:12" ht="14.25">
      <c r="A26" s="13"/>
      <c r="B26" s="13"/>
      <c r="C26" s="13"/>
      <c r="D26" s="13"/>
      <c r="E26" s="13"/>
      <c r="F26" s="13"/>
      <c r="G26" s="58"/>
      <c r="H26" s="7"/>
      <c r="I26" s="7"/>
      <c r="J26" s="7"/>
      <c r="K26" s="7"/>
      <c r="L26" s="58"/>
    </row>
    <row r="27" spans="1:12" ht="14.25">
      <c r="A27" s="13"/>
      <c r="B27" s="13"/>
      <c r="C27" s="13" t="s">
        <v>35</v>
      </c>
      <c r="D27" s="13"/>
      <c r="E27" s="13"/>
      <c r="F27" s="13"/>
      <c r="G27" s="13"/>
      <c r="H27" s="7"/>
      <c r="I27" s="7"/>
      <c r="J27" s="7"/>
      <c r="K27" s="7"/>
      <c r="L27" s="58"/>
    </row>
    <row r="28" spans="1:12" ht="14.25">
      <c r="A28" s="13"/>
      <c r="B28" s="13"/>
      <c r="C28" s="13"/>
      <c r="D28" s="13" t="s">
        <v>36</v>
      </c>
      <c r="E28" s="13"/>
      <c r="F28" s="13"/>
      <c r="G28" s="13"/>
      <c r="H28" s="17">
        <v>1695</v>
      </c>
      <c r="I28" s="17">
        <v>1443</v>
      </c>
      <c r="J28" s="7"/>
      <c r="K28" s="84">
        <f t="shared" si="0"/>
        <v>1695</v>
      </c>
      <c r="L28" s="91">
        <f t="shared" si="1"/>
        <v>1443</v>
      </c>
    </row>
    <row r="29" spans="1:12" ht="14.25">
      <c r="A29" s="13"/>
      <c r="B29" s="13"/>
      <c r="C29" s="13"/>
      <c r="D29" s="13" t="s">
        <v>108</v>
      </c>
      <c r="E29" s="13"/>
      <c r="F29" s="13"/>
      <c r="G29" s="13"/>
      <c r="H29" s="18">
        <v>7945</v>
      </c>
      <c r="I29" s="18">
        <v>7526</v>
      </c>
      <c r="J29" s="7"/>
      <c r="K29" s="85">
        <f t="shared" si="0"/>
        <v>7945</v>
      </c>
      <c r="L29" s="92">
        <f t="shared" si="1"/>
        <v>7526</v>
      </c>
    </row>
    <row r="30" spans="1:12" ht="14.25">
      <c r="A30" s="13"/>
      <c r="B30" s="13"/>
      <c r="C30" s="13"/>
      <c r="D30" s="13" t="s">
        <v>110</v>
      </c>
      <c r="E30" s="13"/>
      <c r="F30" s="13"/>
      <c r="G30" s="13"/>
      <c r="H30" s="18">
        <v>682</v>
      </c>
      <c r="I30" s="18">
        <v>0</v>
      </c>
      <c r="J30" s="7"/>
      <c r="K30" s="85">
        <f t="shared" si="0"/>
        <v>682</v>
      </c>
      <c r="L30" s="92">
        <f t="shared" si="1"/>
        <v>0</v>
      </c>
    </row>
    <row r="31" spans="1:12" ht="14.25">
      <c r="A31" s="13"/>
      <c r="B31" s="13"/>
      <c r="C31" s="13"/>
      <c r="D31" s="13" t="s">
        <v>37</v>
      </c>
      <c r="E31" s="13"/>
      <c r="F31" s="13"/>
      <c r="G31" s="15"/>
      <c r="H31" s="18">
        <f>742-94</f>
        <v>648</v>
      </c>
      <c r="I31" s="18">
        <v>4282</v>
      </c>
      <c r="J31" s="7"/>
      <c r="K31" s="85">
        <f t="shared" si="0"/>
        <v>648</v>
      </c>
      <c r="L31" s="92">
        <f t="shared" si="1"/>
        <v>4282</v>
      </c>
    </row>
    <row r="32" spans="1:12" ht="14.25">
      <c r="A32" s="13"/>
      <c r="B32" s="13"/>
      <c r="C32" s="13"/>
      <c r="D32" s="13" t="s">
        <v>38</v>
      </c>
      <c r="E32" s="13"/>
      <c r="F32" s="13"/>
      <c r="G32" s="13"/>
      <c r="H32" s="18">
        <v>455</v>
      </c>
      <c r="I32" s="18">
        <v>343</v>
      </c>
      <c r="J32" s="7"/>
      <c r="K32" s="85">
        <f t="shared" si="0"/>
        <v>455</v>
      </c>
      <c r="L32" s="92">
        <f t="shared" si="1"/>
        <v>343</v>
      </c>
    </row>
    <row r="33" spans="1:12" ht="14.25">
      <c r="A33" s="13"/>
      <c r="B33" s="13"/>
      <c r="C33" s="13"/>
      <c r="D33" s="13" t="s">
        <v>97</v>
      </c>
      <c r="E33" s="13"/>
      <c r="F33" s="13"/>
      <c r="G33" s="13"/>
      <c r="H33" s="19">
        <v>24298</v>
      </c>
      <c r="I33" s="19">
        <v>12666</v>
      </c>
      <c r="J33" s="7"/>
      <c r="K33" s="85">
        <f t="shared" si="0"/>
        <v>24298</v>
      </c>
      <c r="L33" s="92">
        <f t="shared" si="1"/>
        <v>12666</v>
      </c>
    </row>
    <row r="34" spans="1:12" ht="14.25">
      <c r="A34" s="13"/>
      <c r="B34" s="13"/>
      <c r="C34" s="13"/>
      <c r="D34" s="13"/>
      <c r="E34" s="13"/>
      <c r="F34" s="13"/>
      <c r="G34" s="13"/>
      <c r="H34" s="20">
        <f>SUM(H28:H33)</f>
        <v>35723</v>
      </c>
      <c r="I34" s="20">
        <f>SUM(I28:I33)</f>
        <v>26260</v>
      </c>
      <c r="J34" s="7"/>
      <c r="K34" s="86">
        <f t="shared" si="0"/>
        <v>35723</v>
      </c>
      <c r="L34" s="93">
        <f t="shared" si="1"/>
        <v>26260</v>
      </c>
    </row>
    <row r="35" spans="1:12" ht="14.25">
      <c r="A35" s="13"/>
      <c r="B35" s="13"/>
      <c r="C35" s="13"/>
      <c r="D35" s="13"/>
      <c r="E35" s="13"/>
      <c r="F35" s="13"/>
      <c r="G35" s="13"/>
      <c r="H35" s="18"/>
      <c r="I35" s="18"/>
      <c r="J35" s="7"/>
      <c r="K35" s="85"/>
      <c r="L35" s="92"/>
    </row>
    <row r="36" spans="1:12" ht="14.25">
      <c r="A36" s="13"/>
      <c r="B36" s="13"/>
      <c r="C36" s="13" t="s">
        <v>78</v>
      </c>
      <c r="D36" s="13"/>
      <c r="E36" s="13"/>
      <c r="F36" s="13"/>
      <c r="G36" s="13"/>
      <c r="H36" s="18"/>
      <c r="I36" s="18"/>
      <c r="J36" s="7"/>
      <c r="K36" s="85"/>
      <c r="L36" s="92"/>
    </row>
    <row r="37" spans="1:12" ht="14.25">
      <c r="A37" s="13"/>
      <c r="B37" s="13"/>
      <c r="C37" s="13"/>
      <c r="D37" s="13" t="s">
        <v>39</v>
      </c>
      <c r="E37" s="13"/>
      <c r="F37" s="13"/>
      <c r="G37" s="13"/>
      <c r="H37" s="73">
        <v>2283</v>
      </c>
      <c r="I37" s="18">
        <v>2646</v>
      </c>
      <c r="J37" s="7"/>
      <c r="K37" s="85">
        <f t="shared" si="0"/>
        <v>2283</v>
      </c>
      <c r="L37" s="92">
        <f t="shared" si="1"/>
        <v>2646</v>
      </c>
    </row>
    <row r="38" spans="1:12" ht="14.25">
      <c r="A38" s="13"/>
      <c r="B38" s="13"/>
      <c r="C38" s="13"/>
      <c r="D38" s="13" t="s">
        <v>40</v>
      </c>
      <c r="E38" s="13"/>
      <c r="F38" s="13"/>
      <c r="G38" s="13"/>
      <c r="H38" s="18">
        <f>3821+6</f>
        <v>3827</v>
      </c>
      <c r="I38" s="18">
        <v>2406</v>
      </c>
      <c r="J38" s="7"/>
      <c r="K38" s="85">
        <f t="shared" si="0"/>
        <v>3827</v>
      </c>
      <c r="L38" s="92">
        <f t="shared" si="1"/>
        <v>2406</v>
      </c>
    </row>
    <row r="39" spans="1:12" ht="14.25">
      <c r="A39" s="13"/>
      <c r="B39" s="13"/>
      <c r="C39" s="13"/>
      <c r="D39" s="13" t="s">
        <v>41</v>
      </c>
      <c r="E39" s="13"/>
      <c r="F39" s="13"/>
      <c r="G39" s="13"/>
      <c r="H39" s="18">
        <v>581</v>
      </c>
      <c r="I39" s="18">
        <v>699</v>
      </c>
      <c r="J39" s="7"/>
      <c r="K39" s="85">
        <f t="shared" si="0"/>
        <v>581</v>
      </c>
      <c r="L39" s="92">
        <f t="shared" si="1"/>
        <v>699</v>
      </c>
    </row>
    <row r="40" spans="1:12" ht="14.25">
      <c r="A40" s="13"/>
      <c r="B40" s="13"/>
      <c r="C40" s="13"/>
      <c r="D40" s="13" t="s">
        <v>42</v>
      </c>
      <c r="E40" s="13"/>
      <c r="F40" s="13"/>
      <c r="G40" s="13"/>
      <c r="H40" s="18">
        <v>1287</v>
      </c>
      <c r="I40" s="18">
        <v>227</v>
      </c>
      <c r="J40" s="7"/>
      <c r="K40" s="85">
        <f t="shared" si="0"/>
        <v>1287</v>
      </c>
      <c r="L40" s="92">
        <f t="shared" si="1"/>
        <v>227</v>
      </c>
    </row>
    <row r="41" spans="1:12" ht="14.25">
      <c r="A41" s="13"/>
      <c r="B41" s="13"/>
      <c r="C41" s="13"/>
      <c r="D41" s="13"/>
      <c r="E41" s="13"/>
      <c r="F41" s="13"/>
      <c r="G41" s="13"/>
      <c r="H41" s="20">
        <f>SUM(H37:H40)</f>
        <v>7978</v>
      </c>
      <c r="I41" s="20">
        <f>SUM(I37:I40)</f>
        <v>5978</v>
      </c>
      <c r="J41" s="7"/>
      <c r="K41" s="86">
        <f t="shared" si="0"/>
        <v>7978</v>
      </c>
      <c r="L41" s="93">
        <f t="shared" si="1"/>
        <v>5978</v>
      </c>
    </row>
    <row r="42" spans="1:12" ht="14.25">
      <c r="A42" s="13"/>
      <c r="B42" s="13"/>
      <c r="C42" s="13" t="s">
        <v>43</v>
      </c>
      <c r="D42" s="13"/>
      <c r="E42" s="13"/>
      <c r="F42" s="13"/>
      <c r="G42" s="13"/>
      <c r="H42" s="21">
        <f>+H34-H41</f>
        <v>27745</v>
      </c>
      <c r="I42" s="21">
        <f>+I34-I41</f>
        <v>20282</v>
      </c>
      <c r="J42" s="7"/>
      <c r="K42" s="21">
        <f t="shared" si="0"/>
        <v>27745</v>
      </c>
      <c r="L42" s="94">
        <f t="shared" si="1"/>
        <v>20282</v>
      </c>
    </row>
    <row r="43" spans="1:12" ht="15.75" thickBot="1">
      <c r="A43" s="13"/>
      <c r="B43" s="13"/>
      <c r="C43" s="13"/>
      <c r="D43" s="13"/>
      <c r="E43" s="13"/>
      <c r="F43" s="13"/>
      <c r="G43" s="13"/>
      <c r="H43" s="22">
        <f>+H42+H25</f>
        <v>95907</v>
      </c>
      <c r="I43" s="22">
        <f>+I42+I25</f>
        <v>92016</v>
      </c>
      <c r="J43" s="96"/>
      <c r="K43" s="22">
        <f t="shared" si="0"/>
        <v>95907</v>
      </c>
      <c r="L43" s="97">
        <f t="shared" si="1"/>
        <v>92016</v>
      </c>
    </row>
    <row r="44" spans="1:12" ht="15" thickTop="1">
      <c r="A44" s="13"/>
      <c r="B44" s="13"/>
      <c r="C44" s="13"/>
      <c r="D44" s="13"/>
      <c r="E44" s="13"/>
      <c r="F44" s="13"/>
      <c r="G44" s="13"/>
      <c r="H44" s="7"/>
      <c r="I44" s="7"/>
      <c r="J44" s="7"/>
      <c r="K44" s="7"/>
      <c r="L44" s="58"/>
    </row>
    <row r="45" spans="1:12" ht="14.25">
      <c r="A45" s="13"/>
      <c r="B45" s="13"/>
      <c r="C45" s="13" t="s">
        <v>79</v>
      </c>
      <c r="D45" s="13"/>
      <c r="E45" s="13"/>
      <c r="F45" s="13"/>
      <c r="G45" s="13"/>
      <c r="H45" s="7"/>
      <c r="I45" s="7"/>
      <c r="J45" s="7"/>
      <c r="K45" s="7"/>
      <c r="L45" s="58"/>
    </row>
    <row r="46" spans="1:12" ht="14.25">
      <c r="A46" s="13"/>
      <c r="B46" s="13"/>
      <c r="C46" s="13"/>
      <c r="D46" s="13" t="s">
        <v>44</v>
      </c>
      <c r="E46" s="13"/>
      <c r="F46" s="13"/>
      <c r="G46" s="13"/>
      <c r="H46" s="7">
        <v>60024</v>
      </c>
      <c r="I46" s="7">
        <v>60024</v>
      </c>
      <c r="J46" s="7"/>
      <c r="K46" s="7">
        <f t="shared" si="0"/>
        <v>60024</v>
      </c>
      <c r="L46" s="58">
        <f t="shared" si="1"/>
        <v>60024</v>
      </c>
    </row>
    <row r="47" spans="1:12" ht="14.25">
      <c r="A47" s="13"/>
      <c r="B47" s="13"/>
      <c r="C47" s="13"/>
      <c r="D47" s="13" t="s">
        <v>45</v>
      </c>
      <c r="E47" s="13"/>
      <c r="F47" s="13"/>
      <c r="G47" s="13"/>
      <c r="H47" s="7"/>
      <c r="I47" s="7"/>
      <c r="J47" s="7"/>
      <c r="K47" s="7"/>
      <c r="L47" s="58"/>
    </row>
    <row r="48" spans="1:12" ht="14.25">
      <c r="A48" s="13"/>
      <c r="B48" s="13"/>
      <c r="C48" s="13"/>
      <c r="D48" s="13"/>
      <c r="E48" s="13" t="s">
        <v>46</v>
      </c>
      <c r="F48" s="13"/>
      <c r="G48" s="13"/>
      <c r="H48" s="7">
        <v>6249</v>
      </c>
      <c r="I48" s="7">
        <v>6249</v>
      </c>
      <c r="J48" s="7"/>
      <c r="K48" s="7">
        <f t="shared" si="0"/>
        <v>6249</v>
      </c>
      <c r="L48" s="58">
        <f t="shared" si="1"/>
        <v>6249</v>
      </c>
    </row>
    <row r="49" spans="1:12" ht="14.25">
      <c r="A49" s="13"/>
      <c r="B49" s="13"/>
      <c r="C49" s="13"/>
      <c r="D49" s="13"/>
      <c r="E49" s="13" t="s">
        <v>90</v>
      </c>
      <c r="F49" s="13"/>
      <c r="G49" s="15"/>
      <c r="H49" s="7">
        <v>4641</v>
      </c>
      <c r="I49" s="7">
        <v>4641</v>
      </c>
      <c r="J49" s="7"/>
      <c r="K49" s="7">
        <f t="shared" si="0"/>
        <v>4641</v>
      </c>
      <c r="L49" s="58">
        <f t="shared" si="1"/>
        <v>4641</v>
      </c>
    </row>
    <row r="50" spans="1:12" ht="14.25">
      <c r="A50" s="13"/>
      <c r="B50" s="13"/>
      <c r="C50" s="13"/>
      <c r="D50" s="13"/>
      <c r="E50" s="13" t="s">
        <v>93</v>
      </c>
      <c r="F50" s="13"/>
      <c r="G50" s="13"/>
      <c r="H50" s="7">
        <v>-112</v>
      </c>
      <c r="I50" s="7">
        <v>-58</v>
      </c>
      <c r="J50" s="7"/>
      <c r="K50" s="7">
        <f t="shared" si="0"/>
        <v>-112</v>
      </c>
      <c r="L50" s="58">
        <f t="shared" si="1"/>
        <v>-58</v>
      </c>
    </row>
    <row r="51" spans="1:12" ht="14.25">
      <c r="A51" s="13"/>
      <c r="B51" s="13"/>
      <c r="C51" s="13"/>
      <c r="D51" s="13"/>
      <c r="E51" s="13" t="s">
        <v>47</v>
      </c>
      <c r="F51" s="13"/>
      <c r="G51" s="15"/>
      <c r="H51" s="16">
        <f>+'STATEMENT OF CHANGES IN EQUITY'!I24</f>
        <v>17349</v>
      </c>
      <c r="I51" s="16">
        <v>13024</v>
      </c>
      <c r="J51" s="7"/>
      <c r="K51" s="16">
        <f t="shared" si="0"/>
        <v>17349</v>
      </c>
      <c r="L51" s="90">
        <f t="shared" si="1"/>
        <v>13024</v>
      </c>
    </row>
    <row r="52" spans="1:12" ht="14.25">
      <c r="A52" s="13"/>
      <c r="B52" s="13"/>
      <c r="C52" s="13"/>
      <c r="D52" s="13"/>
      <c r="E52" s="13"/>
      <c r="F52" s="13"/>
      <c r="G52" s="13"/>
      <c r="H52" s="7">
        <f>SUM(H46:H51)</f>
        <v>88151</v>
      </c>
      <c r="I52" s="7">
        <f>SUM(I46:I51)</f>
        <v>83880</v>
      </c>
      <c r="J52" s="7"/>
      <c r="K52" s="7">
        <f t="shared" si="0"/>
        <v>88151</v>
      </c>
      <c r="L52" s="58">
        <f t="shared" si="1"/>
        <v>83880</v>
      </c>
    </row>
    <row r="53" spans="1:12" ht="14.25">
      <c r="A53" s="13"/>
      <c r="B53" s="13"/>
      <c r="C53" s="13"/>
      <c r="D53" s="13"/>
      <c r="E53" s="13"/>
      <c r="F53" s="13"/>
      <c r="G53" s="13"/>
      <c r="H53" s="7"/>
      <c r="I53" s="7"/>
      <c r="J53" s="7"/>
      <c r="K53" s="7"/>
      <c r="L53" s="58"/>
    </row>
    <row r="54" spans="1:12" ht="14.25">
      <c r="A54" s="13"/>
      <c r="B54" s="13"/>
      <c r="C54" s="13" t="s">
        <v>48</v>
      </c>
      <c r="D54" s="13"/>
      <c r="E54" s="13"/>
      <c r="F54" s="13"/>
      <c r="G54" s="13"/>
      <c r="H54" s="7">
        <v>103</v>
      </c>
      <c r="I54" s="7">
        <v>72</v>
      </c>
      <c r="J54" s="7"/>
      <c r="K54" s="7">
        <f t="shared" si="0"/>
        <v>103</v>
      </c>
      <c r="L54" s="58">
        <f t="shared" si="1"/>
        <v>72</v>
      </c>
    </row>
    <row r="55" spans="1:12" ht="14.25">
      <c r="A55" s="13"/>
      <c r="B55" s="13"/>
      <c r="C55" s="13" t="s">
        <v>94</v>
      </c>
      <c r="D55" s="13"/>
      <c r="E55" s="13"/>
      <c r="F55" s="13"/>
      <c r="G55" s="58"/>
      <c r="H55" s="7">
        <v>164</v>
      </c>
      <c r="I55" s="7">
        <v>159</v>
      </c>
      <c r="J55" s="7"/>
      <c r="K55" s="7">
        <f t="shared" si="0"/>
        <v>164</v>
      </c>
      <c r="L55" s="58">
        <f t="shared" si="1"/>
        <v>159</v>
      </c>
    </row>
    <row r="56" spans="1:12" ht="14.25">
      <c r="A56" s="13"/>
      <c r="B56" s="13"/>
      <c r="C56" s="13" t="s">
        <v>49</v>
      </c>
      <c r="D56" s="13"/>
      <c r="E56" s="13"/>
      <c r="F56" s="13"/>
      <c r="G56" s="15"/>
      <c r="H56" s="7">
        <v>7489</v>
      </c>
      <c r="I56" s="7">
        <v>7905</v>
      </c>
      <c r="J56" s="7"/>
      <c r="K56" s="16">
        <f t="shared" si="0"/>
        <v>7489</v>
      </c>
      <c r="L56" s="90">
        <f t="shared" si="1"/>
        <v>7905</v>
      </c>
    </row>
    <row r="57" spans="1:12" ht="15.75" thickBot="1">
      <c r="A57" s="13"/>
      <c r="B57" s="13"/>
      <c r="C57" s="13"/>
      <c r="D57" s="13"/>
      <c r="E57" s="13"/>
      <c r="F57" s="13"/>
      <c r="G57" s="58"/>
      <c r="H57" s="22">
        <f>SUM(H52:H56)</f>
        <v>95907</v>
      </c>
      <c r="I57" s="22">
        <f>SUM(I52:I56)</f>
        <v>92016</v>
      </c>
      <c r="J57" s="7"/>
      <c r="K57" s="22">
        <f t="shared" si="0"/>
        <v>95907</v>
      </c>
      <c r="L57" s="97">
        <f t="shared" si="1"/>
        <v>92016</v>
      </c>
    </row>
    <row r="58" spans="1:12" ht="15" thickTop="1">
      <c r="A58" s="13"/>
      <c r="B58" s="13"/>
      <c r="C58" s="13"/>
      <c r="D58" s="13"/>
      <c r="E58" s="13"/>
      <c r="F58" s="13"/>
      <c r="G58" s="13"/>
      <c r="H58" s="7"/>
      <c r="I58" s="7"/>
      <c r="J58" s="7"/>
      <c r="K58" s="7"/>
      <c r="L58" s="58"/>
    </row>
    <row r="59" spans="1:12" ht="15" thickBot="1">
      <c r="A59" s="13"/>
      <c r="B59" s="13"/>
      <c r="C59" s="23" t="s">
        <v>50</v>
      </c>
      <c r="D59" s="13"/>
      <c r="E59" s="13"/>
      <c r="F59" s="13"/>
      <c r="G59" s="13"/>
      <c r="H59" s="24">
        <f>+H52/H46</f>
        <v>1.4685958949753433</v>
      </c>
      <c r="I59" s="24">
        <f>+I52/I46</f>
        <v>1.3974410235905639</v>
      </c>
      <c r="J59" s="7"/>
      <c r="K59" s="87">
        <f t="shared" si="0"/>
        <v>1.4685958949753433</v>
      </c>
      <c r="L59" s="95">
        <f t="shared" si="1"/>
        <v>1.3974410235905639</v>
      </c>
    </row>
    <row r="60" spans="1:11" ht="15" thickTop="1">
      <c r="A60" s="13"/>
      <c r="B60" s="13"/>
      <c r="C60" s="13"/>
      <c r="D60" s="13"/>
      <c r="E60" s="13"/>
      <c r="F60" s="13"/>
      <c r="G60" s="13"/>
      <c r="H60" s="25"/>
      <c r="I60" s="25"/>
      <c r="J60" s="7"/>
      <c r="K60" s="7"/>
    </row>
    <row r="61" spans="1:11" ht="14.25">
      <c r="A61" s="13"/>
      <c r="B61" s="13" t="s">
        <v>101</v>
      </c>
      <c r="C61" s="13"/>
      <c r="D61" s="13"/>
      <c r="E61" s="13"/>
      <c r="F61" s="13"/>
      <c r="G61" s="13"/>
      <c r="H61" s="7"/>
      <c r="I61" s="13"/>
      <c r="J61" s="7"/>
      <c r="K61" s="7"/>
    </row>
    <row r="62" spans="1:11" ht="14.25">
      <c r="A62" s="13"/>
      <c r="B62" s="13" t="s">
        <v>106</v>
      </c>
      <c r="C62" s="13"/>
      <c r="D62" s="13"/>
      <c r="E62" s="13"/>
      <c r="F62" s="13"/>
      <c r="G62" s="13"/>
      <c r="H62" s="13"/>
      <c r="I62" s="13"/>
      <c r="J62" s="7"/>
      <c r="K62" s="7"/>
    </row>
    <row r="63" spans="1:11" ht="14.25">
      <c r="A63" s="13"/>
      <c r="B63" s="13"/>
      <c r="C63" s="13"/>
      <c r="D63" s="13"/>
      <c r="E63" s="13"/>
      <c r="F63" s="13"/>
      <c r="G63" s="13"/>
      <c r="H63" s="13"/>
      <c r="I63" s="13"/>
      <c r="J63" s="7"/>
      <c r="K63" s="7"/>
    </row>
    <row r="64" spans="1:11" ht="14.25">
      <c r="A64" s="13"/>
      <c r="B64" s="13"/>
      <c r="C64" s="13"/>
      <c r="D64" s="13"/>
      <c r="E64" s="13"/>
      <c r="F64" s="13"/>
      <c r="G64" s="13"/>
      <c r="H64" s="13"/>
      <c r="I64" s="13"/>
      <c r="J64" s="7"/>
      <c r="K64" s="7"/>
    </row>
    <row r="65" spans="1:11" ht="14.25">
      <c r="A65" s="13"/>
      <c r="B65" s="13"/>
      <c r="C65" s="13"/>
      <c r="D65" s="13"/>
      <c r="E65" s="13"/>
      <c r="F65" s="13"/>
      <c r="G65" s="13"/>
      <c r="H65" s="13"/>
      <c r="I65" s="13"/>
      <c r="J65" s="7"/>
      <c r="K65" s="7"/>
    </row>
    <row r="66" spans="1:11" ht="14.25">
      <c r="A66" s="13"/>
      <c r="B66" s="13"/>
      <c r="C66" s="13"/>
      <c r="D66" s="13"/>
      <c r="E66" s="13"/>
      <c r="F66" s="13"/>
      <c r="G66" s="13"/>
      <c r="H66" s="13"/>
      <c r="I66" s="13"/>
      <c r="J66" s="7"/>
      <c r="K66" s="7"/>
    </row>
    <row r="67" spans="1:11" ht="14.25">
      <c r="A67" s="13"/>
      <c r="B67" s="13"/>
      <c r="C67" s="13"/>
      <c r="D67" s="13"/>
      <c r="E67" s="13"/>
      <c r="F67" s="13"/>
      <c r="G67" s="13"/>
      <c r="H67" s="13"/>
      <c r="I67" s="13"/>
      <c r="J67" s="7"/>
      <c r="K67" s="7"/>
    </row>
    <row r="68" spans="1:12" ht="14.25">
      <c r="A68" s="13"/>
      <c r="B68" s="13"/>
      <c r="E68" s="13"/>
      <c r="F68" s="13"/>
      <c r="G68" s="13"/>
      <c r="H68" s="13"/>
      <c r="I68" s="13"/>
      <c r="J68" s="13"/>
      <c r="K68" s="13"/>
      <c r="L68" s="7"/>
    </row>
    <row r="69" spans="1:12" ht="14.25">
      <c r="A69" s="13"/>
      <c r="B69" s="13"/>
      <c r="E69" s="13"/>
      <c r="F69" s="13"/>
      <c r="G69" s="13"/>
      <c r="H69" s="13"/>
      <c r="I69" s="13"/>
      <c r="J69" s="13"/>
      <c r="K69" s="13"/>
      <c r="L69" s="7"/>
    </row>
    <row r="70" spans="1:11" ht="14.25">
      <c r="A70" s="13"/>
      <c r="B70" s="13"/>
      <c r="C70" s="13"/>
      <c r="D70" s="13"/>
      <c r="E70" s="13"/>
      <c r="F70" s="13"/>
      <c r="G70" s="13"/>
      <c r="H70" s="13"/>
      <c r="I70" s="13"/>
      <c r="J70" s="7"/>
      <c r="K70" s="7"/>
    </row>
    <row r="71" spans="1:11" ht="14.25">
      <c r="A71" s="13"/>
      <c r="B71" s="13"/>
      <c r="C71" s="13"/>
      <c r="D71" s="13"/>
      <c r="E71" s="13"/>
      <c r="F71" s="13"/>
      <c r="G71" s="13"/>
      <c r="H71" s="13"/>
      <c r="I71" s="13"/>
      <c r="J71" s="7"/>
      <c r="K71" s="7"/>
    </row>
    <row r="72" spans="1:11" ht="14.25">
      <c r="A72" s="13"/>
      <c r="B72" s="13"/>
      <c r="C72" s="13"/>
      <c r="D72" s="13"/>
      <c r="E72" s="13"/>
      <c r="F72" s="13"/>
      <c r="G72" s="13"/>
      <c r="H72" s="13"/>
      <c r="I72" s="13"/>
      <c r="J72" s="7"/>
      <c r="K72" s="7"/>
    </row>
    <row r="73" spans="1:11" ht="14.25">
      <c r="A73" s="13"/>
      <c r="B73" s="13"/>
      <c r="C73" s="13"/>
      <c r="D73" s="13"/>
      <c r="E73" s="13"/>
      <c r="F73" s="13"/>
      <c r="G73" s="13"/>
      <c r="H73" s="13"/>
      <c r="I73" s="13"/>
      <c r="J73" s="7"/>
      <c r="K73" s="7"/>
    </row>
    <row r="74" spans="1:11" ht="14.25">
      <c r="A74" s="13"/>
      <c r="B74" s="13"/>
      <c r="C74" s="13"/>
      <c r="D74" s="13"/>
      <c r="E74" s="13"/>
      <c r="F74" s="13"/>
      <c r="G74" s="13"/>
      <c r="H74" s="13"/>
      <c r="I74" s="13"/>
      <c r="J74" s="7"/>
      <c r="K74" s="7"/>
    </row>
    <row r="75" spans="1:11" ht="14.25">
      <c r="A75" s="13"/>
      <c r="B75" s="13"/>
      <c r="C75" s="13"/>
      <c r="D75" s="13"/>
      <c r="E75" s="13"/>
      <c r="F75" s="13"/>
      <c r="G75" s="13"/>
      <c r="H75" s="13"/>
      <c r="I75" s="13"/>
      <c r="J75" s="7"/>
      <c r="K75" s="7"/>
    </row>
    <row r="76" spans="1:11" ht="14.25">
      <c r="A76" s="13"/>
      <c r="B76" s="13"/>
      <c r="C76" s="13"/>
      <c r="D76" s="13"/>
      <c r="E76" s="13"/>
      <c r="F76" s="13"/>
      <c r="G76" s="13"/>
      <c r="H76" s="13"/>
      <c r="I76" s="13"/>
      <c r="J76" s="7"/>
      <c r="K76" s="7"/>
    </row>
    <row r="77" spans="1:11" ht="14.25">
      <c r="A77" s="13"/>
      <c r="B77" s="13"/>
      <c r="C77" s="13"/>
      <c r="D77" s="13"/>
      <c r="E77" s="13"/>
      <c r="F77" s="13"/>
      <c r="G77" s="13"/>
      <c r="H77" s="13"/>
      <c r="I77" s="13"/>
      <c r="J77" s="7"/>
      <c r="K77" s="7"/>
    </row>
  </sheetData>
  <mergeCells count="2">
    <mergeCell ref="H12:I12"/>
    <mergeCell ref="K12:L12"/>
  </mergeCells>
  <printOptions/>
  <pageMargins left="0.67" right="0" top="0.38" bottom="0.39" header="0.31" footer="0.5"/>
  <pageSetup horizontalDpi="180" verticalDpi="18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workbookViewId="0" topLeftCell="A1">
      <selection activeCell="D16" sqref="D16"/>
    </sheetView>
  </sheetViews>
  <sheetFormatPr defaultColWidth="9.140625" defaultRowHeight="15" customHeight="1"/>
  <cols>
    <col min="1" max="3" width="9.140625" style="3" customWidth="1"/>
    <col min="4" max="4" width="16.7109375" style="3" customWidth="1"/>
    <col min="5" max="5" width="2.140625" style="3" customWidth="1"/>
    <col min="6" max="10" width="12.7109375" style="4" customWidth="1"/>
    <col min="11" max="16384" width="9.140625" style="3" customWidth="1"/>
  </cols>
  <sheetData>
    <row r="1" ht="15" customHeight="1">
      <c r="A1" s="1" t="s">
        <v>111</v>
      </c>
    </row>
    <row r="2" ht="15" customHeight="1">
      <c r="A2" s="3" t="s">
        <v>0</v>
      </c>
    </row>
    <row r="4" spans="1:3" ht="15" customHeight="1">
      <c r="A4" s="53" t="s">
        <v>1</v>
      </c>
      <c r="B4" s="6"/>
      <c r="C4" s="6"/>
    </row>
    <row r="5" ht="15" customHeight="1">
      <c r="A5" s="3" t="s">
        <v>124</v>
      </c>
    </row>
    <row r="6" ht="15" customHeight="1">
      <c r="A6" s="3" t="s">
        <v>89</v>
      </c>
    </row>
    <row r="9" ht="15" customHeight="1">
      <c r="A9" s="3" t="s">
        <v>95</v>
      </c>
    </row>
    <row r="10" ht="15" customHeight="1">
      <c r="A10" s="3" t="s">
        <v>117</v>
      </c>
    </row>
    <row r="12" spans="1:12" ht="15" customHeight="1">
      <c r="A12" s="13"/>
      <c r="B12" s="13"/>
      <c r="C12" s="13"/>
      <c r="D12" s="13"/>
      <c r="E12" s="13"/>
      <c r="F12" s="54" t="s">
        <v>51</v>
      </c>
      <c r="G12" s="54" t="s">
        <v>51</v>
      </c>
      <c r="H12" s="54" t="s">
        <v>55</v>
      </c>
      <c r="I12" s="54" t="s">
        <v>56</v>
      </c>
      <c r="J12" s="54"/>
      <c r="K12" s="13"/>
      <c r="L12" s="13"/>
    </row>
    <row r="13" spans="1:12" ht="15" customHeight="1">
      <c r="A13" s="13" t="s">
        <v>123</v>
      </c>
      <c r="B13" s="13"/>
      <c r="C13" s="13"/>
      <c r="D13" s="13"/>
      <c r="E13" s="13"/>
      <c r="F13" s="54" t="s">
        <v>52</v>
      </c>
      <c r="G13" s="54" t="s">
        <v>53</v>
      </c>
      <c r="H13" s="54" t="s">
        <v>80</v>
      </c>
      <c r="I13" s="54" t="s">
        <v>81</v>
      </c>
      <c r="J13" s="54" t="s">
        <v>57</v>
      </c>
      <c r="K13" s="13"/>
      <c r="L13" s="13"/>
    </row>
    <row r="14" spans="1:12" ht="15" customHeight="1">
      <c r="A14" s="55"/>
      <c r="B14" s="55"/>
      <c r="C14" s="55"/>
      <c r="D14" s="55"/>
      <c r="E14" s="56"/>
      <c r="F14" s="54" t="s">
        <v>54</v>
      </c>
      <c r="G14" s="54" t="s">
        <v>54</v>
      </c>
      <c r="H14" s="54" t="s">
        <v>54</v>
      </c>
      <c r="I14" s="54" t="s">
        <v>54</v>
      </c>
      <c r="J14" s="54" t="s">
        <v>54</v>
      </c>
      <c r="K14" s="13"/>
      <c r="L14" s="13"/>
    </row>
    <row r="15" spans="1:12" ht="15" customHeight="1">
      <c r="A15" s="13"/>
      <c r="B15" s="13"/>
      <c r="C15" s="13"/>
      <c r="D15" s="13"/>
      <c r="E15" s="13"/>
      <c r="F15" s="7"/>
      <c r="G15" s="7"/>
      <c r="H15" s="7"/>
      <c r="I15" s="7"/>
      <c r="J15" s="7"/>
      <c r="K15" s="13"/>
      <c r="L15" s="13"/>
    </row>
    <row r="16" spans="1:12" ht="17.25" customHeight="1">
      <c r="A16" s="13" t="s">
        <v>118</v>
      </c>
      <c r="B16" s="13"/>
      <c r="C16" s="13"/>
      <c r="D16" s="13"/>
      <c r="E16" s="13"/>
      <c r="F16" s="7">
        <f>+F42</f>
        <v>60024</v>
      </c>
      <c r="G16" s="7">
        <f>+G42</f>
        <v>6248</v>
      </c>
      <c r="H16" s="7">
        <f>+H42</f>
        <v>4538</v>
      </c>
      <c r="I16" s="7">
        <f>+I42</f>
        <v>15530</v>
      </c>
      <c r="J16" s="7">
        <f>SUM(F16:I16)</f>
        <v>86340</v>
      </c>
      <c r="K16" s="13"/>
      <c r="L16" s="13"/>
    </row>
    <row r="17" spans="1:12" ht="15" customHeight="1">
      <c r="A17" s="13"/>
      <c r="B17" s="13"/>
      <c r="C17" s="13"/>
      <c r="D17" s="13"/>
      <c r="E17" s="13"/>
      <c r="F17" s="7"/>
      <c r="G17" s="7"/>
      <c r="H17" s="7"/>
      <c r="I17" s="7"/>
      <c r="J17" s="7"/>
      <c r="K17" s="13"/>
      <c r="L17" s="13"/>
    </row>
    <row r="18" spans="1:12" ht="15" customHeight="1">
      <c r="A18" s="13" t="s">
        <v>27</v>
      </c>
      <c r="B18" s="13"/>
      <c r="C18" s="13"/>
      <c r="D18" s="13"/>
      <c r="E18" s="13"/>
      <c r="F18" s="7">
        <v>0</v>
      </c>
      <c r="G18" s="7">
        <v>0</v>
      </c>
      <c r="H18" s="7">
        <v>0</v>
      </c>
      <c r="I18" s="7">
        <f>+INCOMESTATEMENT!H39</f>
        <v>1819</v>
      </c>
      <c r="J18" s="7">
        <f>SUM(F18:I18)</f>
        <v>1819</v>
      </c>
      <c r="K18" s="13"/>
      <c r="L18" s="13"/>
    </row>
    <row r="19" spans="1:12" ht="15" customHeight="1">
      <c r="A19" s="13"/>
      <c r="B19" s="13"/>
      <c r="C19" s="13"/>
      <c r="D19" s="13"/>
      <c r="E19" s="13"/>
      <c r="F19" s="7"/>
      <c r="G19" s="7"/>
      <c r="H19" s="7"/>
      <c r="I19" s="7"/>
      <c r="J19" s="7"/>
      <c r="K19" s="13"/>
      <c r="L19" s="13"/>
    </row>
    <row r="20" spans="1:12" ht="15" customHeight="1">
      <c r="A20" s="13" t="s">
        <v>58</v>
      </c>
      <c r="B20" s="13"/>
      <c r="C20" s="13"/>
      <c r="D20" s="13"/>
      <c r="E20" s="13"/>
      <c r="F20" s="7">
        <v>0</v>
      </c>
      <c r="G20" s="7">
        <v>0</v>
      </c>
      <c r="H20" s="7">
        <v>0</v>
      </c>
      <c r="I20" s="7">
        <v>0</v>
      </c>
      <c r="J20" s="7">
        <f>SUM(F20:I20)</f>
        <v>0</v>
      </c>
      <c r="K20" s="13"/>
      <c r="L20" s="13"/>
    </row>
    <row r="21" spans="1:12" ht="15" customHeight="1">
      <c r="A21" s="13"/>
      <c r="B21" s="13"/>
      <c r="C21" s="13"/>
      <c r="D21" s="13"/>
      <c r="E21" s="13"/>
      <c r="F21" s="7"/>
      <c r="G21" s="7"/>
      <c r="H21" s="7"/>
      <c r="I21" s="7"/>
      <c r="J21" s="7"/>
      <c r="K21" s="13"/>
      <c r="L21" s="13"/>
    </row>
    <row r="22" spans="1:12" ht="15" customHeight="1">
      <c r="A22" s="13" t="s">
        <v>107</v>
      </c>
      <c r="B22" s="13"/>
      <c r="C22" s="13"/>
      <c r="D22" s="13"/>
      <c r="E22" s="13"/>
      <c r="F22" s="7">
        <v>0</v>
      </c>
      <c r="G22" s="7">
        <v>0</v>
      </c>
      <c r="H22" s="7">
        <v>-9</v>
      </c>
      <c r="I22" s="7">
        <v>0</v>
      </c>
      <c r="J22" s="7">
        <f>SUM(F22:I22)</f>
        <v>-9</v>
      </c>
      <c r="K22" s="13"/>
      <c r="L22" s="13"/>
    </row>
    <row r="23" spans="1:12" ht="15" customHeight="1">
      <c r="A23" s="13"/>
      <c r="B23" s="13"/>
      <c r="C23" s="13"/>
      <c r="D23" s="13"/>
      <c r="E23" s="13"/>
      <c r="F23" s="7"/>
      <c r="G23" s="7"/>
      <c r="H23" s="7"/>
      <c r="I23" s="7"/>
      <c r="J23" s="7"/>
      <c r="K23" s="13"/>
      <c r="L23" s="13"/>
    </row>
    <row r="24" spans="1:12" ht="15" customHeight="1" thickBot="1">
      <c r="A24" s="13" t="s">
        <v>119</v>
      </c>
      <c r="B24" s="13"/>
      <c r="C24" s="13"/>
      <c r="D24" s="13"/>
      <c r="E24" s="13"/>
      <c r="F24" s="57">
        <f>SUM(F16:F23)</f>
        <v>60024</v>
      </c>
      <c r="G24" s="57">
        <f>SUM(G16:G23)</f>
        <v>6248</v>
      </c>
      <c r="H24" s="57">
        <f>SUM(H16:H23)</f>
        <v>4529</v>
      </c>
      <c r="I24" s="57">
        <f>SUM(I16:I23)</f>
        <v>17349</v>
      </c>
      <c r="J24" s="57">
        <f>SUM(J16:J23)</f>
        <v>88150</v>
      </c>
      <c r="K24" s="13"/>
      <c r="L24" s="13"/>
    </row>
    <row r="25" spans="1:12" ht="15" customHeight="1" thickTop="1">
      <c r="A25" s="13"/>
      <c r="B25" s="13"/>
      <c r="C25" s="13"/>
      <c r="D25" s="13"/>
      <c r="E25" s="13"/>
      <c r="F25" s="7"/>
      <c r="G25" s="7"/>
      <c r="H25" s="7"/>
      <c r="I25" s="7"/>
      <c r="J25" s="7"/>
      <c r="K25" s="13"/>
      <c r="L25" s="13"/>
    </row>
    <row r="26" spans="1:12" ht="15" customHeight="1">
      <c r="A26" s="13"/>
      <c r="B26" s="13"/>
      <c r="C26" s="13"/>
      <c r="D26" s="13"/>
      <c r="E26" s="13"/>
      <c r="F26" s="7"/>
      <c r="G26" s="7"/>
      <c r="H26" s="7"/>
      <c r="I26" s="7"/>
      <c r="J26" s="7"/>
      <c r="K26" s="13"/>
      <c r="L26" s="13"/>
    </row>
    <row r="27" spans="1:12" ht="15" customHeight="1">
      <c r="A27" s="13"/>
      <c r="B27" s="13"/>
      <c r="C27" s="13"/>
      <c r="D27" s="13"/>
      <c r="E27" s="13"/>
      <c r="F27" s="7"/>
      <c r="G27" s="7"/>
      <c r="H27" s="7"/>
      <c r="I27" s="7"/>
      <c r="J27" s="7"/>
      <c r="K27" s="13"/>
      <c r="L27" s="13"/>
    </row>
    <row r="28" spans="1:12" ht="15" customHeight="1">
      <c r="A28" s="13"/>
      <c r="B28" s="13"/>
      <c r="C28" s="13"/>
      <c r="D28" s="13"/>
      <c r="E28" s="13"/>
      <c r="F28" s="7"/>
      <c r="G28" s="7"/>
      <c r="H28" s="7"/>
      <c r="I28" s="7"/>
      <c r="J28" s="7"/>
      <c r="K28" s="13"/>
      <c r="L28" s="13"/>
    </row>
    <row r="29" spans="1:12" ht="15" customHeight="1">
      <c r="A29" s="13" t="s">
        <v>120</v>
      </c>
      <c r="B29" s="13"/>
      <c r="C29" s="13"/>
      <c r="D29" s="13"/>
      <c r="E29" s="13"/>
      <c r="F29" s="7"/>
      <c r="G29" s="7"/>
      <c r="H29" s="7"/>
      <c r="I29" s="7"/>
      <c r="J29" s="7"/>
      <c r="K29" s="13"/>
      <c r="L29" s="13"/>
    </row>
    <row r="30" spans="1:12" ht="15" customHeight="1">
      <c r="A30" s="55"/>
      <c r="B30" s="55"/>
      <c r="C30" s="55"/>
      <c r="D30" s="55"/>
      <c r="E30" s="13"/>
      <c r="F30" s="7"/>
      <c r="G30" s="7"/>
      <c r="H30" s="7"/>
      <c r="I30" s="7"/>
      <c r="J30" s="7"/>
      <c r="K30" s="13"/>
      <c r="L30" s="13"/>
    </row>
    <row r="31" spans="1:12" ht="15" customHeight="1">
      <c r="A31" s="13"/>
      <c r="B31" s="13"/>
      <c r="C31" s="13"/>
      <c r="D31" s="13"/>
      <c r="E31" s="13"/>
      <c r="F31" s="7"/>
      <c r="G31" s="7"/>
      <c r="H31" s="7"/>
      <c r="I31" s="7"/>
      <c r="J31" s="7"/>
      <c r="K31" s="13"/>
      <c r="L31" s="13"/>
    </row>
    <row r="32" spans="1:12" ht="15" customHeight="1">
      <c r="A32" s="13" t="s">
        <v>98</v>
      </c>
      <c r="B32" s="13"/>
      <c r="C32" s="13"/>
      <c r="D32" s="13"/>
      <c r="E32" s="13"/>
      <c r="F32" s="7">
        <v>60024</v>
      </c>
      <c r="G32" s="7">
        <v>6248</v>
      </c>
      <c r="H32" s="7">
        <v>4586</v>
      </c>
      <c r="I32" s="7">
        <v>11817</v>
      </c>
      <c r="J32" s="7">
        <f>SUM(F32:I32)</f>
        <v>82675</v>
      </c>
      <c r="K32" s="13"/>
      <c r="L32" s="13"/>
    </row>
    <row r="33" spans="1:12" ht="15" customHeight="1">
      <c r="A33" s="13"/>
      <c r="B33" s="13"/>
      <c r="C33" s="13"/>
      <c r="D33" s="13"/>
      <c r="E33" s="13"/>
      <c r="F33" s="7"/>
      <c r="G33" s="7"/>
      <c r="H33" s="7"/>
      <c r="I33" s="7"/>
      <c r="J33" s="7"/>
      <c r="K33" s="13"/>
      <c r="L33" s="13"/>
    </row>
    <row r="34" spans="1:12" ht="15" customHeight="1">
      <c r="A34" s="13" t="s">
        <v>105</v>
      </c>
      <c r="B34" s="13"/>
      <c r="C34" s="13"/>
      <c r="D34" s="13"/>
      <c r="E34" s="13"/>
      <c r="F34" s="7">
        <v>0</v>
      </c>
      <c r="G34" s="7">
        <v>0</v>
      </c>
      <c r="H34" s="7">
        <v>0</v>
      </c>
      <c r="I34" s="7">
        <v>4313</v>
      </c>
      <c r="J34" s="7">
        <f>SUM(F34:I34)</f>
        <v>4313</v>
      </c>
      <c r="K34" s="13"/>
      <c r="L34" s="13"/>
    </row>
    <row r="35" spans="1:12" ht="15" customHeight="1">
      <c r="A35" s="13"/>
      <c r="B35" s="13"/>
      <c r="C35" s="13"/>
      <c r="D35" s="13"/>
      <c r="E35" s="13"/>
      <c r="F35" s="7"/>
      <c r="G35" s="7"/>
      <c r="H35" s="7"/>
      <c r="I35" s="7"/>
      <c r="J35" s="7"/>
      <c r="K35" s="13"/>
      <c r="L35" s="13"/>
    </row>
    <row r="36" spans="1:12" ht="15" customHeight="1">
      <c r="A36" s="13" t="s">
        <v>99</v>
      </c>
      <c r="B36" s="13"/>
      <c r="C36" s="13"/>
      <c r="D36" s="13"/>
      <c r="E36" s="13"/>
      <c r="F36" s="7">
        <v>0</v>
      </c>
      <c r="G36" s="7">
        <v>0</v>
      </c>
      <c r="H36" s="7">
        <v>0</v>
      </c>
      <c r="I36" s="7">
        <v>0</v>
      </c>
      <c r="J36" s="7">
        <f>SUM(F36:I36)</f>
        <v>0</v>
      </c>
      <c r="K36" s="13"/>
      <c r="L36" s="13"/>
    </row>
    <row r="37" spans="1:12" ht="15" customHeight="1">
      <c r="A37" s="13"/>
      <c r="B37" s="13"/>
      <c r="C37" s="13"/>
      <c r="D37" s="13"/>
      <c r="E37" s="13"/>
      <c r="F37" s="7"/>
      <c r="G37" s="7"/>
      <c r="H37" s="7"/>
      <c r="I37" s="7"/>
      <c r="J37" s="7"/>
      <c r="K37" s="13"/>
      <c r="L37" s="13"/>
    </row>
    <row r="38" spans="1:12" ht="15" customHeight="1">
      <c r="A38" s="13" t="s">
        <v>58</v>
      </c>
      <c r="B38" s="13"/>
      <c r="C38" s="13"/>
      <c r="D38" s="13"/>
      <c r="E38" s="13"/>
      <c r="F38" s="7">
        <v>0</v>
      </c>
      <c r="G38" s="7">
        <v>0</v>
      </c>
      <c r="H38" s="7">
        <v>0</v>
      </c>
      <c r="I38" s="7">
        <v>-600</v>
      </c>
      <c r="J38" s="7">
        <f>SUM(F38:I38)</f>
        <v>-600</v>
      </c>
      <c r="K38" s="13"/>
      <c r="L38" s="13"/>
    </row>
    <row r="39" spans="1:12" ht="15" customHeight="1">
      <c r="A39" s="13"/>
      <c r="B39" s="13"/>
      <c r="C39" s="13"/>
      <c r="D39" s="13"/>
      <c r="E39" s="13"/>
      <c r="F39" s="7"/>
      <c r="G39" s="7"/>
      <c r="H39" s="7"/>
      <c r="I39" s="7"/>
      <c r="J39" s="7"/>
      <c r="K39" s="13"/>
      <c r="L39" s="13"/>
    </row>
    <row r="40" spans="1:12" ht="15" customHeight="1">
      <c r="A40" s="13" t="s">
        <v>107</v>
      </c>
      <c r="B40" s="13"/>
      <c r="C40" s="13"/>
      <c r="D40" s="13"/>
      <c r="E40" s="13"/>
      <c r="F40" s="7">
        <v>0</v>
      </c>
      <c r="G40" s="7">
        <v>0</v>
      </c>
      <c r="H40" s="7">
        <v>-48</v>
      </c>
      <c r="I40" s="7">
        <v>0</v>
      </c>
      <c r="J40" s="7">
        <f>SUM(F40:I40)</f>
        <v>-48</v>
      </c>
      <c r="K40" s="13"/>
      <c r="L40" s="13"/>
    </row>
    <row r="41" spans="1:12" ht="15" customHeight="1">
      <c r="A41" s="13"/>
      <c r="B41" s="13"/>
      <c r="C41" s="13"/>
      <c r="D41" s="13"/>
      <c r="E41" s="13"/>
      <c r="F41" s="7"/>
      <c r="G41" s="7"/>
      <c r="H41" s="7"/>
      <c r="I41" s="7"/>
      <c r="J41" s="7"/>
      <c r="K41" s="13"/>
      <c r="L41" s="13"/>
    </row>
    <row r="42" spans="1:12" ht="15" customHeight="1" thickBot="1">
      <c r="A42" s="13" t="s">
        <v>104</v>
      </c>
      <c r="B42" s="13"/>
      <c r="C42" s="13"/>
      <c r="D42" s="13"/>
      <c r="E42" s="13"/>
      <c r="F42" s="57">
        <f>SUM(F32:F41)</f>
        <v>60024</v>
      </c>
      <c r="G42" s="57">
        <f>SUM(G32:G41)</f>
        <v>6248</v>
      </c>
      <c r="H42" s="57">
        <f>SUM(H32:H41)</f>
        <v>4538</v>
      </c>
      <c r="I42" s="57">
        <f>SUM(I32:I41)</f>
        <v>15530</v>
      </c>
      <c r="J42" s="57">
        <f>SUM(J32:J41)</f>
        <v>86340</v>
      </c>
      <c r="K42" s="58"/>
      <c r="L42" s="13"/>
    </row>
    <row r="43" spans="1:12" ht="15" customHeight="1" thickTop="1">
      <c r="A43" s="13"/>
      <c r="B43" s="13"/>
      <c r="C43" s="13"/>
      <c r="D43" s="13"/>
      <c r="E43" s="13"/>
      <c r="F43" s="7"/>
      <c r="G43" s="7"/>
      <c r="H43" s="7"/>
      <c r="I43" s="7"/>
      <c r="J43" s="7"/>
      <c r="K43" s="13"/>
      <c r="L43" s="13"/>
    </row>
    <row r="44" spans="1:12" ht="15" customHeight="1">
      <c r="A44" s="13"/>
      <c r="B44" s="13"/>
      <c r="C44" s="13"/>
      <c r="D44" s="13"/>
      <c r="E44" s="13"/>
      <c r="F44" s="7"/>
      <c r="G44" s="7"/>
      <c r="H44" s="7"/>
      <c r="I44" s="7"/>
      <c r="J44" s="7"/>
      <c r="K44" s="13"/>
      <c r="L44" s="13"/>
    </row>
    <row r="45" spans="1:12" ht="15" customHeight="1">
      <c r="A45" s="13"/>
      <c r="B45" s="13"/>
      <c r="C45" s="13"/>
      <c r="D45" s="13"/>
      <c r="E45" s="13"/>
      <c r="F45" s="7"/>
      <c r="G45" s="7"/>
      <c r="H45" s="7"/>
      <c r="I45" s="7"/>
      <c r="J45" s="7"/>
      <c r="K45" s="13"/>
      <c r="L45" s="13"/>
    </row>
    <row r="46" spans="1:12" ht="15" customHeight="1">
      <c r="A46" s="13"/>
      <c r="B46" s="13" t="s">
        <v>102</v>
      </c>
      <c r="C46" s="13"/>
      <c r="D46" s="13"/>
      <c r="E46" s="13"/>
      <c r="F46" s="7"/>
      <c r="G46" s="7"/>
      <c r="H46" s="7"/>
      <c r="I46" s="7"/>
      <c r="J46" s="7"/>
      <c r="K46" s="13"/>
      <c r="L46" s="13"/>
    </row>
    <row r="47" spans="1:12" ht="15" customHeight="1">
      <c r="A47" s="13"/>
      <c r="B47" s="13" t="s">
        <v>106</v>
      </c>
      <c r="C47" s="13"/>
      <c r="D47" s="13"/>
      <c r="E47" s="13"/>
      <c r="F47" s="7"/>
      <c r="G47" s="7"/>
      <c r="H47" s="7"/>
      <c r="I47" s="7"/>
      <c r="J47" s="7"/>
      <c r="K47" s="13"/>
      <c r="L47" s="13"/>
    </row>
    <row r="48" spans="1:12" ht="15" customHeight="1">
      <c r="A48" s="13"/>
      <c r="B48" s="13"/>
      <c r="C48" s="13"/>
      <c r="D48" s="13"/>
      <c r="E48" s="13"/>
      <c r="F48" s="7"/>
      <c r="G48" s="7"/>
      <c r="H48" s="7"/>
      <c r="I48" s="7"/>
      <c r="J48" s="7"/>
      <c r="K48" s="13"/>
      <c r="L48" s="13"/>
    </row>
    <row r="49" spans="1:12" ht="15" customHeight="1">
      <c r="A49" s="13"/>
      <c r="B49" s="13"/>
      <c r="C49" s="13"/>
      <c r="D49" s="13"/>
      <c r="E49" s="13"/>
      <c r="F49" s="7"/>
      <c r="G49" s="7"/>
      <c r="H49" s="7"/>
      <c r="I49" s="7"/>
      <c r="J49" s="7"/>
      <c r="K49" s="13"/>
      <c r="L49" s="13"/>
    </row>
    <row r="50" spans="1:12" ht="15" customHeight="1">
      <c r="A50" s="13"/>
      <c r="B50" s="13"/>
      <c r="C50" s="13"/>
      <c r="D50" s="13"/>
      <c r="E50" s="13"/>
      <c r="F50" s="7"/>
      <c r="G50" s="7"/>
      <c r="H50" s="7"/>
      <c r="I50" s="7"/>
      <c r="J50" s="7"/>
      <c r="K50" s="13"/>
      <c r="L50" s="13"/>
    </row>
    <row r="51" spans="1:12" ht="15" customHeight="1">
      <c r="A51" s="13"/>
      <c r="B51" s="13"/>
      <c r="C51" s="13"/>
      <c r="D51" s="13"/>
      <c r="E51" s="13"/>
      <c r="F51" s="7"/>
      <c r="G51" s="7"/>
      <c r="H51" s="7"/>
      <c r="I51" s="7"/>
      <c r="J51" s="7"/>
      <c r="K51" s="13"/>
      <c r="L51" s="13"/>
    </row>
    <row r="52" spans="1:12" ht="15" customHeight="1">
      <c r="A52" s="13"/>
      <c r="B52" s="13"/>
      <c r="C52" s="13"/>
      <c r="D52" s="13"/>
      <c r="E52" s="13"/>
      <c r="F52" s="7"/>
      <c r="G52" s="7"/>
      <c r="H52" s="7"/>
      <c r="I52" s="7"/>
      <c r="J52" s="7"/>
      <c r="K52" s="13"/>
      <c r="L52" s="13"/>
    </row>
  </sheetData>
  <printOptions/>
  <pageMargins left="0.7" right="0.25" top="0.57" bottom="0.25" header="0.5" footer="0.5"/>
  <pageSetup horizontalDpi="180" verticalDpi="18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9"/>
  <sheetViews>
    <sheetView tabSelected="1" zoomScale="75" zoomScaleNormal="75" workbookViewId="0" topLeftCell="A4">
      <selection activeCell="I35" sqref="I35"/>
    </sheetView>
  </sheetViews>
  <sheetFormatPr defaultColWidth="9.140625" defaultRowHeight="12.75"/>
  <cols>
    <col min="1" max="1" width="17.00390625" style="3" customWidth="1"/>
    <col min="2" max="5" width="9.140625" style="3" customWidth="1"/>
    <col min="6" max="7" width="18.7109375" style="3" customWidth="1"/>
    <col min="8" max="8" width="6.57421875" style="4" customWidth="1"/>
    <col min="9" max="9" width="18.7109375" style="12" customWidth="1"/>
    <col min="10" max="10" width="18.7109375" style="4" customWidth="1"/>
    <col min="11" max="11" width="13.421875" style="3" customWidth="1"/>
    <col min="12" max="16384" width="9.140625" style="3" customWidth="1"/>
  </cols>
  <sheetData>
    <row r="1" spans="1:8" ht="15">
      <c r="A1" s="59" t="s">
        <v>112</v>
      </c>
      <c r="B1" s="13"/>
      <c r="C1" s="13"/>
      <c r="D1" s="13"/>
      <c r="E1" s="13"/>
      <c r="F1" s="13"/>
      <c r="G1" s="13"/>
      <c r="H1" s="7"/>
    </row>
    <row r="2" ht="12.75">
      <c r="A2" s="3" t="s">
        <v>0</v>
      </c>
    </row>
    <row r="4" spans="1:9" ht="12.75">
      <c r="A4" s="5" t="s">
        <v>1</v>
      </c>
      <c r="B4" s="6"/>
      <c r="C4" s="6"/>
      <c r="I4" s="4"/>
    </row>
    <row r="5" spans="1:9" ht="12.75">
      <c r="A5" s="3" t="s">
        <v>121</v>
      </c>
      <c r="I5" s="4"/>
    </row>
    <row r="6" spans="1:9" ht="12.75">
      <c r="A6" s="3" t="s">
        <v>89</v>
      </c>
      <c r="I6" s="4"/>
    </row>
    <row r="7" ht="12.75">
      <c r="I7" s="4"/>
    </row>
    <row r="8" spans="1:9" ht="12.75">
      <c r="A8" s="2" t="s">
        <v>96</v>
      </c>
      <c r="I8" s="4"/>
    </row>
    <row r="9" spans="1:9" ht="12.75">
      <c r="A9" s="2" t="s">
        <v>122</v>
      </c>
      <c r="I9" s="4"/>
    </row>
    <row r="10" spans="1:9" ht="12.75">
      <c r="A10" s="2"/>
      <c r="I10" s="4"/>
    </row>
    <row r="11" spans="1:10" ht="12.75">
      <c r="A11" s="2"/>
      <c r="F11" s="99" t="s">
        <v>2</v>
      </c>
      <c r="G11" s="100"/>
      <c r="H11" s="70"/>
      <c r="I11" s="99" t="s">
        <v>28</v>
      </c>
      <c r="J11" s="100"/>
    </row>
    <row r="12" spans="1:10" ht="12.75">
      <c r="A12" s="2"/>
      <c r="F12" s="64" t="s">
        <v>3</v>
      </c>
      <c r="G12" s="26" t="s">
        <v>4</v>
      </c>
      <c r="H12" s="8"/>
      <c r="I12" s="26" t="s">
        <v>3</v>
      </c>
      <c r="J12" s="27" t="s">
        <v>4</v>
      </c>
    </row>
    <row r="13" spans="1:10" ht="12.75">
      <c r="A13" s="2"/>
      <c r="F13" s="64" t="s">
        <v>115</v>
      </c>
      <c r="G13" s="26" t="s">
        <v>15</v>
      </c>
      <c r="H13" s="8"/>
      <c r="I13" s="26" t="s">
        <v>11</v>
      </c>
      <c r="J13" s="27" t="s">
        <v>15</v>
      </c>
    </row>
    <row r="14" spans="1:10" ht="12.75">
      <c r="A14" s="2"/>
      <c r="F14" s="64" t="s">
        <v>12</v>
      </c>
      <c r="G14" s="26" t="s">
        <v>12</v>
      </c>
      <c r="H14" s="8"/>
      <c r="I14" s="26" t="s">
        <v>76</v>
      </c>
      <c r="J14" s="27" t="s">
        <v>77</v>
      </c>
    </row>
    <row r="15" spans="1:10" ht="12.75">
      <c r="A15" s="2"/>
      <c r="F15" s="65">
        <v>38564</v>
      </c>
      <c r="G15" s="67">
        <v>38199</v>
      </c>
      <c r="H15" s="71"/>
      <c r="I15" s="65">
        <v>38564</v>
      </c>
      <c r="J15" s="67">
        <v>38199</v>
      </c>
    </row>
    <row r="16" spans="1:10" ht="12.75">
      <c r="A16" s="2"/>
      <c r="F16" s="66" t="s">
        <v>13</v>
      </c>
      <c r="G16" s="29" t="s">
        <v>13</v>
      </c>
      <c r="H16" s="70"/>
      <c r="I16" s="66" t="s">
        <v>13</v>
      </c>
      <c r="J16" s="29" t="s">
        <v>13</v>
      </c>
    </row>
    <row r="17" spans="1:10" ht="12.75">
      <c r="A17" s="2"/>
      <c r="F17" s="64"/>
      <c r="G17" s="31"/>
      <c r="H17" s="40"/>
      <c r="I17" s="29"/>
      <c r="J17" s="30"/>
    </row>
    <row r="18" spans="6:10" ht="12.75">
      <c r="F18" s="32" t="s">
        <v>14</v>
      </c>
      <c r="G18" s="32" t="s">
        <v>14</v>
      </c>
      <c r="H18" s="68"/>
      <c r="I18" s="32" t="s">
        <v>14</v>
      </c>
      <c r="J18" s="33" t="s">
        <v>14</v>
      </c>
    </row>
    <row r="19" spans="6:10" ht="12.75">
      <c r="F19" s="60"/>
      <c r="H19" s="8"/>
      <c r="I19" s="8"/>
      <c r="J19" s="60"/>
    </row>
    <row r="20" spans="5:10" ht="12.75">
      <c r="E20" s="10"/>
      <c r="F20" s="60"/>
      <c r="G20" s="10"/>
      <c r="H20" s="8"/>
      <c r="I20" s="8"/>
      <c r="J20" s="60"/>
    </row>
    <row r="21" spans="6:8" ht="12.75">
      <c r="F21" s="4"/>
      <c r="H21" s="12"/>
    </row>
    <row r="22" spans="1:10" ht="12.75">
      <c r="A22" s="2" t="s">
        <v>59</v>
      </c>
      <c r="E22" s="10"/>
      <c r="F22" s="4">
        <v>2174</v>
      </c>
      <c r="G22" s="98">
        <v>1701</v>
      </c>
      <c r="H22" s="12"/>
      <c r="I22" s="12">
        <f>+F22</f>
        <v>2174</v>
      </c>
      <c r="J22" s="4">
        <f>+G22</f>
        <v>1701</v>
      </c>
    </row>
    <row r="23" spans="6:8" ht="12.75">
      <c r="F23" s="4"/>
      <c r="H23" s="12"/>
    </row>
    <row r="24" spans="1:8" ht="12.75">
      <c r="A24" s="2" t="s">
        <v>91</v>
      </c>
      <c r="F24" s="4"/>
      <c r="G24" s="4"/>
      <c r="H24" s="12"/>
    </row>
    <row r="25" spans="6:8" ht="12.75">
      <c r="F25" s="4"/>
      <c r="G25" s="4"/>
      <c r="H25" s="12"/>
    </row>
    <row r="26" spans="1:10" ht="12.75">
      <c r="A26" s="3" t="s">
        <v>60</v>
      </c>
      <c r="F26" s="4">
        <v>1492</v>
      </c>
      <c r="G26" s="4">
        <v>1454</v>
      </c>
      <c r="H26" s="12"/>
      <c r="I26" s="12">
        <f aca="true" t="shared" si="0" ref="I26:I62">+F26</f>
        <v>1492</v>
      </c>
      <c r="J26" s="4">
        <f aca="true" t="shared" si="1" ref="J26:J62">+G26</f>
        <v>1454</v>
      </c>
    </row>
    <row r="27" spans="1:10" ht="12.75">
      <c r="A27" s="3" t="s">
        <v>61</v>
      </c>
      <c r="F27" s="4">
        <v>7</v>
      </c>
      <c r="G27" s="4">
        <v>-4</v>
      </c>
      <c r="H27" s="12"/>
      <c r="I27" s="12">
        <f t="shared" si="0"/>
        <v>7</v>
      </c>
      <c r="J27" s="4">
        <f t="shared" si="1"/>
        <v>-4</v>
      </c>
    </row>
    <row r="28" spans="6:10" ht="12.75">
      <c r="F28" s="61"/>
      <c r="G28" s="61"/>
      <c r="H28" s="12"/>
      <c r="I28" s="61"/>
      <c r="J28" s="61"/>
    </row>
    <row r="29" spans="1:10" ht="12.75">
      <c r="A29" s="2" t="s">
        <v>82</v>
      </c>
      <c r="F29" s="4">
        <f>SUM(F22:F28)</f>
        <v>3673</v>
      </c>
      <c r="G29" s="4">
        <f>SUM(G22:G28)</f>
        <v>3151</v>
      </c>
      <c r="H29" s="12"/>
      <c r="I29" s="12">
        <f t="shared" si="0"/>
        <v>3673</v>
      </c>
      <c r="J29" s="4">
        <f t="shared" si="1"/>
        <v>3151</v>
      </c>
    </row>
    <row r="30" spans="6:8" ht="12.75">
      <c r="F30" s="4"/>
      <c r="G30" s="4"/>
      <c r="H30" s="12"/>
    </row>
    <row r="31" spans="1:8" ht="12.75">
      <c r="A31" s="2" t="s">
        <v>62</v>
      </c>
      <c r="F31" s="4"/>
      <c r="G31" s="4"/>
      <c r="H31" s="12"/>
    </row>
    <row r="32" spans="1:10" ht="12.75">
      <c r="A32" s="3" t="s">
        <v>63</v>
      </c>
      <c r="F32" s="4">
        <v>-202</v>
      </c>
      <c r="G32" s="4">
        <v>-417</v>
      </c>
      <c r="H32" s="12"/>
      <c r="I32" s="12">
        <f t="shared" si="0"/>
        <v>-202</v>
      </c>
      <c r="J32" s="4">
        <f t="shared" si="1"/>
        <v>-417</v>
      </c>
    </row>
    <row r="33" spans="1:10" ht="12.75">
      <c r="A33" s="3" t="s">
        <v>87</v>
      </c>
      <c r="F33" s="4">
        <v>429</v>
      </c>
      <c r="G33" s="4">
        <v>-1239</v>
      </c>
      <c r="H33" s="12"/>
      <c r="I33" s="12">
        <f t="shared" si="0"/>
        <v>429</v>
      </c>
      <c r="J33" s="4">
        <f t="shared" si="1"/>
        <v>-1239</v>
      </c>
    </row>
    <row r="34" spans="1:10" ht="12.75">
      <c r="A34" s="3" t="s">
        <v>64</v>
      </c>
      <c r="F34" s="4">
        <v>-8</v>
      </c>
      <c r="G34" s="4">
        <v>-3</v>
      </c>
      <c r="H34" s="12"/>
      <c r="I34" s="12">
        <f t="shared" si="0"/>
        <v>-8</v>
      </c>
      <c r="J34" s="4">
        <f t="shared" si="1"/>
        <v>-3</v>
      </c>
    </row>
    <row r="35" spans="1:10" ht="12.75">
      <c r="A35" s="3" t="s">
        <v>65</v>
      </c>
      <c r="F35" s="4">
        <v>-172</v>
      </c>
      <c r="G35" s="4">
        <v>-56</v>
      </c>
      <c r="H35" s="12"/>
      <c r="I35" s="61">
        <f t="shared" si="0"/>
        <v>-172</v>
      </c>
      <c r="J35" s="61">
        <f t="shared" si="1"/>
        <v>-56</v>
      </c>
    </row>
    <row r="36" spans="1:10" ht="12.75">
      <c r="A36" s="2" t="s">
        <v>66</v>
      </c>
      <c r="F36" s="62">
        <f>SUM(F29:F35)</f>
        <v>3720</v>
      </c>
      <c r="G36" s="62">
        <f>SUM(G29:G35)</f>
        <v>1436</v>
      </c>
      <c r="H36" s="12"/>
      <c r="I36" s="61">
        <f t="shared" si="0"/>
        <v>3720</v>
      </c>
      <c r="J36" s="61">
        <f t="shared" si="1"/>
        <v>1436</v>
      </c>
    </row>
    <row r="37" spans="6:8" ht="12.75">
      <c r="F37" s="4"/>
      <c r="G37" s="4"/>
      <c r="H37" s="12"/>
    </row>
    <row r="38" spans="1:8" ht="12.75">
      <c r="A38" s="2" t="s">
        <v>67</v>
      </c>
      <c r="F38" s="4"/>
      <c r="G38" s="4"/>
      <c r="H38" s="12"/>
    </row>
    <row r="39" spans="1:10" ht="12.75">
      <c r="A39" s="3" t="s">
        <v>75</v>
      </c>
      <c r="F39" s="4">
        <v>-48</v>
      </c>
      <c r="G39" s="4">
        <v>-318</v>
      </c>
      <c r="H39" s="12"/>
      <c r="I39" s="12">
        <f t="shared" si="0"/>
        <v>-48</v>
      </c>
      <c r="J39" s="4">
        <f t="shared" si="1"/>
        <v>-318</v>
      </c>
    </row>
    <row r="40" spans="1:10" ht="12.75">
      <c r="A40" s="3" t="s">
        <v>68</v>
      </c>
      <c r="F40" s="4">
        <v>-146</v>
      </c>
      <c r="G40" s="4">
        <v>-142</v>
      </c>
      <c r="H40" s="12"/>
      <c r="I40" s="12">
        <f t="shared" si="0"/>
        <v>-146</v>
      </c>
      <c r="J40" s="4">
        <f t="shared" si="1"/>
        <v>-142</v>
      </c>
    </row>
    <row r="41" spans="1:10" ht="12.75">
      <c r="A41" s="3" t="s">
        <v>69</v>
      </c>
      <c r="F41" s="4">
        <v>28</v>
      </c>
      <c r="G41" s="4">
        <v>4</v>
      </c>
      <c r="H41" s="12"/>
      <c r="I41" s="12">
        <f t="shared" si="0"/>
        <v>28</v>
      </c>
      <c r="J41" s="4">
        <f t="shared" si="1"/>
        <v>4</v>
      </c>
    </row>
    <row r="42" spans="1:10" ht="12.75">
      <c r="A42" s="3" t="s">
        <v>113</v>
      </c>
      <c r="F42" s="4">
        <v>46</v>
      </c>
      <c r="G42" s="98">
        <v>0</v>
      </c>
      <c r="H42" s="12"/>
      <c r="I42" s="12">
        <f t="shared" si="0"/>
        <v>46</v>
      </c>
      <c r="J42" s="98">
        <f t="shared" si="1"/>
        <v>0</v>
      </c>
    </row>
    <row r="43" spans="1:10" ht="12.75">
      <c r="A43" s="3" t="s">
        <v>70</v>
      </c>
      <c r="F43" s="4">
        <v>1</v>
      </c>
      <c r="G43" s="4">
        <v>3</v>
      </c>
      <c r="H43" s="12"/>
      <c r="I43" s="61">
        <f t="shared" si="0"/>
        <v>1</v>
      </c>
      <c r="J43" s="61">
        <f t="shared" si="1"/>
        <v>3</v>
      </c>
    </row>
    <row r="44" spans="6:10" ht="12.75">
      <c r="F44" s="62">
        <f>SUM(F39:F43)</f>
        <v>-119</v>
      </c>
      <c r="G44" s="62">
        <f>SUM(G39:G43)</f>
        <v>-453</v>
      </c>
      <c r="H44" s="12"/>
      <c r="I44" s="62">
        <f t="shared" si="0"/>
        <v>-119</v>
      </c>
      <c r="J44" s="62">
        <f t="shared" si="1"/>
        <v>-453</v>
      </c>
    </row>
    <row r="45" spans="6:8" ht="12.75">
      <c r="F45" s="4"/>
      <c r="G45" s="4"/>
      <c r="H45" s="12"/>
    </row>
    <row r="46" spans="1:8" ht="12.75">
      <c r="A46" s="2" t="s">
        <v>71</v>
      </c>
      <c r="F46" s="4"/>
      <c r="G46" s="4"/>
      <c r="H46" s="12"/>
    </row>
    <row r="47" spans="1:10" ht="12.75">
      <c r="A47" s="3" t="s">
        <v>72</v>
      </c>
      <c r="F47" s="4">
        <v>-16</v>
      </c>
      <c r="G47" s="4">
        <v>-21</v>
      </c>
      <c r="H47" s="12"/>
      <c r="I47" s="12">
        <f t="shared" si="0"/>
        <v>-16</v>
      </c>
      <c r="J47" s="4">
        <f t="shared" si="1"/>
        <v>-21</v>
      </c>
    </row>
    <row r="48" spans="1:10" ht="12.75" hidden="1">
      <c r="A48" s="3" t="s">
        <v>73</v>
      </c>
      <c r="F48" s="4">
        <v>0</v>
      </c>
      <c r="G48" s="4"/>
      <c r="H48" s="12"/>
      <c r="I48" s="12">
        <f t="shared" si="0"/>
        <v>0</v>
      </c>
      <c r="J48" s="4">
        <f t="shared" si="1"/>
        <v>0</v>
      </c>
    </row>
    <row r="49" spans="6:10" ht="12.75">
      <c r="F49" s="62">
        <f>SUM(F47:F47)</f>
        <v>-16</v>
      </c>
      <c r="G49" s="62">
        <f>SUM(G47:G47)</f>
        <v>-21</v>
      </c>
      <c r="H49" s="12"/>
      <c r="I49" s="62">
        <f t="shared" si="0"/>
        <v>-16</v>
      </c>
      <c r="J49" s="62">
        <f t="shared" si="1"/>
        <v>-21</v>
      </c>
    </row>
    <row r="50" spans="6:8" ht="12.75">
      <c r="F50" s="4"/>
      <c r="G50" s="4"/>
      <c r="H50" s="12"/>
    </row>
    <row r="51" spans="1:10" ht="12.75">
      <c r="A51" s="3" t="s">
        <v>83</v>
      </c>
      <c r="F51" s="4">
        <f>+F49+F44+F36</f>
        <v>3585</v>
      </c>
      <c r="G51" s="4">
        <f>+G49+G44+G36</f>
        <v>962</v>
      </c>
      <c r="H51" s="12"/>
      <c r="I51" s="12">
        <f t="shared" si="0"/>
        <v>3585</v>
      </c>
      <c r="J51" s="4">
        <f t="shared" si="1"/>
        <v>962</v>
      </c>
    </row>
    <row r="52" spans="6:8" ht="12.75">
      <c r="F52" s="4"/>
      <c r="G52" s="4"/>
      <c r="H52" s="12"/>
    </row>
    <row r="53" spans="1:10" ht="12.75">
      <c r="A53" s="3" t="s">
        <v>84</v>
      </c>
      <c r="F53" s="4">
        <v>20132</v>
      </c>
      <c r="G53" s="4">
        <v>10966</v>
      </c>
      <c r="H53" s="12"/>
      <c r="I53" s="12">
        <f t="shared" si="0"/>
        <v>20132</v>
      </c>
      <c r="J53" s="4">
        <f t="shared" si="1"/>
        <v>10966</v>
      </c>
    </row>
    <row r="54" spans="6:10" ht="12.75">
      <c r="F54" s="4"/>
      <c r="G54" s="4"/>
      <c r="H54" s="12"/>
      <c r="I54" s="61"/>
      <c r="J54" s="61"/>
    </row>
    <row r="55" spans="1:10" ht="13.5" thickBot="1">
      <c r="A55" s="3" t="s">
        <v>85</v>
      </c>
      <c r="F55" s="63">
        <f>+F53+F51</f>
        <v>23717</v>
      </c>
      <c r="G55" s="63">
        <f>+G53+G51</f>
        <v>11928</v>
      </c>
      <c r="H55" s="12"/>
      <c r="I55" s="63">
        <f t="shared" si="0"/>
        <v>23717</v>
      </c>
      <c r="J55" s="63">
        <f t="shared" si="1"/>
        <v>11928</v>
      </c>
    </row>
    <row r="56" spans="6:8" ht="13.5" thickTop="1">
      <c r="F56" s="4"/>
      <c r="G56" s="4"/>
      <c r="H56" s="12"/>
    </row>
    <row r="57" spans="1:8" ht="12.75">
      <c r="A57" s="3" t="s">
        <v>86</v>
      </c>
      <c r="F57" s="4"/>
      <c r="G57" s="4"/>
      <c r="H57" s="12"/>
    </row>
    <row r="58" spans="1:10" ht="12.75">
      <c r="A58" s="3" t="s">
        <v>97</v>
      </c>
      <c r="F58" s="4">
        <v>22784</v>
      </c>
      <c r="G58" s="4">
        <v>12666</v>
      </c>
      <c r="H58" s="12"/>
      <c r="I58" s="12">
        <f t="shared" si="0"/>
        <v>22784</v>
      </c>
      <c r="J58" s="4">
        <f t="shared" si="1"/>
        <v>12666</v>
      </c>
    </row>
    <row r="59" spans="1:10" ht="12.75">
      <c r="A59" s="3" t="s">
        <v>74</v>
      </c>
      <c r="F59" s="61">
        <v>1514</v>
      </c>
      <c r="G59" s="61">
        <v>-104</v>
      </c>
      <c r="H59" s="12"/>
      <c r="I59" s="61">
        <f t="shared" si="0"/>
        <v>1514</v>
      </c>
      <c r="J59" s="61">
        <f t="shared" si="1"/>
        <v>-104</v>
      </c>
    </row>
    <row r="60" spans="6:10" ht="12.75">
      <c r="F60" s="4">
        <f>+F59+F58</f>
        <v>24298</v>
      </c>
      <c r="G60" s="4">
        <f>+G59+G58</f>
        <v>12562</v>
      </c>
      <c r="H60" s="12"/>
      <c r="I60" s="12">
        <f t="shared" si="0"/>
        <v>24298</v>
      </c>
      <c r="J60" s="4">
        <f t="shared" si="1"/>
        <v>12562</v>
      </c>
    </row>
    <row r="61" spans="1:10" ht="12.75">
      <c r="A61" s="3" t="s">
        <v>88</v>
      </c>
      <c r="F61" s="4">
        <v>-581</v>
      </c>
      <c r="G61" s="4">
        <v>-634</v>
      </c>
      <c r="H61" s="12"/>
      <c r="I61" s="12">
        <f t="shared" si="0"/>
        <v>-581</v>
      </c>
      <c r="J61" s="4">
        <f t="shared" si="1"/>
        <v>-634</v>
      </c>
    </row>
    <row r="62" spans="6:10" ht="13.5" thickBot="1">
      <c r="F62" s="63">
        <f>+F61+F60</f>
        <v>23717</v>
      </c>
      <c r="G62" s="63">
        <f>+G61+G60</f>
        <v>11928</v>
      </c>
      <c r="H62" s="12"/>
      <c r="I62" s="63">
        <f t="shared" si="0"/>
        <v>23717</v>
      </c>
      <c r="J62" s="63">
        <f t="shared" si="1"/>
        <v>11928</v>
      </c>
    </row>
    <row r="63" spans="6:8" ht="13.5" thickTop="1">
      <c r="F63" s="4"/>
      <c r="G63" s="4"/>
      <c r="H63" s="12"/>
    </row>
    <row r="64" spans="6:8" ht="12.75">
      <c r="F64" s="4"/>
      <c r="G64" s="4"/>
      <c r="H64" s="12"/>
    </row>
    <row r="65" spans="7:8" ht="12.75">
      <c r="G65" s="4"/>
      <c r="H65" s="12"/>
    </row>
    <row r="66" spans="1:8" ht="12.75">
      <c r="A66" s="3" t="s">
        <v>92</v>
      </c>
      <c r="G66" s="4"/>
      <c r="H66" s="12"/>
    </row>
    <row r="67" spans="1:8" ht="12.75">
      <c r="A67" s="3" t="s">
        <v>106</v>
      </c>
      <c r="G67" s="4"/>
      <c r="H67" s="12"/>
    </row>
    <row r="68" spans="7:8" ht="12.75">
      <c r="G68" s="4"/>
      <c r="H68" s="12"/>
    </row>
    <row r="69" spans="1:10" ht="14.25">
      <c r="A69" s="13"/>
      <c r="B69" s="13"/>
      <c r="C69" s="13"/>
      <c r="D69" s="13"/>
      <c r="E69" s="7"/>
      <c r="F69" s="7"/>
      <c r="G69" s="7"/>
      <c r="H69" s="14"/>
      <c r="I69" s="7"/>
      <c r="J69" s="3"/>
    </row>
    <row r="70" spans="1:10" ht="14.25">
      <c r="A70" s="13"/>
      <c r="B70" s="13"/>
      <c r="C70" s="13"/>
      <c r="D70" s="13"/>
      <c r="E70" s="7"/>
      <c r="F70" s="7"/>
      <c r="G70" s="7"/>
      <c r="H70" s="14"/>
      <c r="I70" s="7"/>
      <c r="J70" s="3"/>
    </row>
    <row r="71" spans="1:10" ht="14.25">
      <c r="A71" s="13"/>
      <c r="B71" s="13"/>
      <c r="C71" s="13"/>
      <c r="D71" s="13"/>
      <c r="E71" s="7"/>
      <c r="F71" s="7"/>
      <c r="G71" s="7"/>
      <c r="H71" s="14"/>
      <c r="I71" s="7"/>
      <c r="J71" s="3"/>
    </row>
    <row r="72" spans="1:10" ht="14.25">
      <c r="A72" s="13"/>
      <c r="B72" s="13"/>
      <c r="C72" s="13"/>
      <c r="D72" s="13"/>
      <c r="E72" s="7"/>
      <c r="F72" s="7"/>
      <c r="G72" s="7"/>
      <c r="H72" s="14"/>
      <c r="I72" s="7"/>
      <c r="J72" s="3"/>
    </row>
    <row r="73" spans="7:8" ht="12.75">
      <c r="G73" s="4"/>
      <c r="H73" s="12"/>
    </row>
    <row r="74" spans="7:8" ht="12.75">
      <c r="G74" s="4"/>
      <c r="H74" s="12"/>
    </row>
    <row r="75" spans="7:8" ht="12.75">
      <c r="G75" s="4"/>
      <c r="H75" s="12"/>
    </row>
    <row r="76" spans="7:8" ht="12.75">
      <c r="G76" s="4"/>
      <c r="H76" s="12"/>
    </row>
    <row r="77" spans="7:8" ht="12.75">
      <c r="G77" s="4"/>
      <c r="H77" s="12"/>
    </row>
    <row r="78" spans="7:8" ht="12.75">
      <c r="G78" s="4"/>
      <c r="H78" s="12"/>
    </row>
    <row r="79" spans="7:8" ht="12.75">
      <c r="G79" s="4"/>
      <c r="H79" s="12"/>
    </row>
    <row r="80" spans="7:8" ht="12.75">
      <c r="G80" s="4"/>
      <c r="H80" s="12"/>
    </row>
    <row r="81" spans="7:8" ht="12.75">
      <c r="G81" s="4"/>
      <c r="H81" s="12"/>
    </row>
    <row r="82" spans="7:8" ht="12.75">
      <c r="G82" s="4"/>
      <c r="H82" s="12"/>
    </row>
    <row r="83" spans="7:8" ht="12.75">
      <c r="G83" s="4"/>
      <c r="H83" s="12"/>
    </row>
    <row r="84" spans="7:8" ht="12.75">
      <c r="G84" s="4"/>
      <c r="H84" s="12"/>
    </row>
    <row r="85" spans="7:8" ht="12.75">
      <c r="G85" s="4"/>
      <c r="H85" s="12"/>
    </row>
    <row r="86" spans="7:8" ht="12.75">
      <c r="G86" s="4"/>
      <c r="H86" s="12"/>
    </row>
    <row r="87" spans="7:8" ht="12.75">
      <c r="G87" s="4"/>
      <c r="H87" s="12"/>
    </row>
    <row r="88" spans="7:8" ht="12.75">
      <c r="G88" s="4"/>
      <c r="H88" s="12"/>
    </row>
    <row r="89" spans="7:8" ht="12.75">
      <c r="G89" s="4"/>
      <c r="H89" s="12"/>
    </row>
    <row r="90" spans="7:8" ht="12.75">
      <c r="G90" s="4"/>
      <c r="H90" s="12"/>
    </row>
    <row r="91" spans="7:8" ht="12.75">
      <c r="G91" s="4"/>
      <c r="H91" s="12"/>
    </row>
    <row r="92" spans="7:8" ht="12.75">
      <c r="G92" s="4"/>
      <c r="H92" s="12"/>
    </row>
    <row r="93" spans="7:8" ht="12.75">
      <c r="G93" s="4"/>
      <c r="H93" s="12"/>
    </row>
    <row r="94" spans="7:8" ht="12.75">
      <c r="G94" s="4"/>
      <c r="H94" s="12"/>
    </row>
    <row r="95" spans="7:8" ht="12.75">
      <c r="G95" s="4"/>
      <c r="H95" s="12"/>
    </row>
    <row r="96" spans="7:8" ht="12.75">
      <c r="G96" s="4"/>
      <c r="H96" s="12"/>
    </row>
    <row r="97" spans="7:8" ht="12.75">
      <c r="G97" s="4"/>
      <c r="H97" s="12"/>
    </row>
    <row r="98" spans="7:8" ht="12.75">
      <c r="G98" s="4"/>
      <c r="H98" s="12"/>
    </row>
    <row r="99" spans="7:8" ht="12.75">
      <c r="G99" s="4"/>
      <c r="H99" s="12"/>
    </row>
    <row r="100" spans="7:8" ht="12.75">
      <c r="G100" s="4"/>
      <c r="H100" s="12"/>
    </row>
    <row r="101" spans="7:8" ht="12.75">
      <c r="G101" s="4"/>
      <c r="H101" s="12"/>
    </row>
    <row r="102" spans="7:8" ht="12.75">
      <c r="G102" s="4"/>
      <c r="H102" s="12"/>
    </row>
    <row r="103" spans="7:8" ht="12.75">
      <c r="G103" s="4"/>
      <c r="H103" s="12"/>
    </row>
    <row r="104" spans="7:8" ht="12.75">
      <c r="G104" s="4"/>
      <c r="H104" s="12"/>
    </row>
    <row r="105" spans="7:8" ht="12.75">
      <c r="G105" s="4"/>
      <c r="H105" s="12"/>
    </row>
    <row r="106" spans="7:8" ht="12.75">
      <c r="G106" s="4"/>
      <c r="H106" s="12"/>
    </row>
    <row r="107" spans="7:8" ht="12.75">
      <c r="G107" s="4"/>
      <c r="H107" s="12"/>
    </row>
    <row r="108" spans="7:8" ht="12.75">
      <c r="G108" s="4"/>
      <c r="H108" s="12"/>
    </row>
    <row r="109" spans="7:8" ht="12.75">
      <c r="G109" s="4"/>
      <c r="H109" s="12"/>
    </row>
    <row r="110" spans="7:8" ht="12.75">
      <c r="G110" s="4"/>
      <c r="H110" s="12"/>
    </row>
    <row r="111" spans="7:8" ht="12.75">
      <c r="G111" s="4"/>
      <c r="H111" s="12"/>
    </row>
    <row r="112" spans="7:8" ht="12.75">
      <c r="G112" s="4"/>
      <c r="H112" s="12"/>
    </row>
    <row r="113" spans="7:8" ht="12.75">
      <c r="G113" s="4"/>
      <c r="H113" s="12"/>
    </row>
    <row r="114" spans="7:8" ht="12.75">
      <c r="G114" s="4"/>
      <c r="H114" s="12"/>
    </row>
    <row r="115" spans="7:8" ht="12.75">
      <c r="G115" s="4"/>
      <c r="H115" s="12"/>
    </row>
    <row r="116" spans="7:8" ht="12.75">
      <c r="G116" s="4"/>
      <c r="H116" s="12"/>
    </row>
    <row r="117" spans="7:8" ht="12.75">
      <c r="G117" s="4"/>
      <c r="H117" s="12"/>
    </row>
    <row r="118" spans="7:8" ht="12.75">
      <c r="G118" s="4"/>
      <c r="H118" s="12"/>
    </row>
    <row r="119" spans="7:8" ht="12.75">
      <c r="G119" s="4"/>
      <c r="H119" s="12"/>
    </row>
    <row r="120" spans="7:8" ht="12.75">
      <c r="G120" s="4"/>
      <c r="H120" s="12"/>
    </row>
    <row r="121" spans="7:8" ht="12.75">
      <c r="G121" s="4"/>
      <c r="H121" s="12"/>
    </row>
    <row r="122" spans="7:8" ht="12.75">
      <c r="G122" s="4"/>
      <c r="H122" s="12"/>
    </row>
    <row r="123" spans="7:8" ht="12.75">
      <c r="G123" s="4"/>
      <c r="H123" s="12"/>
    </row>
    <row r="124" spans="7:8" ht="12.75">
      <c r="G124" s="4"/>
      <c r="H124" s="12"/>
    </row>
    <row r="125" spans="7:8" ht="12.75">
      <c r="G125" s="4"/>
      <c r="H125" s="12"/>
    </row>
    <row r="126" spans="7:8" ht="12.75">
      <c r="G126" s="4"/>
      <c r="H126" s="12"/>
    </row>
    <row r="127" ht="12.75">
      <c r="H127" s="12"/>
    </row>
    <row r="128" ht="12.75">
      <c r="H128" s="12"/>
    </row>
    <row r="129" ht="12.75">
      <c r="H129" s="12"/>
    </row>
    <row r="130" ht="12.75">
      <c r="H130" s="12"/>
    </row>
    <row r="131" ht="12.75">
      <c r="H131" s="12"/>
    </row>
    <row r="132" ht="12.75">
      <c r="H132" s="12"/>
    </row>
    <row r="133" ht="12.75">
      <c r="H133" s="12"/>
    </row>
    <row r="134" ht="12.75">
      <c r="H134" s="12"/>
    </row>
    <row r="135" ht="12.75">
      <c r="H135" s="12"/>
    </row>
    <row r="136" ht="12.75">
      <c r="H136" s="12"/>
    </row>
    <row r="137" ht="12.75">
      <c r="H137" s="12"/>
    </row>
    <row r="138" ht="12.75">
      <c r="H138" s="12"/>
    </row>
    <row r="139" ht="12.75">
      <c r="H139" s="12"/>
    </row>
  </sheetData>
  <mergeCells count="2">
    <mergeCell ref="F11:G11"/>
    <mergeCell ref="I11:J11"/>
  </mergeCells>
  <printOptions/>
  <pageMargins left="0.46" right="0.25" top="0.31" bottom="0" header="0.5" footer="0.38"/>
  <pageSetup fitToHeight="1" fitToWidth="1" horizontalDpi="180" verticalDpi="18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analabs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</dc:creator>
  <cp:keywords/>
  <dc:description/>
  <cp:lastModifiedBy>Corporate Partner  S/B</cp:lastModifiedBy>
  <cp:lastPrinted>2005-09-09T03:32:26Z</cp:lastPrinted>
  <dcterms:created xsi:type="dcterms:W3CDTF">2004-06-25T06:53:10Z</dcterms:created>
  <dcterms:modified xsi:type="dcterms:W3CDTF">2005-09-23T09:19:49Z</dcterms:modified>
  <cp:category/>
  <cp:version/>
  <cp:contentType/>
  <cp:contentStatus/>
</cp:coreProperties>
</file>