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S" sheetId="1" r:id="rId1"/>
    <sheet name="BS" sheetId="2" r:id="rId2"/>
    <sheet name="EQ" sheetId="3" r:id="rId3"/>
    <sheet name="CF" sheetId="4" r:id="rId4"/>
    <sheet name="Notes" sheetId="5" r:id="rId5"/>
  </sheets>
  <definedNames>
    <definedName name="_GoBack" localSheetId="4">'Notes'!#REF!</definedName>
    <definedName name="_xlnm.Print_Area" localSheetId="1">'BS'!$A$1:$G$62</definedName>
    <definedName name="_xlnm.Print_Area" localSheetId="3">'CF'!$A$1:$E$67</definedName>
    <definedName name="_xlnm.Print_Area" localSheetId="2">'EQ'!$A$1:$M$45</definedName>
    <definedName name="_xlnm.Print_Area" localSheetId="0">'IS'!$A$1:$E$58</definedName>
    <definedName name="_xlnm.Print_Area" localSheetId="4">'Notes'!$A$1:$G$346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<sst xmlns="http://schemas.openxmlformats.org/spreadsheetml/2006/main" count="453" uniqueCount="322">
  <si>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</si>
  <si>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</si>
  <si>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</si>
  <si>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</si>
  <si>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</si>
  <si>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</si>
  <si>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</si>
  <si>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</si>
  <si>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</si>
  <si>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</si>
  <si>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</si>
  <si>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</si>
  <si>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</si>
  <si>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</si>
  <si>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</si>
  <si>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</si>
  <si>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</si>
  <si>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</si>
  <si>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</si>
  <si>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</si>
  <si>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</si>
  <si>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</si>
  <si>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</si>
  <si>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</si>
  <si>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</si>
  <si>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</si>
  <si>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</si>
  <si>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</si>
  <si>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</si>
  <si>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</si>
  <si>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</si>
  <si>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</si>
  <si>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</si>
  <si>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</si>
  <si>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</si>
  <si>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</si>
  <si>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</si>
  <si>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</si>
  <si>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</si>
  <si>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</si>
  <si>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</si>
  <si>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</si>
  <si>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Group Borrowings and Securities</t>
  </si>
  <si>
    <t>Material Litigation</t>
  </si>
  <si>
    <t>Material Changes in the Quarterly Results Compared to the Results of the Preceding Quarter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</si>
  <si>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</si>
  <si>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</si>
  <si>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</si>
  <si>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</si>
  <si>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</si>
  <si>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</si>
  <si>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</si>
  <si>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</si>
  <si>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</si>
  <si>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</si>
  <si>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</si>
  <si>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</si>
  <si>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</si>
  <si>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</si>
  <si>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INDIVIDUAL QUARTER</t>
  </si>
  <si>
    <t>CUMULATIVE QUARTER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</si>
  <si>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</si>
  <si>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</si>
  <si>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</si>
  <si>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</si>
  <si>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</si>
  <si>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</si>
  <si>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</si>
  <si>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</si>
  <si>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Cash and cash equivalents</t>
  </si>
  <si>
    <t>Not applicable as there was no profit forecast or profit guarantee.</t>
  </si>
  <si>
    <t>Variance of Actual Profit from Profit Forecast or Profit Guarantee</t>
  </si>
  <si>
    <t>Debt and Equity Securities</t>
  </si>
  <si>
    <t>The Board of Directors does not propose any dividend for the period under review.</t>
  </si>
  <si>
    <t>Cash and cash equivalents included in the cash flow statement comprise the following balance sheet amounts :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</si>
  <si>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</si>
  <si>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</si>
  <si>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</si>
  <si>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</si>
  <si>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</si>
  <si>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</si>
  <si>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</si>
  <si>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</si>
  <si>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</si>
  <si>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</si>
  <si>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</si>
  <si>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Equity</t>
  </si>
  <si>
    <t>Profit/ (Loss) Before Tax</t>
  </si>
  <si>
    <t>Nature and Amount of Unusual Items</t>
  </si>
  <si>
    <t xml:space="preserve">  Basic (Sen)</t>
  </si>
  <si>
    <t>Other Operating Income/(Expenses)</t>
  </si>
  <si>
    <t>Revaluation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</si>
  <si>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</si>
  <si>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</si>
  <si>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</si>
  <si>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</si>
  <si>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</si>
  <si>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</si>
  <si>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</si>
  <si>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</si>
  <si>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</si>
  <si>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Investment holding and others</t>
  </si>
  <si>
    <t xml:space="preserve">Fixed deposits </t>
  </si>
  <si>
    <t xml:space="preserve">     </t>
  </si>
  <si>
    <t>Tax Recoverable</t>
  </si>
  <si>
    <t>Significant Event</t>
  </si>
  <si>
    <t xml:space="preserve"> </t>
  </si>
  <si>
    <t>Less: Consolidated adjustments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</si>
  <si>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</si>
  <si>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</si>
  <si>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</si>
  <si>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</si>
  <si>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</si>
  <si>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</si>
  <si>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</si>
  <si>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</si>
  <si>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</si>
  <si>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</si>
  <si>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</si>
  <si>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</si>
  <si>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</si>
  <si>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</si>
  <si>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</si>
  <si>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</si>
  <si>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>(The Condensed Consolidated Statement of Cash Flows should be read in conjunction with the Annual Financial Report</t>
  </si>
  <si>
    <t>Condensed Consolidated Statement of Comprehensive Income</t>
  </si>
  <si>
    <t>Total Comprehensive Income/ (Loss) for the Period</t>
  </si>
  <si>
    <t xml:space="preserve">  - Realised</t>
  </si>
  <si>
    <t xml:space="preserve">  - Unrealised</t>
  </si>
  <si>
    <t>Total comprehensive income for the period</t>
  </si>
  <si>
    <t>Profit/(Loss) before taxation</t>
  </si>
  <si>
    <t xml:space="preserve">Fixed deposits pledged </t>
  </si>
  <si>
    <t xml:space="preserve">Less : Fixed deposits pledged </t>
  </si>
  <si>
    <t xml:space="preserve">Total retained profits/(accumulated losses) of the Group </t>
  </si>
  <si>
    <t>Requirements of Bursa Malaysia Securities Berhad.</t>
  </si>
  <si>
    <t xml:space="preserve">The significant accounting policies adopted are consistent with those of the audited financial </t>
  </si>
  <si>
    <t xml:space="preserve">There were no unusual items affecting assets, liabilities, equity, net income, or cash flows for the </t>
  </si>
  <si>
    <t xml:space="preserve">There were no material changes in the nature and amount of estimates used in the prior interim </t>
  </si>
  <si>
    <t xml:space="preserve">periods of the current financial year or material changes in nature and amount of estimates used in </t>
  </si>
  <si>
    <t>prior financial years.</t>
  </si>
  <si>
    <t xml:space="preserve">The Group has adopted the revaluation policy to review the carrying value of its land and buildings </t>
  </si>
  <si>
    <t xml:space="preserve">As at the date of this report, there is no contingent liability for the Group, other than disclosed below </t>
  </si>
  <si>
    <t xml:space="preserve">The Company has contingent liabilities in the form of corporate guarantees given to financial </t>
  </si>
  <si>
    <t xml:space="preserve"> per consolidated accounts</t>
  </si>
  <si>
    <t>Total Group retained profits/(accumulated losses) as</t>
  </si>
  <si>
    <t xml:space="preserve">Weighted average number of </t>
  </si>
  <si>
    <t>Depreciation of property, plant and equipment</t>
  </si>
  <si>
    <t>Interest espense</t>
  </si>
  <si>
    <t>Interest income</t>
  </si>
  <si>
    <t>There were no dividends paid for the current quarter and financial year-to-date.</t>
  </si>
  <si>
    <t xml:space="preserve">Profit/ (Loss) Before Tax </t>
  </si>
  <si>
    <t>Interest expense</t>
  </si>
  <si>
    <t>Depreciation and amortisation</t>
  </si>
  <si>
    <t>Current Quarter</t>
  </si>
  <si>
    <t xml:space="preserve">Financial </t>
  </si>
  <si>
    <t>Year-to-date</t>
  </si>
  <si>
    <t xml:space="preserve">The interim financial statements should be read in conjunction with the audited financial statements </t>
  </si>
  <si>
    <t xml:space="preserve">statements provide an explanation of events and transactions that are significant to an understanding </t>
  </si>
  <si>
    <t xml:space="preserve">of the changes in the financial position and performance of the Group since the financial year ended </t>
  </si>
  <si>
    <t xml:space="preserve">amendments to standards and IC Interpretations that are effective for the financial year ending </t>
  </si>
  <si>
    <t>was not subject to any qualification.</t>
  </si>
  <si>
    <t xml:space="preserve">Review of Performance </t>
  </si>
  <si>
    <t>reinvestment allowances for set-off against taxable income.</t>
  </si>
  <si>
    <t>There is no material litigation or pending litigation as at the date of the interim financial statements.</t>
  </si>
  <si>
    <t>Proposed Dividend</t>
  </si>
  <si>
    <t>Analysis by activities for the financial year-to-date is as follows:</t>
  </si>
  <si>
    <t>(Gain)/Loss on disposal of property, plant and equipment</t>
  </si>
  <si>
    <t>(Gain)/Loss on derivatives</t>
  </si>
  <si>
    <t>Proceeds from borrowings</t>
  </si>
  <si>
    <t xml:space="preserve">The interim financial statements are unaudited and have been prepared in accordance with the </t>
  </si>
  <si>
    <t>Property development</t>
  </si>
  <si>
    <t>Secured</t>
  </si>
  <si>
    <t>Non-current</t>
  </si>
  <si>
    <t xml:space="preserve">requirements of MFRS 134: Interim Financial Reporting and paragraph 9.22 of the Listing </t>
  </si>
  <si>
    <t>There is no significant event for the period under review.</t>
  </si>
  <si>
    <t>Profit/ (loss) before tax is derived after charging/ (crediting):</t>
  </si>
  <si>
    <t>Realised and Unrealised Profits/ (Losses)</t>
  </si>
  <si>
    <t>01 August 2012</t>
  </si>
  <si>
    <t>FY 2013</t>
  </si>
  <si>
    <t>current quarter and financial year-to-date.</t>
  </si>
  <si>
    <t>There were no changes in the composition of the Group during the financial year-to-date.</t>
  </si>
  <si>
    <t>Exercise of ESOS</t>
  </si>
  <si>
    <t>Basic earning per share (sen)</t>
  </si>
  <si>
    <t>No of Options</t>
  </si>
  <si>
    <t xml:space="preserve">There were no issuances, cancellations, repurchases, resale and repayments of debt securities for the </t>
  </si>
  <si>
    <t>Exercised</t>
  </si>
  <si>
    <t>every five years. Surplus arising from revaluation are reflected in the revaluation reserve account.</t>
  </si>
  <si>
    <t>(Gain)/ loss on disposal of</t>
  </si>
  <si>
    <t>(Gain)/ loss on foreign exchange</t>
  </si>
  <si>
    <t>(Gain)/ loss on derivatives</t>
  </si>
  <si>
    <t>Proceeds from exercise of ESOS</t>
  </si>
  <si>
    <t>The Group's effective tax rates for the current quarter and financial year-to-date are lower than the</t>
  </si>
  <si>
    <t>statutory tax rate due to unused business losses, unutilised capital allowances and unutilised</t>
  </si>
  <si>
    <t>Profit/ (loss) attributable to</t>
  </si>
  <si>
    <t xml:space="preserve"> equity holders of the company</t>
  </si>
  <si>
    <t>Effect of dilution - ESOS ('000)</t>
  </si>
  <si>
    <t xml:space="preserve"> ordinary shares ('000)</t>
  </si>
  <si>
    <t xml:space="preserve">Adjusted weighted average </t>
  </si>
  <si>
    <t xml:space="preserve"> number of ordinary shares ('000)</t>
  </si>
  <si>
    <t xml:space="preserve">The number of shares under Warrants was not taken into account in the computation of diluted earnings </t>
  </si>
  <si>
    <t>Diluted earning per share (sen)</t>
  </si>
  <si>
    <t xml:space="preserve">  Diluted (Sen)</t>
  </si>
  <si>
    <t xml:space="preserve">and a supplier to facilitate the operations of the Group. </t>
  </si>
  <si>
    <t>Capital Commitments</t>
  </si>
  <si>
    <t>Approved and contracted for purchase of property, plant and equipment</t>
  </si>
  <si>
    <t>Earnings Per Share Attributable to Equity Holders of the Company</t>
  </si>
  <si>
    <t>Land and Property Development Costs</t>
  </si>
  <si>
    <t>'000</t>
  </si>
  <si>
    <t>Treasury</t>
  </si>
  <si>
    <t>Shares</t>
  </si>
  <si>
    <t>Treasury shares acquired</t>
  </si>
  <si>
    <t>Treasury Shares</t>
  </si>
  <si>
    <t>Share buy back</t>
  </si>
  <si>
    <t>As At 31/07/2013</t>
  </si>
  <si>
    <t>As at 31.07.13</t>
  </si>
  <si>
    <t>Derivative Financial Liabilities</t>
  </si>
  <si>
    <t xml:space="preserve">   property, plant and equipment</t>
  </si>
  <si>
    <t>The status of the Company's Employee's Share Option Scheme ("ESOS") is as follows:</t>
  </si>
  <si>
    <t>Current tax expense</t>
  </si>
  <si>
    <t>As at 1 August 2013</t>
  </si>
  <si>
    <t>Forfeited</t>
  </si>
  <si>
    <t>Deferred Tax Assets</t>
  </si>
  <si>
    <t xml:space="preserve">  Financial Report for the year ended 31 July 2013)</t>
  </si>
  <si>
    <t>FY 2014</t>
  </si>
  <si>
    <t>(The Condensed Consolidated Statement of Changes in Equity should be read in conjunction with the Annual Financial Report for the year ended 31 July 2013)</t>
  </si>
  <si>
    <t>&lt;------------------------------- Attributable to Shareholders of the Company -------------------------------------------&gt;</t>
  </si>
  <si>
    <t xml:space="preserve">   for the year ended 31 July 2013)</t>
  </si>
  <si>
    <t xml:space="preserve">for the financial year ended 31 July 2013. These explanatory notes attached to the interim financial </t>
  </si>
  <si>
    <t>31 July 2013.</t>
  </si>
  <si>
    <t>31 July 2014. The adoption does not have significant impact on the Group's financial statements.</t>
  </si>
  <si>
    <t xml:space="preserve">statements for the financial year ended 31 July 2013 except for the adoption of new standards, </t>
  </si>
  <si>
    <t>The audit report of the preceding annual financial statements for the financial year ended 31 July 2013</t>
  </si>
  <si>
    <t>Assets</t>
  </si>
  <si>
    <t>There are no material events subsequent to the end of the interim period.</t>
  </si>
  <si>
    <t>The Company purchased 810,000 ordinary shares of RM0.25 each of its issued share capital from the</t>
  </si>
  <si>
    <t>open market at an average cost of RM0.60. The total consideration paid for the purchase including</t>
  </si>
  <si>
    <t>transaction costs amounting to RM489,936 and was financed by internal fund. The shares are held as</t>
  </si>
  <si>
    <t>treasury shares in accordance with the requirements of Section 67A of the Companies Act, 1965.</t>
  </si>
  <si>
    <t>RM0.25 each.</t>
  </si>
  <si>
    <t>Particle board</t>
  </si>
  <si>
    <t>Rubberwood furniture</t>
  </si>
  <si>
    <t>Prospects for the Current Financial Year</t>
  </si>
  <si>
    <t>Proceeds from disposal of property, plant and equipment</t>
  </si>
  <si>
    <t>As in the past several years, the furniture industry remains extremely challenging and unlikely to yield</t>
  </si>
  <si>
    <t xml:space="preserve">In property development, recent changes such as the tightening of property financing requirements, </t>
  </si>
  <si>
    <t xml:space="preserve">revised  real property gains tax and removal of interest reimbursement schemes have led to a softening </t>
  </si>
  <si>
    <t>01 August 2013</t>
  </si>
  <si>
    <t>(The Condensed Consolidated Statement of Comprehensive Income should be read in conjunction with the Annual</t>
  </si>
  <si>
    <t>antidilutive.</t>
  </si>
  <si>
    <t xml:space="preserve">per share in the correponding period last year because the effect on the basic earnings per share is </t>
  </si>
  <si>
    <t>For the quarter ended 31 January 2014</t>
  </si>
  <si>
    <t>31/01/2014</t>
  </si>
  <si>
    <t>6 Months</t>
  </si>
  <si>
    <t>As At 31 January 2014</t>
  </si>
  <si>
    <t>As At 31/01/2014</t>
  </si>
  <si>
    <t>6 months period ended</t>
  </si>
  <si>
    <t>31 January 2014</t>
  </si>
  <si>
    <t>31 January 2013</t>
  </si>
  <si>
    <t>6 Months Ended</t>
  </si>
  <si>
    <t>31/01/2013</t>
  </si>
  <si>
    <t>Traditionally the quarter under review is an off-peak period for the furniture industry due to many</t>
  </si>
  <si>
    <t>festive holidays and lower demand from customers in western countries after Christmas and New Year.</t>
  </si>
  <si>
    <t xml:space="preserve">and existing bank guarantees totaling RM3.3m issued in favor of government authorities, utility boards </t>
  </si>
  <si>
    <t>Tax refund</t>
  </si>
  <si>
    <t xml:space="preserve">The Group borrowings as at 31 January 2014 are as follows : </t>
  </si>
  <si>
    <t>As at 31 January 2014</t>
  </si>
  <si>
    <t>current quarter and finanicial year-to-date except the following:</t>
  </si>
  <si>
    <t xml:space="preserve">As at 31 January 2014, the total number of treasury shares held was 820,000 ordinary shares of </t>
  </si>
  <si>
    <t>institutions in respect of facilities granted to subsidiaries amounting to RM58.4m as at 31 January 2014.</t>
  </si>
  <si>
    <t>Capital commitments of the Group as at 31 January 2014 are as follows:</t>
  </si>
  <si>
    <t>As at 31.01.14</t>
  </si>
  <si>
    <t>The Group recorded RM76.4m in revenue for the current quarter as compared to RM53.9m in the</t>
  </si>
  <si>
    <t xml:space="preserve">The Group registered RM76.4m in revenue for the current quarter as compared to RM62.1m in the </t>
  </si>
  <si>
    <t>%</t>
  </si>
  <si>
    <t>Variance</t>
  </si>
  <si>
    <t>Profit before tax</t>
  </si>
  <si>
    <t>31/10/2013</t>
  </si>
  <si>
    <t>Preceding</t>
  </si>
  <si>
    <t xml:space="preserve">corresponding quarter last year. The increase of 41.7% was mainly due to higher sales from all </t>
  </si>
  <si>
    <t>segments:</t>
  </si>
  <si>
    <t xml:space="preserve">    orders</t>
  </si>
  <si>
    <t xml:space="preserve">a) rubberwood furniture segment - improved due to strengthening of USD against RM and more sales </t>
  </si>
  <si>
    <t xml:space="preserve">    the end of last financial year</t>
  </si>
  <si>
    <t xml:space="preserve">preceding quarter. The increase of 23.0% was mainly due to higher revenue in the property development </t>
  </si>
  <si>
    <t xml:space="preserve">The profit before tax for the quarter improved by 12.6% as compared to the preceding quarter mainly </t>
  </si>
  <si>
    <t>b) particle board segment - new activity contributed to the revenue as it commenced operation towards</t>
  </si>
  <si>
    <t xml:space="preserve">    project</t>
  </si>
  <si>
    <t xml:space="preserve">c) property development segment - recognition of sales from Semenyih Hi Tech-6, the newly launched </t>
  </si>
  <si>
    <t>The rubberwood furniture segment continued to contribute to majority, i.e 71% of the Group's revenue.</t>
  </si>
  <si>
    <t xml:space="preserve">This quarter achieved profit before tax of RM5.4m as compared to RM4.0m in the comparative quarter </t>
  </si>
  <si>
    <t xml:space="preserve">last year. The increase of 34.5% was mainly due to higher revenue from all the segments and </t>
  </si>
  <si>
    <t>strengthening of USD.</t>
  </si>
  <si>
    <t>attributed to the newly launched property project as mentioned in note 16.1.</t>
  </si>
  <si>
    <t xml:space="preserve">segment as mentioned in note 16.1. No significant change in the rubberwood furniture and particle board </t>
  </si>
  <si>
    <t>segments.</t>
  </si>
  <si>
    <t>Significant Related Parties Transactions</t>
  </si>
  <si>
    <t>The Group had the following trasanctions with related parties during the financial year-to-date:</t>
  </si>
  <si>
    <t>Director</t>
  </si>
  <si>
    <t>Rental paid</t>
  </si>
  <si>
    <t>Related parties</t>
  </si>
  <si>
    <t xml:space="preserve">Landowner's entitlement paid/payable </t>
  </si>
  <si>
    <t>17.10</t>
  </si>
  <si>
    <t xml:space="preserve"> Equity Holders of the Company (Note 17.12)</t>
  </si>
  <si>
    <t>There were no corporate proposals announced but not completed as at the date of this announcement</t>
  </si>
  <si>
    <t>mandatory take-over offer from RHB Investment Bank Berhad on behalf of Ng Ah Chai ("Offeror"),</t>
  </si>
  <si>
    <t>the Director of the Company, to acquire the following:</t>
  </si>
  <si>
    <t xml:space="preserve">a) all the remaining Company shares not already held by the Offeror and the persons acting in concert </t>
  </si>
  <si>
    <t xml:space="preserve">except on 13 March 2014, the Company announced that it had received a notice of unconditional </t>
  </si>
  <si>
    <t xml:space="preserve">b) any new Company shares that may be issued prior to the close of the offer arising from the exercise </t>
  </si>
  <si>
    <t xml:space="preserve">    ("PACs") with him, amounting to 134,875,306 ordinary shares of RM0.25 each in the Company</t>
  </si>
  <si>
    <t xml:space="preserve">   (excluding 820,000 treasury shares); and</t>
  </si>
  <si>
    <t xml:space="preserve">    of the 11,895,800 outstanding options granted by the Company under its' ESOS which are not already</t>
  </si>
  <si>
    <t xml:space="preserve">    held by the Offerer and the PACs.</t>
  </si>
  <si>
    <t>at a cash offer price of RM0.65 per offer share.</t>
  </si>
  <si>
    <t>The offer document has yet to be issued.</t>
  </si>
  <si>
    <t>of the property market. These changes may have an adverse effect on future project launches.</t>
  </si>
  <si>
    <t xml:space="preserve">Barring any unforeseen circumstances, the results of the Group are expected to remain satisfactory for </t>
  </si>
  <si>
    <t>for the rest of the financial year.</t>
  </si>
  <si>
    <t xml:space="preserve">significant growth with downward pressure on margins. With the strategy implemented to grow upstream </t>
  </si>
  <si>
    <t xml:space="preserve">and avoid the risks of furniture export, the Group has re-positioned and established itself as a leading </t>
  </si>
  <si>
    <t xml:space="preserve">manufacturer of processed rubber wood and furniture component parts. The new particle board plant is </t>
  </si>
  <si>
    <t>in line with this strategy and is expected to contribute to results in the current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</si>
</sst>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  <numFmt numFmtId="178" formatCode="0.0%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42" applyNumberFormat="1" applyFont="1" applyFill="1" applyAlignment="1">
      <alignment/>
    </xf>
    <xf numFmtId="173" fontId="2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42" applyNumberFormat="1" applyFont="1" applyFill="1" applyBorder="1" applyAlignment="1">
      <alignment/>
    </xf>
    <xf numFmtId="173" fontId="2" fillId="0" borderId="13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14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42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42" applyNumberFormat="1" applyFont="1" applyFill="1" applyAlignment="1">
      <alignment/>
    </xf>
    <xf numFmtId="173" fontId="10" fillId="0" borderId="10" xfId="42" applyNumberFormat="1" applyFont="1" applyFill="1" applyBorder="1" applyAlignment="1">
      <alignment/>
    </xf>
    <xf numFmtId="43" fontId="10" fillId="0" borderId="0" xfId="42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16" xfId="42" applyNumberFormat="1" applyFont="1" applyFill="1" applyBorder="1" applyAlignment="1">
      <alignment/>
    </xf>
    <xf numFmtId="43" fontId="2" fillId="0" borderId="11" xfId="42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57" applyFont="1" applyFill="1" applyBorder="1">
      <alignment/>
      <protection/>
    </xf>
    <xf numFmtId="173" fontId="10" fillId="0" borderId="13" xfId="42" applyNumberFormat="1" applyFont="1" applyFill="1" applyBorder="1" applyAlignment="1">
      <alignment/>
    </xf>
    <xf numFmtId="173" fontId="2" fillId="0" borderId="17" xfId="42" applyNumberFormat="1" applyFont="1" applyFill="1" applyBorder="1" applyAlignment="1">
      <alignment/>
    </xf>
    <xf numFmtId="173" fontId="2" fillId="0" borderId="18" xfId="42" applyNumberFormat="1" applyFont="1" applyFill="1" applyBorder="1" applyAlignment="1">
      <alignment/>
    </xf>
    <xf numFmtId="173" fontId="2" fillId="0" borderId="19" xfId="42" applyNumberFormat="1" applyFont="1" applyFill="1" applyBorder="1" applyAlignment="1">
      <alignment/>
    </xf>
    <xf numFmtId="173" fontId="2" fillId="0" borderId="20" xfId="42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173" fontId="2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3" fontId="2" fillId="0" borderId="0" xfId="42" applyFont="1" applyFill="1" applyAlignment="1">
      <alignment/>
    </xf>
    <xf numFmtId="173" fontId="5" fillId="0" borderId="10" xfId="42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42" applyFont="1" applyFill="1" applyAlignment="1">
      <alignment horizontal="center"/>
    </xf>
    <xf numFmtId="173" fontId="10" fillId="0" borderId="21" xfId="42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73" fontId="2" fillId="0" borderId="23" xfId="42" applyNumberFormat="1" applyFont="1" applyFill="1" applyBorder="1" applyAlignment="1">
      <alignment/>
    </xf>
    <xf numFmtId="173" fontId="2" fillId="0" borderId="24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22" xfId="42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3" fontId="2" fillId="0" borderId="29" xfId="42" applyNumberFormat="1" applyFont="1" applyFill="1" applyBorder="1" applyAlignment="1">
      <alignment/>
    </xf>
    <xf numFmtId="173" fontId="2" fillId="0" borderId="30" xfId="42" applyNumberFormat="1" applyFont="1" applyFill="1" applyBorder="1" applyAlignment="1">
      <alignment/>
    </xf>
    <xf numFmtId="43" fontId="10" fillId="0" borderId="10" xfId="42" applyFont="1" applyFill="1" applyBorder="1" applyAlignment="1">
      <alignment/>
    </xf>
    <xf numFmtId="173" fontId="10" fillId="0" borderId="14" xfId="42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43" fontId="15" fillId="0" borderId="0" xfId="42" applyFont="1" applyFill="1" applyAlignment="1" quotePrefix="1">
      <alignment horizontal="center"/>
    </xf>
    <xf numFmtId="173" fontId="10" fillId="0" borderId="0" xfId="42" applyNumberFormat="1" applyFont="1" applyFill="1" applyBorder="1" applyAlignment="1">
      <alignment horizontal="center"/>
    </xf>
    <xf numFmtId="178" fontId="10" fillId="0" borderId="0" xfId="6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72" fontId="1" fillId="0" borderId="0" xfId="42" applyNumberFormat="1" applyFont="1" applyFill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73" fontId="2" fillId="0" borderId="33" xfId="42" applyNumberFormat="1" applyFont="1" applyFill="1" applyBorder="1" applyAlignment="1">
      <alignment horizontal="center" vertical="center"/>
    </xf>
    <xf numFmtId="173" fontId="2" fillId="0" borderId="21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ne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1.57421875" style="5" customWidth="1"/>
    <col min="2" max="5" width="13.7109375" style="5" customWidth="1"/>
    <col min="6" max="16384" width="9.140625" style="5" customWidth="1"/>
  </cols>
  <sheetData>
    <row r="1" ht="18.75">
      <c r="A1" s="22" t="s">
        <v>100</v>
      </c>
    </row>
    <row r="3" spans="1:4" ht="14.25">
      <c r="A3" s="8" t="s">
        <v>125</v>
      </c>
      <c r="B3" s="8"/>
      <c r="C3" s="8"/>
      <c r="D3" s="8"/>
    </row>
    <row r="4" spans="1:4" ht="14.25">
      <c r="A4" s="8" t="s">
        <v>250</v>
      </c>
      <c r="B4" s="8"/>
      <c r="C4" s="8"/>
      <c r="D4" s="8"/>
    </row>
    <row r="5" spans="1:4" ht="14.25">
      <c r="A5" s="5" t="s">
        <v>108</v>
      </c>
      <c r="B5" s="8"/>
      <c r="C5" s="8"/>
      <c r="D5" s="8"/>
    </row>
    <row r="6" ht="13.5" thickBot="1"/>
    <row r="7" spans="2:5" ht="13.5" thickBot="1">
      <c r="B7" s="97" t="s">
        <v>59</v>
      </c>
      <c r="C7" s="98"/>
      <c r="D7" s="97" t="s">
        <v>60</v>
      </c>
      <c r="E7" s="98"/>
    </row>
    <row r="8" spans="2:5" ht="12.75">
      <c r="B8" s="9"/>
      <c r="C8" s="73"/>
      <c r="D8" s="9"/>
      <c r="E8" s="73"/>
    </row>
    <row r="9" spans="2:5" ht="12.75">
      <c r="B9" s="10" t="s">
        <v>223</v>
      </c>
      <c r="C9" s="80" t="s">
        <v>178</v>
      </c>
      <c r="D9" s="10" t="s">
        <v>223</v>
      </c>
      <c r="E9" s="80" t="s">
        <v>178</v>
      </c>
    </row>
    <row r="10" spans="2:5" ht="12.75">
      <c r="B10" s="11" t="s">
        <v>0</v>
      </c>
      <c r="C10" s="81" t="s">
        <v>1</v>
      </c>
      <c r="D10" s="11" t="s">
        <v>252</v>
      </c>
      <c r="E10" s="81" t="s">
        <v>252</v>
      </c>
    </row>
    <row r="11" spans="2:5" ht="12.75">
      <c r="B11" s="11" t="s">
        <v>2</v>
      </c>
      <c r="C11" s="81" t="s">
        <v>2</v>
      </c>
      <c r="D11" s="11" t="s">
        <v>3</v>
      </c>
      <c r="E11" s="81" t="s">
        <v>3</v>
      </c>
    </row>
    <row r="12" spans="2:5" ht="12.75">
      <c r="B12" s="12" t="s">
        <v>251</v>
      </c>
      <c r="C12" s="82" t="s">
        <v>259</v>
      </c>
      <c r="D12" s="11" t="s">
        <v>4</v>
      </c>
      <c r="E12" s="81" t="s">
        <v>4</v>
      </c>
    </row>
    <row r="13" spans="2:5" ht="13.5" thickBot="1">
      <c r="B13" s="13"/>
      <c r="C13" s="83"/>
      <c r="D13" s="14"/>
      <c r="E13" s="84"/>
    </row>
    <row r="14" spans="2:5" ht="12.75">
      <c r="B14" s="50" t="s">
        <v>5</v>
      </c>
      <c r="C14" s="85" t="s">
        <v>5</v>
      </c>
      <c r="D14" s="50" t="s">
        <v>5</v>
      </c>
      <c r="E14" s="86" t="s">
        <v>5</v>
      </c>
    </row>
    <row r="15" spans="2:5" ht="12.75">
      <c r="B15" s="9"/>
      <c r="C15" s="19"/>
      <c r="D15" s="9"/>
      <c r="E15" s="73"/>
    </row>
    <row r="16" spans="1:5" ht="12.75">
      <c r="A16" s="5" t="s">
        <v>6</v>
      </c>
      <c r="B16" s="52">
        <v>76392</v>
      </c>
      <c r="C16" s="74">
        <v>53907</v>
      </c>
      <c r="D16" s="52">
        <v>138486</v>
      </c>
      <c r="E16" s="74">
        <v>111978</v>
      </c>
    </row>
    <row r="17" spans="2:5" ht="12.75">
      <c r="B17" s="52"/>
      <c r="C17" s="74"/>
      <c r="D17" s="52"/>
      <c r="E17" s="74"/>
    </row>
    <row r="18" spans="1:5" ht="12.75">
      <c r="A18" s="5" t="s">
        <v>7</v>
      </c>
      <c r="B18" s="52">
        <v>-69706</v>
      </c>
      <c r="C18" s="74">
        <v>-49491</v>
      </c>
      <c r="D18" s="52">
        <v>-126829</v>
      </c>
      <c r="E18" s="74">
        <v>-102396</v>
      </c>
    </row>
    <row r="19" spans="2:5" ht="12.75">
      <c r="B19" s="52"/>
      <c r="C19" s="74"/>
      <c r="D19" s="52"/>
      <c r="E19" s="74"/>
    </row>
    <row r="20" spans="1:5" ht="12.75">
      <c r="A20" s="5" t="s">
        <v>90</v>
      </c>
      <c r="B20" s="52">
        <v>-429</v>
      </c>
      <c r="C20" s="74">
        <v>410</v>
      </c>
      <c r="D20" s="52">
        <f>327-88+2</f>
        <v>241</v>
      </c>
      <c r="E20" s="74">
        <v>919</v>
      </c>
    </row>
    <row r="21" spans="2:5" ht="12.75">
      <c r="B21" s="57"/>
      <c r="C21" s="87"/>
      <c r="D21" s="58"/>
      <c r="E21" s="87"/>
    </row>
    <row r="22" spans="1:5" ht="12.75">
      <c r="A22" s="5" t="s">
        <v>97</v>
      </c>
      <c r="B22" s="52">
        <f>B16+B18+B20</f>
        <v>6257</v>
      </c>
      <c r="C22" s="74">
        <f>C16+C18+C20</f>
        <v>4826</v>
      </c>
      <c r="D22" s="52">
        <f>D16+D18+D20</f>
        <v>11898</v>
      </c>
      <c r="E22" s="74">
        <f>E16+E18+E20</f>
        <v>10501</v>
      </c>
    </row>
    <row r="23" spans="2:5" ht="12.75">
      <c r="B23" s="52"/>
      <c r="C23" s="74"/>
      <c r="D23" s="52"/>
      <c r="E23" s="74"/>
    </row>
    <row r="24" spans="1:5" ht="12.75">
      <c r="A24" s="5" t="s">
        <v>8</v>
      </c>
      <c r="B24" s="52">
        <v>-812</v>
      </c>
      <c r="C24" s="74">
        <v>-779</v>
      </c>
      <c r="D24" s="52">
        <v>-1616</v>
      </c>
      <c r="E24" s="74">
        <v>-1552</v>
      </c>
    </row>
    <row r="25" spans="2:5" ht="12.75">
      <c r="B25" s="57"/>
      <c r="C25" s="87"/>
      <c r="D25" s="58"/>
      <c r="E25" s="87"/>
    </row>
    <row r="26" spans="1:5" ht="12.75">
      <c r="A26" s="5" t="s">
        <v>87</v>
      </c>
      <c r="B26" s="52">
        <f>B22+B24</f>
        <v>5445</v>
      </c>
      <c r="C26" s="74">
        <f>C22+C24</f>
        <v>4047</v>
      </c>
      <c r="D26" s="52">
        <f>D22+D24</f>
        <v>10282</v>
      </c>
      <c r="E26" s="74">
        <f>E22+E24</f>
        <v>8949</v>
      </c>
    </row>
    <row r="27" spans="2:5" ht="12.75">
      <c r="B27" s="52"/>
      <c r="C27" s="74"/>
      <c r="D27" s="52"/>
      <c r="E27" s="74"/>
    </row>
    <row r="28" spans="1:5" ht="12.75">
      <c r="A28" s="5" t="s">
        <v>9</v>
      </c>
      <c r="B28" s="52">
        <v>-1040</v>
      </c>
      <c r="C28" s="74">
        <v>-4</v>
      </c>
      <c r="D28" s="52">
        <v>-1242</v>
      </c>
      <c r="E28" s="74">
        <v>-8</v>
      </c>
    </row>
    <row r="29" spans="2:5" ht="12.75">
      <c r="B29" s="57"/>
      <c r="C29" s="87"/>
      <c r="D29" s="58"/>
      <c r="E29" s="87"/>
    </row>
    <row r="30" spans="1:5" ht="13.5" thickBot="1">
      <c r="A30" s="5" t="s">
        <v>98</v>
      </c>
      <c r="B30" s="59">
        <f>B26+B28</f>
        <v>4405</v>
      </c>
      <c r="C30" s="88">
        <f>C26+C28</f>
        <v>4043</v>
      </c>
      <c r="D30" s="60">
        <f>D26+D28</f>
        <v>9040</v>
      </c>
      <c r="E30" s="88">
        <f>E26+E28</f>
        <v>8941</v>
      </c>
    </row>
    <row r="31" spans="2:5" ht="13.5" thickTop="1">
      <c r="B31" s="52"/>
      <c r="C31" s="74"/>
      <c r="D31" s="52"/>
      <c r="E31" s="74"/>
    </row>
    <row r="32" spans="1:5" ht="12.75">
      <c r="A32" s="55" t="s">
        <v>113</v>
      </c>
      <c r="B32" s="52">
        <v>0</v>
      </c>
      <c r="C32" s="74">
        <v>0</v>
      </c>
      <c r="D32" s="52">
        <v>0</v>
      </c>
      <c r="E32" s="74">
        <v>0</v>
      </c>
    </row>
    <row r="33" spans="1:5" ht="12.75">
      <c r="A33" s="55"/>
      <c r="B33" s="52"/>
      <c r="C33" s="74"/>
      <c r="D33" s="52"/>
      <c r="E33" s="74"/>
    </row>
    <row r="34" spans="1:5" ht="13.5" thickBot="1">
      <c r="A34" s="55" t="s">
        <v>126</v>
      </c>
      <c r="B34" s="59">
        <f>+B30+B32</f>
        <v>4405</v>
      </c>
      <c r="C34" s="88">
        <f>+C30+C32</f>
        <v>4043</v>
      </c>
      <c r="D34" s="60">
        <f>+D30+D32</f>
        <v>9040</v>
      </c>
      <c r="E34" s="88">
        <f>+E30+E32</f>
        <v>8941</v>
      </c>
    </row>
    <row r="35" spans="2:5" ht="13.5" thickTop="1">
      <c r="B35" s="52"/>
      <c r="C35" s="74"/>
      <c r="D35" s="52"/>
      <c r="E35" s="74"/>
    </row>
    <row r="36" spans="1:5" ht="12.75">
      <c r="A36" s="5" t="s">
        <v>85</v>
      </c>
      <c r="B36" s="52"/>
      <c r="C36" s="74"/>
      <c r="D36" s="52"/>
      <c r="E36" s="74"/>
    </row>
    <row r="37" spans="2:5" ht="12.75">
      <c r="B37" s="52"/>
      <c r="C37" s="74"/>
      <c r="D37" s="52"/>
      <c r="E37" s="74"/>
    </row>
    <row r="38" spans="1:5" ht="12.75">
      <c r="A38" s="5" t="s">
        <v>111</v>
      </c>
      <c r="B38" s="52">
        <f>+B42-B40</f>
        <v>4405</v>
      </c>
      <c r="C38" s="74">
        <f>+C42-C40</f>
        <v>4043</v>
      </c>
      <c r="D38" s="52">
        <f>+D42-D40</f>
        <v>9040</v>
      </c>
      <c r="E38" s="74">
        <f>+E42-E40</f>
        <v>8941</v>
      </c>
    </row>
    <row r="39" spans="2:5" ht="12.75">
      <c r="B39" s="52"/>
      <c r="C39" s="74"/>
      <c r="D39" s="52"/>
      <c r="E39" s="74"/>
    </row>
    <row r="40" spans="1:5" ht="12.75">
      <c r="A40" s="5" t="s">
        <v>112</v>
      </c>
      <c r="B40" s="52">
        <v>0</v>
      </c>
      <c r="C40" s="74">
        <v>0</v>
      </c>
      <c r="D40" s="52">
        <v>0</v>
      </c>
      <c r="E40" s="74">
        <v>0</v>
      </c>
    </row>
    <row r="41" spans="2:5" ht="12.75">
      <c r="B41" s="52"/>
      <c r="C41" s="74"/>
      <c r="D41" s="52"/>
      <c r="E41" s="74"/>
    </row>
    <row r="42" spans="1:5" ht="13.5" thickBot="1">
      <c r="A42" s="5" t="s">
        <v>98</v>
      </c>
      <c r="B42" s="59">
        <f>+B30</f>
        <v>4405</v>
      </c>
      <c r="C42" s="88">
        <f>+C30</f>
        <v>4043</v>
      </c>
      <c r="D42" s="60">
        <f>+D30</f>
        <v>9040</v>
      </c>
      <c r="E42" s="88">
        <f>+E30</f>
        <v>8941</v>
      </c>
    </row>
    <row r="43" spans="2:5" ht="13.5" thickTop="1">
      <c r="B43" s="52"/>
      <c r="C43" s="75"/>
      <c r="D43" s="52"/>
      <c r="E43" s="74"/>
    </row>
    <row r="44" spans="1:5" ht="12.75">
      <c r="A44" s="5" t="s">
        <v>99</v>
      </c>
      <c r="B44" s="9"/>
      <c r="C44" s="19"/>
      <c r="D44" s="9"/>
      <c r="E44" s="73"/>
    </row>
    <row r="45" spans="1:5" ht="12.75">
      <c r="A45" s="5" t="s">
        <v>302</v>
      </c>
      <c r="B45" s="9"/>
      <c r="C45" s="19"/>
      <c r="D45" s="9"/>
      <c r="E45" s="73"/>
    </row>
    <row r="46" spans="2:5" ht="12.75">
      <c r="B46" s="9"/>
      <c r="C46" s="19"/>
      <c r="D46" s="9"/>
      <c r="E46" s="73"/>
    </row>
    <row r="47" spans="1:5" ht="12.75">
      <c r="A47" s="5" t="s">
        <v>89</v>
      </c>
      <c r="B47" s="53">
        <f>+Notes!D328</f>
        <v>1.6119175781350057</v>
      </c>
      <c r="C47" s="76">
        <f>+Notes!E328</f>
        <v>1.4842034933664217</v>
      </c>
      <c r="D47" s="53">
        <f>+Notes!F328</f>
        <v>3.3087131887357346</v>
      </c>
      <c r="E47" s="77">
        <f>+Notes!G328</f>
        <v>3.288425961683456</v>
      </c>
    </row>
    <row r="48" spans="1:5" ht="12.75">
      <c r="A48" s="5" t="s">
        <v>201</v>
      </c>
      <c r="B48" s="53">
        <f>+Notes!D342</f>
        <v>1.6048294253945585</v>
      </c>
      <c r="C48" s="76">
        <f>+Notes!E342</f>
        <v>1.4816470726201296</v>
      </c>
      <c r="D48" s="53">
        <f>+Notes!F342</f>
        <v>3.294160517445568</v>
      </c>
      <c r="E48" s="77">
        <f>+Notes!G342</f>
        <v>3.282751328190687</v>
      </c>
    </row>
    <row r="49" spans="2:5" ht="13.5" thickBot="1">
      <c r="B49" s="15"/>
      <c r="C49" s="78"/>
      <c r="D49" s="15"/>
      <c r="E49" s="79"/>
    </row>
    <row r="52" ht="13.5">
      <c r="A52" s="27" t="s">
        <v>247</v>
      </c>
    </row>
    <row r="53" ht="13.5">
      <c r="A53" s="27" t="s">
        <v>222</v>
      </c>
    </row>
  </sheetData>
  <sheetProtection/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7109375" style="71" customWidth="1"/>
    <col min="2" max="2" width="42.7109375" style="5" customWidth="1"/>
    <col min="3" max="3" width="7.7109375" style="5" customWidth="1"/>
    <col min="4" max="4" width="13.7109375" style="5" customWidth="1"/>
    <col min="5" max="5" width="3.7109375" style="5" customWidth="1"/>
    <col min="6" max="6" width="13.7109375" style="5" customWidth="1"/>
    <col min="7" max="7" width="9.140625" style="5" customWidth="1"/>
    <col min="8" max="8" width="9.8515625" style="5" bestFit="1" customWidth="1"/>
    <col min="9" max="16384" width="9.140625" style="5" customWidth="1"/>
  </cols>
  <sheetData>
    <row r="1" spans="1:3" ht="18.75">
      <c r="A1" s="22" t="s">
        <v>100</v>
      </c>
      <c r="B1" s="8"/>
      <c r="C1" s="8"/>
    </row>
    <row r="3" spans="1:3" ht="14.25">
      <c r="A3" s="8" t="s">
        <v>109</v>
      </c>
      <c r="B3" s="8"/>
      <c r="C3" s="8"/>
    </row>
    <row r="4" spans="1:3" ht="14.25">
      <c r="A4" s="8" t="s">
        <v>253</v>
      </c>
      <c r="B4" s="8"/>
      <c r="C4" s="8"/>
    </row>
    <row r="5" ht="12.75">
      <c r="A5" s="5" t="s">
        <v>108</v>
      </c>
    </row>
    <row r="6" ht="15">
      <c r="A6" s="33"/>
    </row>
    <row r="7" spans="4:6" ht="12.75">
      <c r="D7" s="28" t="s">
        <v>10</v>
      </c>
      <c r="E7" s="28"/>
      <c r="F7" s="28" t="s">
        <v>11</v>
      </c>
    </row>
    <row r="8" spans="4:6" ht="12.75">
      <c r="D8" s="17" t="s">
        <v>254</v>
      </c>
      <c r="E8" s="61"/>
      <c r="F8" s="17" t="s">
        <v>213</v>
      </c>
    </row>
    <row r="9" spans="4:6" ht="12.75">
      <c r="D9" s="18" t="s">
        <v>5</v>
      </c>
      <c r="E9" s="18"/>
      <c r="F9" s="18" t="s">
        <v>5</v>
      </c>
    </row>
    <row r="10" spans="1:6" ht="12.75">
      <c r="A10" s="72" t="s">
        <v>114</v>
      </c>
      <c r="B10" s="19"/>
      <c r="C10" s="19"/>
      <c r="D10" s="19"/>
      <c r="E10" s="19"/>
      <c r="F10" s="16"/>
    </row>
    <row r="11" spans="1:6" ht="12.75">
      <c r="A11" s="72" t="s">
        <v>120</v>
      </c>
      <c r="B11" s="19"/>
      <c r="C11" s="19"/>
      <c r="D11" s="19"/>
      <c r="E11" s="19"/>
      <c r="F11" s="16"/>
    </row>
    <row r="12" spans="2:6" ht="12.75">
      <c r="B12" s="19" t="s">
        <v>12</v>
      </c>
      <c r="C12" s="19"/>
      <c r="D12" s="20">
        <v>156692</v>
      </c>
      <c r="E12" s="20"/>
      <c r="F12" s="20">
        <v>157648</v>
      </c>
    </row>
    <row r="13" spans="2:6" ht="12.75">
      <c r="B13" s="19" t="s">
        <v>221</v>
      </c>
      <c r="C13" s="19"/>
      <c r="D13" s="20">
        <v>700</v>
      </c>
      <c r="E13" s="20"/>
      <c r="F13" s="20">
        <v>700</v>
      </c>
    </row>
    <row r="14" spans="2:6" ht="12.75">
      <c r="B14" s="19"/>
      <c r="C14" s="19"/>
      <c r="D14" s="20"/>
      <c r="E14" s="20"/>
      <c r="F14" s="20"/>
    </row>
    <row r="15" spans="2:6" ht="12.75">
      <c r="B15" s="19"/>
      <c r="C15" s="19"/>
      <c r="D15" s="31">
        <f>SUM(D12:D13)</f>
        <v>157392</v>
      </c>
      <c r="E15" s="20"/>
      <c r="F15" s="31">
        <f>SUM(F12:F13)</f>
        <v>158348</v>
      </c>
    </row>
    <row r="16" spans="1:6" ht="12.75">
      <c r="A16" s="72"/>
      <c r="B16" s="19"/>
      <c r="C16" s="19"/>
      <c r="D16" s="20"/>
      <c r="E16" s="20"/>
      <c r="F16" s="6"/>
    </row>
    <row r="17" spans="1:6" ht="12.75">
      <c r="A17" s="72" t="s">
        <v>115</v>
      </c>
      <c r="B17" s="19"/>
      <c r="C17" s="19"/>
      <c r="D17" s="20"/>
      <c r="E17" s="20"/>
      <c r="F17" s="6"/>
    </row>
    <row r="18" spans="1:6" ht="12.75">
      <c r="A18" s="72"/>
      <c r="B18" s="19" t="s">
        <v>13</v>
      </c>
      <c r="C18" s="19"/>
      <c r="D18" s="6">
        <v>53482</v>
      </c>
      <c r="E18" s="6"/>
      <c r="F18" s="6">
        <v>56802</v>
      </c>
    </row>
    <row r="19" spans="1:6" ht="12.75">
      <c r="A19" s="72"/>
      <c r="B19" s="19" t="s">
        <v>206</v>
      </c>
      <c r="C19" s="19"/>
      <c r="D19" s="6">
        <v>23249</v>
      </c>
      <c r="E19" s="6"/>
      <c r="F19" s="6">
        <v>6516</v>
      </c>
    </row>
    <row r="20" spans="1:6" ht="12.75">
      <c r="A20" s="72"/>
      <c r="B20" s="19" t="s">
        <v>94</v>
      </c>
      <c r="C20" s="19"/>
      <c r="D20" s="6">
        <v>27638</v>
      </c>
      <c r="E20" s="6"/>
      <c r="F20" s="6">
        <f>11387+18403</f>
        <v>29790</v>
      </c>
    </row>
    <row r="21" spans="1:6" ht="12.75">
      <c r="A21" s="72"/>
      <c r="B21" s="19" t="s">
        <v>104</v>
      </c>
      <c r="C21" s="19"/>
      <c r="D21" s="6">
        <v>1</v>
      </c>
      <c r="E21" s="6"/>
      <c r="F21" s="6">
        <v>31</v>
      </c>
    </row>
    <row r="22" spans="1:6" ht="12.75">
      <c r="A22" s="72"/>
      <c r="B22" s="19" t="s">
        <v>14</v>
      </c>
      <c r="C22" s="19"/>
      <c r="D22" s="6">
        <v>4056</v>
      </c>
      <c r="E22" s="6"/>
      <c r="F22" s="6">
        <f>221+3018</f>
        <v>3239</v>
      </c>
    </row>
    <row r="23" spans="1:6" ht="12.75">
      <c r="A23" s="72"/>
      <c r="B23" s="19"/>
      <c r="C23" s="19"/>
      <c r="D23" s="6"/>
      <c r="E23" s="6"/>
      <c r="F23" s="6"/>
    </row>
    <row r="24" spans="1:6" ht="12.75">
      <c r="A24" s="72"/>
      <c r="B24" s="19"/>
      <c r="C24" s="19"/>
      <c r="D24" s="31">
        <f>SUM(D18:D23)</f>
        <v>108426</v>
      </c>
      <c r="E24" s="6"/>
      <c r="F24" s="31">
        <f>SUM(F18:F23)</f>
        <v>96378</v>
      </c>
    </row>
    <row r="25" spans="1:6" ht="12.75">
      <c r="A25" s="72"/>
      <c r="B25" s="19"/>
      <c r="C25" s="19"/>
      <c r="D25" s="20"/>
      <c r="E25" s="6"/>
      <c r="F25" s="20"/>
    </row>
    <row r="26" spans="1:6" ht="13.5" thickBot="1">
      <c r="A26" s="72" t="s">
        <v>82</v>
      </c>
      <c r="B26" s="19"/>
      <c r="C26" s="19"/>
      <c r="D26" s="65">
        <f>+D15+D24</f>
        <v>265818</v>
      </c>
      <c r="E26" s="66"/>
      <c r="F26" s="65">
        <f>+F15+F24</f>
        <v>254726</v>
      </c>
    </row>
    <row r="27" spans="1:6" ht="13.5" thickTop="1">
      <c r="A27" s="72"/>
      <c r="B27" s="19"/>
      <c r="C27" s="19"/>
      <c r="D27" s="20"/>
      <c r="E27" s="6"/>
      <c r="F27" s="20"/>
    </row>
    <row r="28" spans="1:6" ht="12.75">
      <c r="A28" s="71" t="s">
        <v>116</v>
      </c>
      <c r="D28" s="6"/>
      <c r="E28" s="6"/>
      <c r="F28" s="6"/>
    </row>
    <row r="29" spans="1:6" ht="12.75">
      <c r="A29" s="71" t="s">
        <v>117</v>
      </c>
      <c r="D29" s="6"/>
      <c r="E29" s="6"/>
      <c r="F29" s="6"/>
    </row>
    <row r="30" spans="2:6" ht="12.75">
      <c r="B30" s="5" t="s">
        <v>15</v>
      </c>
      <c r="D30" s="6">
        <f>+'EQ'!B26</f>
        <v>68319</v>
      </c>
      <c r="E30" s="6"/>
      <c r="F30" s="6">
        <v>68281</v>
      </c>
    </row>
    <row r="31" spans="2:6" ht="12.75">
      <c r="B31" s="5" t="s">
        <v>16</v>
      </c>
      <c r="D31" s="20">
        <f>+'EQ'!F26+'EQ'!H26+'EQ'!J26</f>
        <v>105236</v>
      </c>
      <c r="E31" s="6"/>
      <c r="F31" s="20">
        <f>96151-F32</f>
        <v>96158</v>
      </c>
    </row>
    <row r="32" spans="2:6" ht="12.75">
      <c r="B32" s="5" t="s">
        <v>211</v>
      </c>
      <c r="D32" s="20">
        <f>+'EQ'!D26</f>
        <v>-493</v>
      </c>
      <c r="E32" s="6"/>
      <c r="F32" s="20">
        <v>-7</v>
      </c>
    </row>
    <row r="33" spans="4:6" ht="12.75">
      <c r="D33" s="21"/>
      <c r="E33" s="20"/>
      <c r="F33" s="21"/>
    </row>
    <row r="34" spans="1:6" ht="12.75">
      <c r="A34" s="71" t="s">
        <v>118</v>
      </c>
      <c r="D34" s="31">
        <f>SUM(D30:D33)</f>
        <v>173062</v>
      </c>
      <c r="E34" s="6"/>
      <c r="F34" s="31">
        <f>SUM(F30:F33)</f>
        <v>164432</v>
      </c>
    </row>
    <row r="35" spans="4:6" ht="12.75">
      <c r="D35" s="6"/>
      <c r="E35" s="6"/>
      <c r="F35" s="6"/>
    </row>
    <row r="36" spans="4:6" ht="12.75">
      <c r="D36" s="6"/>
      <c r="E36" s="6"/>
      <c r="F36" s="6"/>
    </row>
    <row r="37" spans="1:6" ht="12.75">
      <c r="A37" s="71" t="s">
        <v>119</v>
      </c>
      <c r="D37" s="6"/>
      <c r="E37" s="6"/>
      <c r="F37" s="6"/>
    </row>
    <row r="38" spans="2:6" ht="12.75">
      <c r="B38" s="5" t="s">
        <v>92</v>
      </c>
      <c r="D38" s="6">
        <v>30244</v>
      </c>
      <c r="E38" s="6"/>
      <c r="F38" s="6">
        <f>927+18721</f>
        <v>19648</v>
      </c>
    </row>
    <row r="39" spans="2:6" ht="12.75">
      <c r="B39" s="5" t="s">
        <v>93</v>
      </c>
      <c r="D39" s="6">
        <f>8238+700</f>
        <v>8938</v>
      </c>
      <c r="E39" s="6"/>
      <c r="F39" s="6">
        <v>8938</v>
      </c>
    </row>
    <row r="40" spans="4:6" ht="12.75">
      <c r="D40" s="6"/>
      <c r="E40" s="6"/>
      <c r="F40" s="6"/>
    </row>
    <row r="41" spans="4:6" ht="12.75">
      <c r="D41" s="31">
        <f>SUM(D38:D40)</f>
        <v>39182</v>
      </c>
      <c r="E41" s="6"/>
      <c r="F41" s="31">
        <f>SUM(F38:F40)</f>
        <v>28586</v>
      </c>
    </row>
    <row r="42" spans="1:6" ht="12.75">
      <c r="A42" s="71" t="s">
        <v>121</v>
      </c>
      <c r="D42" s="6"/>
      <c r="E42" s="6"/>
      <c r="F42" s="6"/>
    </row>
    <row r="43" spans="1:6" ht="12.75">
      <c r="A43" s="72"/>
      <c r="B43" s="19" t="s">
        <v>95</v>
      </c>
      <c r="C43" s="19"/>
      <c r="D43" s="6">
        <v>26204</v>
      </c>
      <c r="E43" s="6"/>
      <c r="F43" s="6">
        <f>19916+11814</f>
        <v>31730</v>
      </c>
    </row>
    <row r="44" spans="1:6" ht="12.75">
      <c r="A44" s="72"/>
      <c r="B44" s="19" t="s">
        <v>215</v>
      </c>
      <c r="C44" s="19"/>
      <c r="D44" s="6">
        <v>213</v>
      </c>
      <c r="E44" s="6"/>
      <c r="F44" s="6">
        <v>777</v>
      </c>
    </row>
    <row r="45" spans="1:6" ht="12.75">
      <c r="A45" s="72"/>
      <c r="B45" s="5" t="s">
        <v>92</v>
      </c>
      <c r="D45" s="6">
        <v>26005</v>
      </c>
      <c r="E45" s="6"/>
      <c r="F45" s="6">
        <f>374+28609</f>
        <v>28983</v>
      </c>
    </row>
    <row r="46" spans="1:6" ht="12.75">
      <c r="A46" s="72"/>
      <c r="B46" s="5" t="s">
        <v>9</v>
      </c>
      <c r="D46" s="6">
        <v>1152</v>
      </c>
      <c r="E46" s="6"/>
      <c r="F46" s="6">
        <v>218</v>
      </c>
    </row>
    <row r="47" spans="4:6" ht="12.75">
      <c r="D47" s="6"/>
      <c r="E47" s="6"/>
      <c r="F47" s="6"/>
    </row>
    <row r="48" spans="1:6" ht="12.75">
      <c r="A48" s="5"/>
      <c r="D48" s="31">
        <f>SUM(D43:D47)</f>
        <v>53574</v>
      </c>
      <c r="E48" s="6"/>
      <c r="F48" s="31">
        <f>SUM(F43:F47)</f>
        <v>61708</v>
      </c>
    </row>
    <row r="49" spans="4:6" ht="12.75">
      <c r="D49" s="31"/>
      <c r="E49" s="6"/>
      <c r="F49" s="31"/>
    </row>
    <row r="50" spans="1:6" ht="12.75">
      <c r="A50" s="71" t="s">
        <v>83</v>
      </c>
      <c r="D50" s="31">
        <f>+D48+D41</f>
        <v>92756</v>
      </c>
      <c r="E50" s="6"/>
      <c r="F50" s="31">
        <f>+F48+F41</f>
        <v>90294</v>
      </c>
    </row>
    <row r="51" spans="4:8" ht="12.75">
      <c r="D51" s="6"/>
      <c r="E51" s="6"/>
      <c r="F51" s="6"/>
      <c r="H51" s="70"/>
    </row>
    <row r="52" spans="1:8" ht="13.5" thickBot="1">
      <c r="A52" s="71" t="s">
        <v>84</v>
      </c>
      <c r="D52" s="65">
        <f>+D50+D34</f>
        <v>265818</v>
      </c>
      <c r="E52" s="66"/>
      <c r="F52" s="65">
        <f>+F50+F34</f>
        <v>254726</v>
      </c>
      <c r="H52" s="70"/>
    </row>
    <row r="53" spans="4:6" ht="13.5" thickTop="1">
      <c r="D53" s="20"/>
      <c r="E53" s="6"/>
      <c r="F53" s="20"/>
    </row>
    <row r="54" spans="2:6" ht="12.75">
      <c r="B54" s="71" t="s">
        <v>96</v>
      </c>
      <c r="C54" s="71"/>
      <c r="D54" s="6"/>
      <c r="E54" s="6"/>
      <c r="F54" s="6"/>
    </row>
    <row r="55" spans="2:6" ht="12.75">
      <c r="B55" s="71" t="s">
        <v>122</v>
      </c>
      <c r="C55" s="71"/>
      <c r="D55" s="46">
        <f>+D34/(D30*4)</f>
        <v>0.6332864942402553</v>
      </c>
      <c r="E55" s="6"/>
      <c r="F55" s="46">
        <f>+F34/(F30*4)</f>
        <v>0.6020415635389054</v>
      </c>
    </row>
    <row r="56" spans="2:6" ht="12.75">
      <c r="B56" s="71"/>
      <c r="C56" s="71"/>
      <c r="D56" s="46"/>
      <c r="E56" s="46"/>
      <c r="F56" s="46"/>
    </row>
    <row r="57" spans="4:6" ht="12.75">
      <c r="D57" s="54"/>
      <c r="F57" s="70"/>
    </row>
    <row r="58" ht="13.5">
      <c r="A58" s="27" t="s">
        <v>123</v>
      </c>
    </row>
    <row r="59" ht="13.5">
      <c r="A59" s="27" t="s">
        <v>222</v>
      </c>
    </row>
    <row r="60" ht="12.75">
      <c r="D60" s="54">
        <f>+D52-D26</f>
        <v>0</v>
      </c>
    </row>
  </sheetData>
  <sheetProtection/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7.00390625" style="5" customWidth="1"/>
    <col min="2" max="2" width="13.57421875" style="5" customWidth="1"/>
    <col min="3" max="3" width="1.1484375" style="5" customWidth="1"/>
    <col min="4" max="4" width="13.8515625" style="5" customWidth="1"/>
    <col min="5" max="5" width="1.1484375" style="5" customWidth="1"/>
    <col min="6" max="6" width="13.28125" style="5" customWidth="1"/>
    <col min="7" max="7" width="1.57421875" style="5" customWidth="1"/>
    <col min="8" max="8" width="13.140625" style="5" customWidth="1"/>
    <col min="9" max="9" width="1.421875" style="5" customWidth="1"/>
    <col min="10" max="10" width="14.00390625" style="5" customWidth="1"/>
    <col min="11" max="11" width="1.1484375" style="5" customWidth="1"/>
    <col min="12" max="12" width="14.00390625" style="5" customWidth="1"/>
    <col min="13" max="13" width="2.57421875" style="5" customWidth="1"/>
    <col min="14" max="16384" width="9.140625" style="5" customWidth="1"/>
  </cols>
  <sheetData>
    <row r="1" spans="1:5" ht="18.75">
      <c r="A1" s="22" t="s">
        <v>100</v>
      </c>
      <c r="B1" s="8"/>
      <c r="C1" s="8"/>
      <c r="D1" s="8"/>
      <c r="E1" s="8"/>
    </row>
    <row r="3" spans="1:5" ht="14.25">
      <c r="A3" s="8" t="s">
        <v>17</v>
      </c>
      <c r="B3" s="8"/>
      <c r="C3" s="8"/>
      <c r="D3" s="8"/>
      <c r="E3" s="8"/>
    </row>
    <row r="4" spans="1:5" ht="14.25">
      <c r="A4" s="8" t="s">
        <v>250</v>
      </c>
      <c r="B4" s="8"/>
      <c r="C4" s="8"/>
      <c r="D4" s="8"/>
      <c r="E4" s="8"/>
    </row>
    <row r="5" spans="1:5" ht="14.25">
      <c r="A5" s="5" t="s">
        <v>108</v>
      </c>
      <c r="B5" s="8"/>
      <c r="C5" s="8"/>
      <c r="D5" s="8"/>
      <c r="E5" s="8"/>
    </row>
    <row r="7" spans="2:12" ht="12.75">
      <c r="B7" s="101" t="s">
        <v>225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8:10" ht="12.75">
      <c r="H8" s="16" t="s">
        <v>232</v>
      </c>
      <c r="I8" s="16"/>
      <c r="J8" s="16" t="s">
        <v>79</v>
      </c>
    </row>
    <row r="9" spans="2:12" ht="12.75">
      <c r="B9" s="16" t="s">
        <v>18</v>
      </c>
      <c r="C9" s="16"/>
      <c r="D9" s="16" t="s">
        <v>208</v>
      </c>
      <c r="E9" s="16"/>
      <c r="F9" s="16" t="s">
        <v>45</v>
      </c>
      <c r="G9" s="16"/>
      <c r="H9" s="16" t="s">
        <v>91</v>
      </c>
      <c r="I9" s="16"/>
      <c r="J9" s="16" t="s">
        <v>80</v>
      </c>
      <c r="K9" s="16"/>
      <c r="L9" s="16" t="s">
        <v>21</v>
      </c>
    </row>
    <row r="10" spans="2:12" ht="12.75">
      <c r="B10" s="16" t="s">
        <v>19</v>
      </c>
      <c r="C10" s="16"/>
      <c r="D10" s="16" t="s">
        <v>209</v>
      </c>
      <c r="E10" s="16"/>
      <c r="F10" s="16" t="s">
        <v>46</v>
      </c>
      <c r="G10" s="16"/>
      <c r="H10" s="16" t="s">
        <v>20</v>
      </c>
      <c r="I10" s="16"/>
      <c r="J10" s="16" t="s">
        <v>81</v>
      </c>
      <c r="K10" s="16"/>
      <c r="L10" s="16" t="s">
        <v>86</v>
      </c>
    </row>
    <row r="11" spans="2:12" ht="12.75">
      <c r="B11" s="23" t="s">
        <v>5</v>
      </c>
      <c r="C11" s="23"/>
      <c r="D11" s="23" t="s">
        <v>5</v>
      </c>
      <c r="E11" s="23"/>
      <c r="F11" s="23" t="s">
        <v>5</v>
      </c>
      <c r="G11" s="23"/>
      <c r="H11" s="23" t="s">
        <v>5</v>
      </c>
      <c r="I11" s="23"/>
      <c r="J11" s="23" t="s">
        <v>5</v>
      </c>
      <c r="K11" s="23"/>
      <c r="L11" s="23" t="s">
        <v>5</v>
      </c>
    </row>
    <row r="13" ht="12.75">
      <c r="A13" s="24" t="s">
        <v>255</v>
      </c>
    </row>
    <row r="14" ht="12.75">
      <c r="A14" s="25" t="s">
        <v>256</v>
      </c>
    </row>
    <row r="17" spans="1:12" ht="12.75">
      <c r="A17" s="5" t="s">
        <v>22</v>
      </c>
      <c r="B17" s="20"/>
      <c r="C17" s="6"/>
      <c r="D17" s="6"/>
      <c r="E17" s="6"/>
      <c r="F17" s="20"/>
      <c r="G17" s="6"/>
      <c r="H17" s="20"/>
      <c r="I17" s="6"/>
      <c r="J17" s="20"/>
      <c r="K17" s="6"/>
      <c r="L17" s="20"/>
    </row>
    <row r="18" spans="1:13" ht="12.75">
      <c r="A18" s="26" t="s">
        <v>246</v>
      </c>
      <c r="B18" s="6">
        <v>68281</v>
      </c>
      <c r="C18" s="6"/>
      <c r="D18" s="6">
        <v>-7</v>
      </c>
      <c r="E18" s="6"/>
      <c r="F18" s="6">
        <v>15941</v>
      </c>
      <c r="G18" s="6"/>
      <c r="H18" s="6">
        <v>39954</v>
      </c>
      <c r="I18" s="6"/>
      <c r="J18" s="6">
        <v>40263</v>
      </c>
      <c r="K18" s="6"/>
      <c r="L18" s="6">
        <f>SUM(B18:J18)</f>
        <v>164432</v>
      </c>
      <c r="M18" s="6"/>
    </row>
    <row r="19" spans="1:12" ht="12.75">
      <c r="A19" s="2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5" t="s">
        <v>129</v>
      </c>
      <c r="B20" s="6">
        <v>0</v>
      </c>
      <c r="C20" s="6"/>
      <c r="D20" s="6">
        <v>0</v>
      </c>
      <c r="E20" s="6"/>
      <c r="F20" s="6">
        <v>0</v>
      </c>
      <c r="G20" s="6"/>
      <c r="H20" s="6">
        <v>0</v>
      </c>
      <c r="I20" s="6"/>
      <c r="J20" s="6">
        <f>+'IS'!D38</f>
        <v>9040</v>
      </c>
      <c r="K20" s="6"/>
      <c r="L20" s="6">
        <f>SUM(B20:K20)</f>
        <v>9040</v>
      </c>
    </row>
    <row r="21" spans="2:12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5" t="s">
        <v>181</v>
      </c>
      <c r="B22" s="6">
        <v>38</v>
      </c>
      <c r="C22" s="6"/>
      <c r="D22" s="6">
        <v>0</v>
      </c>
      <c r="E22" s="6"/>
      <c r="F22" s="6">
        <v>38</v>
      </c>
      <c r="G22" s="6"/>
      <c r="H22" s="6">
        <v>0</v>
      </c>
      <c r="I22" s="6"/>
      <c r="J22" s="6">
        <v>0</v>
      </c>
      <c r="K22" s="6"/>
      <c r="L22" s="6">
        <f>SUM(B22:K22)</f>
        <v>76</v>
      </c>
    </row>
    <row r="23" spans="2:1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5" t="s">
        <v>210</v>
      </c>
      <c r="B24" s="6">
        <v>0</v>
      </c>
      <c r="C24" s="6"/>
      <c r="D24" s="6">
        <v>-486</v>
      </c>
      <c r="E24" s="6"/>
      <c r="F24" s="6">
        <v>0</v>
      </c>
      <c r="G24" s="6"/>
      <c r="H24" s="6">
        <v>0</v>
      </c>
      <c r="I24" s="6"/>
      <c r="J24" s="6">
        <v>0</v>
      </c>
      <c r="K24" s="6"/>
      <c r="L24" s="6">
        <f>SUM(B24:K24)</f>
        <v>-486</v>
      </c>
    </row>
    <row r="25" spans="1:12" ht="12.75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4"/>
    </row>
    <row r="26" spans="1:12" ht="12.75">
      <c r="A26" s="5" t="s">
        <v>23</v>
      </c>
      <c r="B26" s="99">
        <f>SUM(B18:B25)</f>
        <v>68319</v>
      </c>
      <c r="C26" s="6"/>
      <c r="D26" s="99">
        <f>SUM(D18:D25)</f>
        <v>-493</v>
      </c>
      <c r="E26" s="6"/>
      <c r="F26" s="99">
        <f>SUM(F18:F25)</f>
        <v>15979</v>
      </c>
      <c r="G26" s="62"/>
      <c r="H26" s="99">
        <f>SUM(H18:H25)</f>
        <v>39954</v>
      </c>
      <c r="I26" s="62"/>
      <c r="J26" s="99">
        <f>SUM(J18:J25)</f>
        <v>49303</v>
      </c>
      <c r="K26" s="62"/>
      <c r="L26" s="99">
        <f>SUM(L18:L25)</f>
        <v>173062</v>
      </c>
    </row>
    <row r="27" spans="1:12" ht="13.5" thickBot="1">
      <c r="A27" s="26" t="s">
        <v>256</v>
      </c>
      <c r="B27" s="100"/>
      <c r="C27" s="6"/>
      <c r="D27" s="100"/>
      <c r="E27" s="6"/>
      <c r="F27" s="100"/>
      <c r="G27" s="62"/>
      <c r="H27" s="100"/>
      <c r="I27" s="62"/>
      <c r="J27" s="100"/>
      <c r="K27" s="62"/>
      <c r="L27" s="100"/>
    </row>
    <row r="28" spans="2:12" ht="13.5" thickTop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ht="12.75">
      <c r="A30" s="24" t="s">
        <v>255</v>
      </c>
    </row>
    <row r="31" ht="12.75">
      <c r="A31" s="25" t="s">
        <v>257</v>
      </c>
    </row>
    <row r="34" spans="1:12" ht="12.75">
      <c r="A34" s="5" t="s">
        <v>22</v>
      </c>
      <c r="B34" s="20"/>
      <c r="C34" s="6"/>
      <c r="D34" s="6"/>
      <c r="E34" s="6"/>
      <c r="F34" s="20"/>
      <c r="G34" s="6"/>
      <c r="H34" s="20"/>
      <c r="I34" s="6"/>
      <c r="J34" s="20"/>
      <c r="K34" s="6"/>
      <c r="L34" s="20"/>
    </row>
    <row r="35" spans="1:13" ht="12.75">
      <c r="A35" s="26" t="s">
        <v>177</v>
      </c>
      <c r="B35" s="6">
        <v>67714</v>
      </c>
      <c r="C35" s="6"/>
      <c r="D35" s="6">
        <v>0</v>
      </c>
      <c r="E35" s="6"/>
      <c r="F35" s="6">
        <v>15374</v>
      </c>
      <c r="G35" s="6"/>
      <c r="H35" s="6">
        <v>38169</v>
      </c>
      <c r="I35" s="6"/>
      <c r="J35" s="6">
        <v>28030</v>
      </c>
      <c r="K35" s="6"/>
      <c r="L35" s="6">
        <f>SUM(B35:J35)</f>
        <v>149287</v>
      </c>
      <c r="M35" s="6"/>
    </row>
    <row r="36" spans="1:12" ht="12.75">
      <c r="A36" s="2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5" t="s">
        <v>129</v>
      </c>
      <c r="B37" s="6">
        <v>0</v>
      </c>
      <c r="C37" s="6"/>
      <c r="D37" s="6">
        <v>0</v>
      </c>
      <c r="E37" s="6"/>
      <c r="F37" s="6">
        <v>0</v>
      </c>
      <c r="G37" s="6"/>
      <c r="H37" s="6">
        <v>2163</v>
      </c>
      <c r="I37" s="6"/>
      <c r="J37" s="6">
        <f>+'IS'!E38</f>
        <v>8941</v>
      </c>
      <c r="K37" s="6"/>
      <c r="L37" s="6">
        <f>SUM(B37:K37)</f>
        <v>11104</v>
      </c>
    </row>
    <row r="38" spans="2:12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 t="s">
        <v>181</v>
      </c>
      <c r="B39" s="6">
        <v>397</v>
      </c>
      <c r="C39" s="6"/>
      <c r="D39" s="6">
        <v>0</v>
      </c>
      <c r="E39" s="6"/>
      <c r="F39" s="6">
        <v>397</v>
      </c>
      <c r="G39" s="6"/>
      <c r="H39" s="6">
        <v>0</v>
      </c>
      <c r="I39" s="6"/>
      <c r="J39" s="6">
        <v>0</v>
      </c>
      <c r="K39" s="6"/>
      <c r="L39" s="6">
        <f>SUM(B39:K39)</f>
        <v>794</v>
      </c>
    </row>
    <row r="40" spans="2:12" ht="12.75">
      <c r="B40" s="20"/>
      <c r="C40" s="6"/>
      <c r="D40" s="6"/>
      <c r="E40" s="6"/>
      <c r="F40" s="20"/>
      <c r="G40" s="20"/>
      <c r="H40" s="20"/>
      <c r="I40" s="20"/>
      <c r="J40" s="20"/>
      <c r="K40" s="20"/>
      <c r="L40" s="20"/>
    </row>
    <row r="41" spans="1:12" ht="12.75">
      <c r="A41" s="5" t="s">
        <v>23</v>
      </c>
      <c r="B41" s="99">
        <f>SUM(B35:B40)</f>
        <v>68111</v>
      </c>
      <c r="C41" s="6"/>
      <c r="D41" s="99">
        <f>SUM(D35:D40)</f>
        <v>0</v>
      </c>
      <c r="E41" s="6"/>
      <c r="F41" s="99">
        <f>SUM(F35:F40)</f>
        <v>15771</v>
      </c>
      <c r="G41" s="62"/>
      <c r="H41" s="99">
        <f>SUM(H35:H40)</f>
        <v>40332</v>
      </c>
      <c r="I41" s="62"/>
      <c r="J41" s="99">
        <f>SUM(J35:J40)</f>
        <v>36971</v>
      </c>
      <c r="K41" s="62"/>
      <c r="L41" s="99">
        <f>SUM(L35:L40)</f>
        <v>161185</v>
      </c>
    </row>
    <row r="42" spans="1:12" ht="13.5" thickBot="1">
      <c r="A42" s="26" t="s">
        <v>257</v>
      </c>
      <c r="B42" s="100"/>
      <c r="C42" s="6"/>
      <c r="D42" s="100"/>
      <c r="E42" s="6"/>
      <c r="F42" s="100"/>
      <c r="G42" s="62"/>
      <c r="H42" s="100"/>
      <c r="I42" s="62"/>
      <c r="J42" s="100"/>
      <c r="K42" s="62"/>
      <c r="L42" s="100"/>
    </row>
    <row r="43" ht="13.5" thickTop="1"/>
    <row r="44" ht="13.5">
      <c r="A44" s="27" t="s">
        <v>224</v>
      </c>
    </row>
    <row r="45" ht="13.5">
      <c r="A45" s="27"/>
    </row>
  </sheetData>
  <sheetProtection/>
  <mergeCells count="13">
    <mergeCell ref="J41:J42"/>
    <mergeCell ref="D26:D27"/>
    <mergeCell ref="B7:L7"/>
    <mergeCell ref="B26:B27"/>
    <mergeCell ref="L41:L42"/>
    <mergeCell ref="L26:L27"/>
    <mergeCell ref="F26:F27"/>
    <mergeCell ref="J26:J27"/>
    <mergeCell ref="H26:H27"/>
    <mergeCell ref="F41:F42"/>
    <mergeCell ref="B41:B42"/>
    <mergeCell ref="D41:D42"/>
    <mergeCell ref="H41:H42"/>
  </mergeCells>
  <printOptions/>
  <pageMargins left="0.47" right="0.16" top="0.54" bottom="0.36" header="0.24" footer="0.17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5" customWidth="1"/>
    <col min="4" max="4" width="2.7109375" style="5" customWidth="1"/>
    <col min="5" max="5" width="15.7109375" style="5" customWidth="1"/>
    <col min="6" max="16384" width="9.140625" style="2" customWidth="1"/>
  </cols>
  <sheetData>
    <row r="1" spans="1:4" ht="18.75">
      <c r="A1" s="4" t="s">
        <v>100</v>
      </c>
      <c r="D1" s="19"/>
    </row>
    <row r="2" ht="12.75">
      <c r="D2" s="19"/>
    </row>
    <row r="3" spans="1:4" ht="14.25">
      <c r="A3" s="1" t="s">
        <v>110</v>
      </c>
      <c r="D3" s="19"/>
    </row>
    <row r="4" spans="1:4" ht="14.25">
      <c r="A4" s="1" t="s">
        <v>250</v>
      </c>
      <c r="D4" s="19"/>
    </row>
    <row r="5" spans="1:4" ht="12.75">
      <c r="A5" s="2" t="s">
        <v>108</v>
      </c>
      <c r="D5" s="19"/>
    </row>
    <row r="6" spans="1:4" ht="14.25">
      <c r="A6" s="1"/>
      <c r="D6" s="19"/>
    </row>
    <row r="7" spans="3:5" ht="12.75">
      <c r="C7" s="29" t="s">
        <v>223</v>
      </c>
      <c r="D7" s="63"/>
      <c r="E7" s="29" t="s">
        <v>178</v>
      </c>
    </row>
    <row r="8" spans="3:5" ht="12.75">
      <c r="C8" s="30" t="s">
        <v>258</v>
      </c>
      <c r="D8" s="61"/>
      <c r="E8" s="30" t="s">
        <v>258</v>
      </c>
    </row>
    <row r="9" spans="3:5" ht="12.75">
      <c r="C9" s="30" t="s">
        <v>251</v>
      </c>
      <c r="D9" s="61"/>
      <c r="E9" s="30" t="s">
        <v>259</v>
      </c>
    </row>
    <row r="10" spans="3:5" ht="12.75">
      <c r="C10" s="23" t="s">
        <v>5</v>
      </c>
      <c r="D10" s="18"/>
      <c r="E10" s="23" t="s">
        <v>5</v>
      </c>
    </row>
    <row r="11" ht="12.75">
      <c r="D11" s="19"/>
    </row>
    <row r="12" spans="1:5" ht="12.75">
      <c r="A12" s="2" t="s">
        <v>130</v>
      </c>
      <c r="C12" s="6">
        <v>10282</v>
      </c>
      <c r="D12" s="20"/>
      <c r="E12" s="6">
        <v>8949</v>
      </c>
    </row>
    <row r="13" spans="3:5" ht="12.75">
      <c r="C13" s="6"/>
      <c r="D13" s="20"/>
      <c r="E13" s="6"/>
    </row>
    <row r="14" spans="1:5" ht="12.75">
      <c r="A14" s="2" t="s">
        <v>54</v>
      </c>
      <c r="C14" s="6"/>
      <c r="D14" s="20"/>
      <c r="E14" s="6"/>
    </row>
    <row r="15" spans="2:5" ht="12.75">
      <c r="B15" s="2" t="s">
        <v>146</v>
      </c>
      <c r="C15" s="6">
        <v>3889</v>
      </c>
      <c r="D15" s="20"/>
      <c r="E15" s="6">
        <v>2869</v>
      </c>
    </row>
    <row r="16" spans="2:5" ht="12.75">
      <c r="B16" s="2" t="s">
        <v>147</v>
      </c>
      <c r="C16" s="6">
        <v>1616</v>
      </c>
      <c r="D16" s="20"/>
      <c r="E16" s="6">
        <v>1552</v>
      </c>
    </row>
    <row r="17" spans="2:5" ht="12.75">
      <c r="B17" s="2" t="s">
        <v>148</v>
      </c>
      <c r="C17" s="6">
        <v>-2</v>
      </c>
      <c r="D17" s="20"/>
      <c r="E17" s="6">
        <v>-10</v>
      </c>
    </row>
    <row r="18" spans="2:5" ht="12.75">
      <c r="B18" s="2" t="s">
        <v>167</v>
      </c>
      <c r="C18" s="6">
        <v>-564</v>
      </c>
      <c r="D18" s="20"/>
      <c r="E18" s="6">
        <v>-363</v>
      </c>
    </row>
    <row r="19" spans="2:5" ht="12.75">
      <c r="B19" s="2" t="s">
        <v>166</v>
      </c>
      <c r="C19" s="6">
        <v>-64</v>
      </c>
      <c r="D19" s="20"/>
      <c r="E19" s="6">
        <v>-176</v>
      </c>
    </row>
    <row r="20" spans="3:5" ht="12.75">
      <c r="C20" s="21"/>
      <c r="D20" s="20"/>
      <c r="E20" s="21"/>
    </row>
    <row r="21" spans="1:5" ht="12.75">
      <c r="A21" s="2" t="s">
        <v>48</v>
      </c>
      <c r="C21" s="6">
        <f>SUM(C12:C20)</f>
        <v>15157</v>
      </c>
      <c r="D21" s="20"/>
      <c r="E21" s="6">
        <f>SUM(E12:E20)</f>
        <v>12821</v>
      </c>
    </row>
    <row r="22" spans="3:5" ht="12.75">
      <c r="C22" s="6"/>
      <c r="D22" s="20"/>
      <c r="E22" s="6"/>
    </row>
    <row r="23" spans="1:5" ht="12.75">
      <c r="A23" s="2" t="s">
        <v>26</v>
      </c>
      <c r="C23" s="6"/>
      <c r="D23" s="20"/>
      <c r="E23" s="6"/>
    </row>
    <row r="24" spans="2:5" ht="12.75">
      <c r="B24" s="2" t="s">
        <v>24</v>
      </c>
      <c r="C24" s="6">
        <v>-11261</v>
      </c>
      <c r="D24" s="20"/>
      <c r="E24" s="6">
        <v>6789</v>
      </c>
    </row>
    <row r="25" spans="2:5" ht="12.75">
      <c r="B25" s="2" t="s">
        <v>25</v>
      </c>
      <c r="C25" s="6">
        <v>-5526</v>
      </c>
      <c r="D25" s="20"/>
      <c r="E25" s="6">
        <v>-9667</v>
      </c>
    </row>
    <row r="26" spans="3:5" ht="12.75">
      <c r="C26" s="21"/>
      <c r="D26" s="20"/>
      <c r="E26" s="21"/>
    </row>
    <row r="27" spans="1:5" ht="12.75">
      <c r="A27" s="2" t="s">
        <v>65</v>
      </c>
      <c r="C27" s="20">
        <f>SUM(C21:C25)</f>
        <v>-1630</v>
      </c>
      <c r="D27" s="20"/>
      <c r="E27" s="20">
        <f>SUM(E21:E25)</f>
        <v>9943</v>
      </c>
    </row>
    <row r="28" spans="3:5" ht="12.75">
      <c r="C28" s="6"/>
      <c r="D28" s="20"/>
      <c r="E28" s="6"/>
    </row>
    <row r="29" spans="1:5" ht="12.75">
      <c r="A29" s="2" t="s">
        <v>27</v>
      </c>
      <c r="C29" s="6">
        <v>-309</v>
      </c>
      <c r="D29" s="20"/>
      <c r="E29" s="6">
        <v>-8</v>
      </c>
    </row>
    <row r="30" spans="1:5" ht="12.75">
      <c r="A30" s="2" t="s">
        <v>263</v>
      </c>
      <c r="C30" s="6">
        <v>30</v>
      </c>
      <c r="D30" s="20"/>
      <c r="E30" s="6">
        <v>0</v>
      </c>
    </row>
    <row r="31" spans="3:5" ht="12.75">
      <c r="C31" s="21"/>
      <c r="D31" s="20"/>
      <c r="E31" s="21"/>
    </row>
    <row r="32" spans="1:5" ht="12.75">
      <c r="A32" s="2" t="s">
        <v>49</v>
      </c>
      <c r="C32" s="31">
        <f>SUM(C27:C31)</f>
        <v>-1909</v>
      </c>
      <c r="D32" s="20"/>
      <c r="E32" s="31">
        <f>SUM(E27:E31)</f>
        <v>9935</v>
      </c>
    </row>
    <row r="33" spans="3:5" ht="12.75">
      <c r="C33" s="6"/>
      <c r="D33" s="20"/>
      <c r="E33" s="6"/>
    </row>
    <row r="34" spans="1:5" ht="12.75">
      <c r="A34" s="2" t="s">
        <v>55</v>
      </c>
      <c r="C34" s="6"/>
      <c r="D34" s="20"/>
      <c r="E34" s="6"/>
    </row>
    <row r="35" spans="2:5" ht="12.75">
      <c r="B35" s="2" t="s">
        <v>30</v>
      </c>
      <c r="C35" s="6">
        <v>-3018</v>
      </c>
      <c r="D35" s="20"/>
      <c r="E35" s="6">
        <v>-14426</v>
      </c>
    </row>
    <row r="36" spans="2:5" ht="12.75">
      <c r="B36" s="2" t="s">
        <v>242</v>
      </c>
      <c r="C36" s="6">
        <v>150</v>
      </c>
      <c r="D36" s="20"/>
      <c r="E36" s="6">
        <v>189</v>
      </c>
    </row>
    <row r="37" spans="2:5" ht="12.75">
      <c r="B37" s="2" t="s">
        <v>29</v>
      </c>
      <c r="C37" s="6">
        <v>2</v>
      </c>
      <c r="D37" s="20"/>
      <c r="E37" s="6">
        <v>10</v>
      </c>
    </row>
    <row r="38" spans="2:5" ht="12.75">
      <c r="B38" s="5" t="s">
        <v>131</v>
      </c>
      <c r="C38" s="6">
        <v>163</v>
      </c>
      <c r="D38" s="20"/>
      <c r="E38" s="6">
        <v>-187</v>
      </c>
    </row>
    <row r="39" spans="2:5" ht="12.75">
      <c r="B39" s="5"/>
      <c r="C39" s="6"/>
      <c r="D39" s="20"/>
      <c r="E39" s="6"/>
    </row>
    <row r="40" spans="1:5" ht="12.75">
      <c r="A40" s="2" t="s">
        <v>50</v>
      </c>
      <c r="B40" s="5"/>
      <c r="C40" s="31">
        <f>SUM(C35:C39)</f>
        <v>-2703</v>
      </c>
      <c r="D40" s="20"/>
      <c r="E40" s="31">
        <f>SUM(E35:E39)</f>
        <v>-14414</v>
      </c>
    </row>
    <row r="41" spans="2:5" ht="12.75">
      <c r="B41" s="5"/>
      <c r="C41" s="6"/>
      <c r="D41" s="20"/>
      <c r="E41" s="6"/>
    </row>
    <row r="42" spans="1:5" ht="12.75">
      <c r="A42" s="2" t="s">
        <v>56</v>
      </c>
      <c r="B42" s="5"/>
      <c r="C42" s="6"/>
      <c r="D42" s="20"/>
      <c r="E42" s="6"/>
    </row>
    <row r="43" spans="2:5" ht="12.75">
      <c r="B43" s="5" t="s">
        <v>31</v>
      </c>
      <c r="C43" s="6">
        <f>-2065-108</f>
        <v>-2173</v>
      </c>
      <c r="D43" s="20"/>
      <c r="E43" s="6">
        <v>-3247</v>
      </c>
    </row>
    <row r="44" spans="2:5" ht="12.75">
      <c r="B44" s="5" t="s">
        <v>28</v>
      </c>
      <c r="C44" s="6">
        <v>-1616</v>
      </c>
      <c r="D44" s="20"/>
      <c r="E44" s="6">
        <v>-1552</v>
      </c>
    </row>
    <row r="45" spans="2:5" ht="12.75">
      <c r="B45" s="5" t="s">
        <v>190</v>
      </c>
      <c r="C45" s="6">
        <v>76</v>
      </c>
      <c r="D45" s="20"/>
      <c r="E45" s="6">
        <v>794</v>
      </c>
    </row>
    <row r="46" spans="2:5" ht="12.75">
      <c r="B46" s="5" t="s">
        <v>168</v>
      </c>
      <c r="C46" s="6">
        <v>16000</v>
      </c>
      <c r="D46" s="20"/>
      <c r="E46" s="6">
        <v>9200</v>
      </c>
    </row>
    <row r="47" spans="2:5" ht="12.75">
      <c r="B47" s="2" t="s">
        <v>212</v>
      </c>
      <c r="C47" s="6">
        <v>-486</v>
      </c>
      <c r="D47" s="20"/>
      <c r="E47" s="6">
        <v>0</v>
      </c>
    </row>
    <row r="48" spans="2:5" ht="12.75">
      <c r="B48" s="5"/>
      <c r="C48" s="6"/>
      <c r="D48" s="20"/>
      <c r="E48" s="6"/>
    </row>
    <row r="49" spans="1:5" ht="12.75">
      <c r="A49" s="2" t="s">
        <v>51</v>
      </c>
      <c r="B49" s="5"/>
      <c r="C49" s="31">
        <f>SUM(C43:C48)</f>
        <v>11801</v>
      </c>
      <c r="D49" s="20"/>
      <c r="E49" s="31">
        <f>SUM(E43:E48)</f>
        <v>5195</v>
      </c>
    </row>
    <row r="50" spans="2:5" ht="12.75">
      <c r="B50" s="5"/>
      <c r="C50" s="6"/>
      <c r="D50" s="20"/>
      <c r="E50" s="6"/>
    </row>
    <row r="51" spans="1:5" ht="12.75">
      <c r="A51" s="2" t="s">
        <v>52</v>
      </c>
      <c r="B51" s="5"/>
      <c r="C51" s="6">
        <f>C32+C40+C49</f>
        <v>7189</v>
      </c>
      <c r="D51" s="20"/>
      <c r="E51" s="6">
        <f>E32+E40+E49</f>
        <v>716</v>
      </c>
    </row>
    <row r="52" spans="2:5" ht="12.75">
      <c r="B52" s="5"/>
      <c r="C52" s="6"/>
      <c r="D52" s="20"/>
      <c r="E52" s="6"/>
    </row>
    <row r="53" spans="1:5" ht="12.75">
      <c r="A53" s="2" t="s">
        <v>32</v>
      </c>
      <c r="B53" s="5"/>
      <c r="C53" s="6">
        <v>-7735</v>
      </c>
      <c r="D53" s="20"/>
      <c r="E53" s="6">
        <v>-260</v>
      </c>
    </row>
    <row r="54" spans="2:5" ht="12.75">
      <c r="B54" s="5"/>
      <c r="C54" s="6"/>
      <c r="D54" s="20"/>
      <c r="E54" s="6"/>
    </row>
    <row r="55" spans="1:5" ht="13.5" thickBot="1">
      <c r="A55" s="2" t="s">
        <v>53</v>
      </c>
      <c r="B55" s="5"/>
      <c r="C55" s="7">
        <f>C51+C53</f>
        <v>-546</v>
      </c>
      <c r="D55" s="20"/>
      <c r="E55" s="7">
        <f>E51+E53</f>
        <v>456</v>
      </c>
    </row>
    <row r="56" spans="2:5" ht="13.5" thickTop="1">
      <c r="B56" s="5"/>
      <c r="C56" s="6"/>
      <c r="D56" s="20"/>
      <c r="E56" s="6"/>
    </row>
    <row r="57" spans="1:5" ht="12.75">
      <c r="A57" s="2" t="s">
        <v>74</v>
      </c>
      <c r="B57" s="5"/>
      <c r="C57" s="6"/>
      <c r="D57" s="20"/>
      <c r="E57" s="6"/>
    </row>
    <row r="58" spans="2:5" ht="12.75">
      <c r="B58" s="5"/>
      <c r="C58" s="6"/>
      <c r="D58" s="20"/>
      <c r="E58" s="6"/>
    </row>
    <row r="59" spans="1:5" ht="12.75">
      <c r="A59" s="2" t="s">
        <v>67</v>
      </c>
      <c r="B59" s="5"/>
      <c r="C59" s="6">
        <v>3998</v>
      </c>
      <c r="D59" s="20"/>
      <c r="E59" s="6">
        <v>4944</v>
      </c>
    </row>
    <row r="60" spans="1:5" ht="12.75">
      <c r="A60" s="2" t="s">
        <v>102</v>
      </c>
      <c r="B60" s="5"/>
      <c r="C60" s="21">
        <v>58</v>
      </c>
      <c r="D60" s="20"/>
      <c r="E60" s="21">
        <v>427</v>
      </c>
    </row>
    <row r="61" spans="1:5" ht="12.75">
      <c r="A61" s="2" t="s">
        <v>69</v>
      </c>
      <c r="B61" s="5"/>
      <c r="C61" s="6">
        <f>SUM(C59:C60)</f>
        <v>4056</v>
      </c>
      <c r="D61" s="20"/>
      <c r="E61" s="6">
        <f>SUM(E59:E60)</f>
        <v>5371</v>
      </c>
    </row>
    <row r="62" spans="1:5" ht="12.75">
      <c r="A62" s="2" t="s">
        <v>68</v>
      </c>
      <c r="B62" s="5"/>
      <c r="C62" s="6">
        <v>-4544</v>
      </c>
      <c r="D62" s="20"/>
      <c r="E62" s="6">
        <v>-4488</v>
      </c>
    </row>
    <row r="63" spans="1:5" ht="12.75">
      <c r="A63" s="5" t="s">
        <v>132</v>
      </c>
      <c r="B63" s="5"/>
      <c r="C63" s="6">
        <v>-58</v>
      </c>
      <c r="D63" s="20"/>
      <c r="E63" s="6">
        <v>-427</v>
      </c>
    </row>
    <row r="64" spans="3:5" ht="13.5" thickBot="1">
      <c r="C64" s="7">
        <f>SUM(C61:C63)</f>
        <v>-546</v>
      </c>
      <c r="D64" s="20"/>
      <c r="E64" s="7">
        <f>SUM(E61:E63)</f>
        <v>456</v>
      </c>
    </row>
    <row r="65" spans="3:5" ht="13.5" thickTop="1">
      <c r="C65" s="6"/>
      <c r="D65" s="20"/>
      <c r="E65" s="6"/>
    </row>
    <row r="66" spans="1:4" ht="13.5">
      <c r="A66" s="3" t="s">
        <v>124</v>
      </c>
      <c r="D66" s="19"/>
    </row>
    <row r="67" spans="1:4" ht="13.5">
      <c r="A67" s="3" t="s">
        <v>226</v>
      </c>
      <c r="D67" s="19"/>
    </row>
    <row r="68" ht="12.75">
      <c r="D68" s="19"/>
    </row>
    <row r="69" ht="12.75">
      <c r="D69" s="19"/>
    </row>
    <row r="70" ht="12.75">
      <c r="D70" s="19"/>
    </row>
    <row r="71" ht="12.75">
      <c r="D71" s="19"/>
    </row>
    <row r="72" ht="12.75">
      <c r="D72" s="19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</sheetData>
  <sheetProtection/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0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7.7109375" style="5" customWidth="1"/>
    <col min="2" max="2" width="3.7109375" style="5" customWidth="1"/>
    <col min="3" max="3" width="28.421875" style="5" customWidth="1"/>
    <col min="4" max="4" width="13.140625" style="5" customWidth="1"/>
    <col min="5" max="5" width="14.00390625" style="5" customWidth="1"/>
    <col min="6" max="6" width="16.00390625" style="5" customWidth="1"/>
    <col min="7" max="7" width="16.8515625" style="5" customWidth="1"/>
    <col min="8" max="8" width="13.7109375" style="5" customWidth="1"/>
    <col min="9" max="9" width="14.8515625" style="5" customWidth="1"/>
    <col min="10" max="16384" width="9.140625" style="5" customWidth="1"/>
  </cols>
  <sheetData>
    <row r="1" spans="1:2" ht="18.75">
      <c r="A1" s="22" t="s">
        <v>100</v>
      </c>
      <c r="B1" s="8"/>
    </row>
    <row r="2" ht="12.75">
      <c r="A2" s="26"/>
    </row>
    <row r="3" spans="1:2" ht="15.75">
      <c r="A3" s="44" t="s">
        <v>33</v>
      </c>
      <c r="B3" s="8"/>
    </row>
    <row r="4" spans="1:2" ht="15.75">
      <c r="A4" s="44" t="s">
        <v>250</v>
      </c>
      <c r="B4" s="8"/>
    </row>
    <row r="5" spans="1:8" ht="15">
      <c r="A5" s="33"/>
      <c r="B5" s="33"/>
      <c r="C5" s="33"/>
      <c r="D5" s="33"/>
      <c r="E5" s="33"/>
      <c r="F5" s="33"/>
      <c r="G5" s="33"/>
      <c r="H5" s="33"/>
    </row>
    <row r="6" spans="1:8" ht="15">
      <c r="A6" s="33"/>
      <c r="B6" s="33"/>
      <c r="C6" s="33"/>
      <c r="D6" s="33"/>
      <c r="E6" s="33" t="s">
        <v>106</v>
      </c>
      <c r="F6" s="33"/>
      <c r="G6" s="33"/>
      <c r="H6" s="33"/>
    </row>
    <row r="7" spans="1:8" ht="15">
      <c r="A7" s="32">
        <v>1</v>
      </c>
      <c r="B7" s="32"/>
      <c r="C7" s="8" t="s">
        <v>34</v>
      </c>
      <c r="D7" s="33"/>
      <c r="E7" s="33"/>
      <c r="F7" s="33"/>
      <c r="G7" s="33"/>
      <c r="H7" s="33"/>
    </row>
    <row r="8" spans="1:8" ht="15">
      <c r="A8" s="32"/>
      <c r="B8" s="32"/>
      <c r="C8" s="33"/>
      <c r="D8" s="33"/>
      <c r="E8" s="33"/>
      <c r="F8" s="33"/>
      <c r="G8" s="33"/>
      <c r="H8" s="33"/>
    </row>
    <row r="9" spans="1:8" ht="15">
      <c r="A9" s="32"/>
      <c r="B9" s="32"/>
      <c r="C9" s="33" t="s">
        <v>169</v>
      </c>
      <c r="D9" s="33"/>
      <c r="E9" s="33"/>
      <c r="F9" s="33"/>
      <c r="G9" s="33"/>
      <c r="H9" s="33"/>
    </row>
    <row r="10" spans="1:8" ht="15">
      <c r="A10" s="32"/>
      <c r="B10" s="32"/>
      <c r="C10" s="33" t="s">
        <v>173</v>
      </c>
      <c r="D10" s="33"/>
      <c r="E10" s="33"/>
      <c r="F10" s="33"/>
      <c r="G10" s="33"/>
      <c r="H10" s="33"/>
    </row>
    <row r="11" spans="1:8" ht="15">
      <c r="A11" s="32"/>
      <c r="B11" s="32"/>
      <c r="C11" s="33" t="s">
        <v>134</v>
      </c>
      <c r="D11" s="33"/>
      <c r="E11" s="33"/>
      <c r="F11" s="33"/>
      <c r="G11" s="33"/>
      <c r="H11" s="33"/>
    </row>
    <row r="12" spans="1:8" ht="15">
      <c r="A12" s="32"/>
      <c r="B12" s="32"/>
      <c r="C12" s="33"/>
      <c r="D12" s="33"/>
      <c r="E12" s="33"/>
      <c r="F12" s="33"/>
      <c r="G12" s="33"/>
      <c r="H12" s="33"/>
    </row>
    <row r="13" spans="1:8" ht="15">
      <c r="A13" s="32"/>
      <c r="B13" s="32"/>
      <c r="C13" s="33" t="s">
        <v>156</v>
      </c>
      <c r="D13" s="33"/>
      <c r="E13" s="33"/>
      <c r="F13" s="33"/>
      <c r="G13" s="33"/>
      <c r="H13" s="33"/>
    </row>
    <row r="14" spans="1:8" ht="15">
      <c r="A14" s="32"/>
      <c r="B14" s="32"/>
      <c r="C14" s="33" t="s">
        <v>227</v>
      </c>
      <c r="D14" s="33"/>
      <c r="E14" s="33"/>
      <c r="F14" s="33"/>
      <c r="G14" s="33"/>
      <c r="H14" s="33"/>
    </row>
    <row r="15" spans="1:8" ht="15">
      <c r="A15" s="32"/>
      <c r="B15" s="32"/>
      <c r="C15" s="33" t="s">
        <v>157</v>
      </c>
      <c r="D15" s="33"/>
      <c r="E15" s="33"/>
      <c r="F15" s="33"/>
      <c r="G15" s="33"/>
      <c r="H15" s="33"/>
    </row>
    <row r="16" spans="1:8" ht="15">
      <c r="A16" s="32"/>
      <c r="B16" s="32"/>
      <c r="C16" s="33" t="s">
        <v>158</v>
      </c>
      <c r="D16" s="33"/>
      <c r="E16" s="33"/>
      <c r="F16" s="33"/>
      <c r="G16" s="33"/>
      <c r="H16" s="33"/>
    </row>
    <row r="17" spans="1:8" ht="15">
      <c r="A17" s="32"/>
      <c r="B17" s="32"/>
      <c r="C17" s="33" t="s">
        <v>228</v>
      </c>
      <c r="D17" s="33"/>
      <c r="E17" s="33"/>
      <c r="F17" s="33"/>
      <c r="G17" s="33"/>
      <c r="H17" s="33"/>
    </row>
    <row r="18" spans="1:8" ht="15">
      <c r="A18" s="32"/>
      <c r="B18" s="32"/>
      <c r="C18" s="33"/>
      <c r="D18" s="33"/>
      <c r="E18" s="33"/>
      <c r="F18" s="33"/>
      <c r="G18" s="33"/>
      <c r="H18" s="33"/>
    </row>
    <row r="19" spans="1:8" ht="15">
      <c r="A19" s="32"/>
      <c r="B19" s="32"/>
      <c r="C19" s="33"/>
      <c r="D19" s="33"/>
      <c r="E19" s="33"/>
      <c r="F19" s="33"/>
      <c r="G19" s="33"/>
      <c r="H19" s="33"/>
    </row>
    <row r="20" spans="1:8" ht="15">
      <c r="A20" s="32">
        <v>2</v>
      </c>
      <c r="B20" s="32"/>
      <c r="C20" s="8" t="s">
        <v>78</v>
      </c>
      <c r="D20" s="33"/>
      <c r="E20" s="33"/>
      <c r="F20" s="33"/>
      <c r="G20" s="33"/>
      <c r="H20" s="33"/>
    </row>
    <row r="21" spans="1:8" ht="15">
      <c r="A21" s="32"/>
      <c r="B21" s="32"/>
      <c r="C21" s="33"/>
      <c r="D21" s="33"/>
      <c r="E21" s="33"/>
      <c r="F21" s="33"/>
      <c r="G21" s="33"/>
      <c r="H21" s="33"/>
    </row>
    <row r="22" spans="1:8" ht="15">
      <c r="A22" s="32"/>
      <c r="B22" s="32"/>
      <c r="C22" s="33" t="s">
        <v>135</v>
      </c>
      <c r="D22" s="33"/>
      <c r="E22" s="33"/>
      <c r="F22" s="33"/>
      <c r="G22" s="33"/>
      <c r="H22" s="33"/>
    </row>
    <row r="23" spans="1:8" ht="15">
      <c r="A23" s="32"/>
      <c r="B23" s="32"/>
      <c r="C23" s="33" t="s">
        <v>230</v>
      </c>
      <c r="D23" s="33"/>
      <c r="E23" s="33"/>
      <c r="F23" s="33"/>
      <c r="G23" s="33"/>
      <c r="H23" s="33"/>
    </row>
    <row r="24" spans="1:8" ht="15">
      <c r="A24" s="32"/>
      <c r="B24" s="34"/>
      <c r="C24" s="33" t="s">
        <v>159</v>
      </c>
      <c r="D24" s="33"/>
      <c r="E24" s="33"/>
      <c r="F24" s="33"/>
      <c r="G24" s="33"/>
      <c r="H24" s="33"/>
    </row>
    <row r="25" spans="1:8" ht="15">
      <c r="A25" s="32"/>
      <c r="B25" s="34"/>
      <c r="C25" s="33" t="s">
        <v>229</v>
      </c>
      <c r="D25" s="33"/>
      <c r="E25" s="33"/>
      <c r="F25" s="33"/>
      <c r="G25" s="33"/>
      <c r="H25" s="33"/>
    </row>
    <row r="26" spans="1:8" ht="15">
      <c r="A26" s="32"/>
      <c r="B26" s="34"/>
      <c r="C26" s="33"/>
      <c r="D26" s="33"/>
      <c r="E26" s="33"/>
      <c r="F26" s="33"/>
      <c r="G26" s="33"/>
      <c r="H26" s="33"/>
    </row>
    <row r="27" spans="1:8" ht="15">
      <c r="A27" s="32"/>
      <c r="B27" s="34"/>
      <c r="C27" s="33"/>
      <c r="D27" s="33"/>
      <c r="E27" s="33"/>
      <c r="F27" s="33"/>
      <c r="G27" s="33"/>
      <c r="H27" s="33"/>
    </row>
    <row r="28" spans="1:8" ht="15">
      <c r="A28" s="32">
        <v>3</v>
      </c>
      <c r="B28" s="32"/>
      <c r="C28" s="8" t="s">
        <v>66</v>
      </c>
      <c r="D28" s="33"/>
      <c r="E28" s="33"/>
      <c r="F28" s="33"/>
      <c r="G28" s="33"/>
      <c r="H28" s="33"/>
    </row>
    <row r="29" spans="1:8" ht="15">
      <c r="A29" s="32"/>
      <c r="B29" s="32"/>
      <c r="C29" s="33"/>
      <c r="D29" s="33"/>
      <c r="E29" s="33"/>
      <c r="F29" s="33"/>
      <c r="G29" s="33"/>
      <c r="H29" s="33"/>
    </row>
    <row r="30" spans="1:8" ht="15">
      <c r="A30" s="32"/>
      <c r="B30" s="32"/>
      <c r="C30" s="33" t="s">
        <v>231</v>
      </c>
      <c r="D30" s="33"/>
      <c r="E30" s="33"/>
      <c r="F30" s="33"/>
      <c r="G30" s="33"/>
      <c r="H30" s="33"/>
    </row>
    <row r="31" spans="1:8" ht="15">
      <c r="A31" s="32"/>
      <c r="B31" s="32"/>
      <c r="C31" s="33" t="s">
        <v>160</v>
      </c>
      <c r="D31" s="33"/>
      <c r="E31" s="33"/>
      <c r="F31" s="33"/>
      <c r="G31" s="33"/>
      <c r="H31" s="33"/>
    </row>
    <row r="32" spans="1:8" ht="15">
      <c r="A32" s="32"/>
      <c r="B32" s="32"/>
      <c r="C32" s="33"/>
      <c r="D32" s="33"/>
      <c r="E32" s="33"/>
      <c r="F32" s="33"/>
      <c r="G32" s="33"/>
      <c r="H32" s="33"/>
    </row>
    <row r="33" spans="1:8" ht="15">
      <c r="A33" s="32"/>
      <c r="B33" s="32"/>
      <c r="C33" s="33"/>
      <c r="D33" s="33"/>
      <c r="E33" s="33"/>
      <c r="F33" s="33"/>
      <c r="G33" s="33"/>
      <c r="H33" s="33"/>
    </row>
    <row r="34" spans="1:8" ht="15">
      <c r="A34" s="32">
        <v>4</v>
      </c>
      <c r="B34" s="32"/>
      <c r="C34" s="8" t="s">
        <v>35</v>
      </c>
      <c r="D34" s="33"/>
      <c r="E34" s="33"/>
      <c r="F34" s="33"/>
      <c r="G34" s="33"/>
      <c r="H34" s="33"/>
    </row>
    <row r="35" spans="1:8" ht="15">
      <c r="A35" s="32"/>
      <c r="B35" s="32"/>
      <c r="C35" s="33"/>
      <c r="D35" s="33"/>
      <c r="E35" s="33"/>
      <c r="F35" s="33"/>
      <c r="G35" s="33"/>
      <c r="H35" s="33"/>
    </row>
    <row r="36" spans="1:8" ht="15">
      <c r="A36" s="32"/>
      <c r="B36" s="32"/>
      <c r="C36" s="33" t="s">
        <v>260</v>
      </c>
      <c r="D36" s="33"/>
      <c r="E36" s="33"/>
      <c r="F36" s="33"/>
      <c r="G36" s="33"/>
      <c r="H36" s="33"/>
    </row>
    <row r="37" spans="1:8" ht="15">
      <c r="A37" s="32"/>
      <c r="B37" s="32"/>
      <c r="C37" s="33" t="s">
        <v>261</v>
      </c>
      <c r="D37" s="33"/>
      <c r="E37" s="33"/>
      <c r="F37" s="33"/>
      <c r="G37" s="33"/>
      <c r="H37" s="33"/>
    </row>
    <row r="38" spans="1:8" ht="15">
      <c r="A38" s="32"/>
      <c r="B38" s="32"/>
      <c r="C38" s="33"/>
      <c r="D38" s="33"/>
      <c r="E38" s="33"/>
      <c r="F38" s="33"/>
      <c r="G38" s="33"/>
      <c r="H38" s="33"/>
    </row>
    <row r="39" spans="1:8" ht="15">
      <c r="A39" s="32"/>
      <c r="B39" s="32"/>
      <c r="C39" s="33"/>
      <c r="D39" s="33"/>
      <c r="E39" s="33" t="s">
        <v>103</v>
      </c>
      <c r="F39" s="33"/>
      <c r="G39" s="33"/>
      <c r="H39" s="33"/>
    </row>
    <row r="40" spans="1:8" ht="15">
      <c r="A40" s="32">
        <v>5</v>
      </c>
      <c r="B40" s="32"/>
      <c r="C40" s="8" t="s">
        <v>88</v>
      </c>
      <c r="D40" s="33"/>
      <c r="E40" s="33"/>
      <c r="F40" s="33"/>
      <c r="G40" s="33"/>
      <c r="H40" s="33"/>
    </row>
    <row r="41" spans="1:8" ht="15">
      <c r="A41" s="32"/>
      <c r="B41" s="32"/>
      <c r="C41" s="33"/>
      <c r="D41" s="33"/>
      <c r="E41" s="33"/>
      <c r="F41" s="33"/>
      <c r="G41" s="33"/>
      <c r="H41" s="33"/>
    </row>
    <row r="42" spans="1:8" ht="15">
      <c r="A42" s="32"/>
      <c r="B42" s="32"/>
      <c r="C42" s="33" t="s">
        <v>136</v>
      </c>
      <c r="D42" s="33"/>
      <c r="E42" s="33"/>
      <c r="F42" s="33"/>
      <c r="G42" s="33"/>
      <c r="H42" s="33"/>
    </row>
    <row r="43" spans="1:8" ht="15">
      <c r="A43" s="32"/>
      <c r="B43" s="32"/>
      <c r="C43" s="33" t="s">
        <v>179</v>
      </c>
      <c r="D43" s="33"/>
      <c r="E43" s="33"/>
      <c r="F43" s="33"/>
      <c r="G43" s="33"/>
      <c r="H43" s="33"/>
    </row>
    <row r="44" spans="1:8" ht="15">
      <c r="A44" s="32"/>
      <c r="B44" s="32"/>
      <c r="C44" s="49"/>
      <c r="D44" s="33"/>
      <c r="E44" s="33"/>
      <c r="F44" s="33"/>
      <c r="G44" s="33"/>
      <c r="H44" s="33"/>
    </row>
    <row r="45" spans="1:8" ht="15">
      <c r="A45" s="32"/>
      <c r="B45" s="32"/>
      <c r="C45" s="33"/>
      <c r="D45" s="33"/>
      <c r="E45" s="33"/>
      <c r="F45" s="33"/>
      <c r="G45" s="33"/>
      <c r="H45" s="33"/>
    </row>
    <row r="46" spans="1:8" ht="15">
      <c r="A46" s="32">
        <v>6</v>
      </c>
      <c r="B46" s="32"/>
      <c r="C46" s="8" t="s">
        <v>47</v>
      </c>
      <c r="D46" s="33"/>
      <c r="E46" s="33"/>
      <c r="F46" s="33"/>
      <c r="G46" s="33"/>
      <c r="H46" s="33"/>
    </row>
    <row r="47" spans="1:8" ht="15">
      <c r="A47" s="32"/>
      <c r="B47" s="32"/>
      <c r="C47" s="33"/>
      <c r="D47" s="33"/>
      <c r="E47" s="33"/>
      <c r="F47" s="33"/>
      <c r="G47" s="33"/>
      <c r="H47" s="33"/>
    </row>
    <row r="48" spans="1:8" ht="15">
      <c r="A48" s="32"/>
      <c r="B48" s="32"/>
      <c r="C48" s="33" t="s">
        <v>137</v>
      </c>
      <c r="D48" s="33"/>
      <c r="E48" s="33"/>
      <c r="F48" s="33"/>
      <c r="G48" s="33"/>
      <c r="H48" s="33"/>
    </row>
    <row r="49" spans="1:8" ht="15">
      <c r="A49" s="32"/>
      <c r="B49" s="32"/>
      <c r="C49" s="33" t="s">
        <v>138</v>
      </c>
      <c r="D49" s="33"/>
      <c r="E49" s="33"/>
      <c r="F49" s="33"/>
      <c r="G49" s="33"/>
      <c r="H49" s="33"/>
    </row>
    <row r="50" spans="1:8" ht="15">
      <c r="A50" s="32"/>
      <c r="B50" s="32"/>
      <c r="C50" s="33" t="s">
        <v>139</v>
      </c>
      <c r="D50" s="33"/>
      <c r="E50" s="33"/>
      <c r="F50" s="33"/>
      <c r="G50" s="33"/>
      <c r="H50" s="33"/>
    </row>
    <row r="51" spans="1:8" ht="15">
      <c r="A51" s="32"/>
      <c r="B51" s="32"/>
      <c r="C51" s="33"/>
      <c r="D51" s="33"/>
      <c r="E51" s="33"/>
      <c r="F51" s="33"/>
      <c r="G51" s="33"/>
      <c r="H51" s="33"/>
    </row>
    <row r="52" spans="1:8" ht="15">
      <c r="A52" s="32"/>
      <c r="B52" s="32"/>
      <c r="C52" s="33"/>
      <c r="D52" s="33"/>
      <c r="E52" s="33"/>
      <c r="F52" s="33"/>
      <c r="G52" s="33"/>
      <c r="H52" s="33"/>
    </row>
    <row r="53" spans="1:8" ht="15">
      <c r="A53" s="32">
        <v>7</v>
      </c>
      <c r="B53" s="32"/>
      <c r="C53" s="8" t="s">
        <v>72</v>
      </c>
      <c r="D53" s="33"/>
      <c r="E53" s="33"/>
      <c r="F53" s="33"/>
      <c r="G53" s="33"/>
      <c r="H53" s="33"/>
    </row>
    <row r="54" spans="1:8" ht="15">
      <c r="A54" s="32"/>
      <c r="B54" s="32"/>
      <c r="C54" s="33"/>
      <c r="D54" s="33"/>
      <c r="E54" s="33"/>
      <c r="F54" s="33"/>
      <c r="G54" s="33"/>
      <c r="H54" s="33"/>
    </row>
    <row r="55" spans="1:8" ht="15">
      <c r="A55" s="32"/>
      <c r="B55" s="32"/>
      <c r="C55" s="33" t="s">
        <v>184</v>
      </c>
      <c r="H55" s="33"/>
    </row>
    <row r="56" spans="1:8" ht="15">
      <c r="A56" s="32"/>
      <c r="B56" s="32"/>
      <c r="C56" s="33" t="s">
        <v>266</v>
      </c>
      <c r="H56" s="33"/>
    </row>
    <row r="57" spans="1:8" ht="15">
      <c r="A57" s="32"/>
      <c r="B57" s="32"/>
      <c r="C57" s="33"/>
      <c r="H57" s="33"/>
    </row>
    <row r="58" spans="1:8" ht="15">
      <c r="A58" s="32"/>
      <c r="B58" s="34" t="s">
        <v>75</v>
      </c>
      <c r="C58" s="33" t="s">
        <v>217</v>
      </c>
      <c r="H58" s="33"/>
    </row>
    <row r="59" spans="1:8" ht="15">
      <c r="A59" s="32"/>
      <c r="B59" s="34"/>
      <c r="C59" s="33"/>
      <c r="H59" s="33"/>
    </row>
    <row r="60" spans="1:8" ht="15">
      <c r="A60" s="32"/>
      <c r="B60" s="32"/>
      <c r="C60" s="33"/>
      <c r="G60" s="68" t="s">
        <v>183</v>
      </c>
      <c r="H60" s="67"/>
    </row>
    <row r="61" spans="1:8" ht="17.25">
      <c r="A61" s="32"/>
      <c r="B61" s="32"/>
      <c r="C61" s="33"/>
      <c r="G61" s="92" t="s">
        <v>207</v>
      </c>
      <c r="H61" s="67"/>
    </row>
    <row r="62" spans="1:8" ht="15">
      <c r="A62" s="32"/>
      <c r="B62" s="32"/>
      <c r="C62" s="33"/>
      <c r="G62" s="51"/>
      <c r="H62" s="67"/>
    </row>
    <row r="63" spans="1:8" ht="15">
      <c r="A63" s="32"/>
      <c r="B63" s="32"/>
      <c r="C63" s="33" t="s">
        <v>219</v>
      </c>
      <c r="G63" s="35">
        <v>12729</v>
      </c>
      <c r="H63" s="43"/>
    </row>
    <row r="64" spans="1:8" ht="15">
      <c r="A64" s="32"/>
      <c r="B64" s="32"/>
      <c r="C64" s="33" t="s">
        <v>185</v>
      </c>
      <c r="G64" s="35">
        <v>-151</v>
      </c>
      <c r="H64" s="43"/>
    </row>
    <row r="65" spans="1:8" ht="15">
      <c r="A65" s="32"/>
      <c r="B65" s="32"/>
      <c r="C65" s="33" t="s">
        <v>220</v>
      </c>
      <c r="G65" s="35">
        <v>-682</v>
      </c>
      <c r="H65" s="43"/>
    </row>
    <row r="66" spans="1:8" ht="15">
      <c r="A66" s="32"/>
      <c r="B66" s="32"/>
      <c r="C66" s="33"/>
      <c r="G66" s="35"/>
      <c r="H66" s="43"/>
    </row>
    <row r="67" spans="1:8" ht="15.75" thickBot="1">
      <c r="A67" s="32"/>
      <c r="B67" s="32"/>
      <c r="C67" s="33" t="s">
        <v>265</v>
      </c>
      <c r="D67" s="33"/>
      <c r="E67" s="33"/>
      <c r="G67" s="47">
        <f>SUM(G63:G66)</f>
        <v>11896</v>
      </c>
      <c r="H67" s="43"/>
    </row>
    <row r="68" spans="1:8" ht="15.75" thickTop="1">
      <c r="A68" s="32"/>
      <c r="B68" s="32"/>
      <c r="C68" s="33"/>
      <c r="F68" s="51"/>
      <c r="H68" s="33"/>
    </row>
    <row r="69" spans="1:8" ht="15">
      <c r="A69" s="32"/>
      <c r="B69" s="34" t="s">
        <v>76</v>
      </c>
      <c r="C69" s="33" t="s">
        <v>234</v>
      </c>
      <c r="D69" s="33"/>
      <c r="E69" s="33"/>
      <c r="F69" s="43"/>
      <c r="G69" s="33"/>
      <c r="H69" s="33"/>
    </row>
    <row r="70" spans="1:8" ht="15">
      <c r="A70" s="32"/>
      <c r="B70" s="32"/>
      <c r="C70" s="33" t="s">
        <v>235</v>
      </c>
      <c r="D70" s="33"/>
      <c r="E70" s="33"/>
      <c r="F70" s="43"/>
      <c r="G70" s="33"/>
      <c r="H70" s="33"/>
    </row>
    <row r="71" spans="1:8" ht="15">
      <c r="A71" s="32"/>
      <c r="B71" s="32"/>
      <c r="C71" s="33" t="s">
        <v>236</v>
      </c>
      <c r="D71" s="33"/>
      <c r="E71" s="33"/>
      <c r="F71" s="43"/>
      <c r="G71" s="33"/>
      <c r="H71" s="33"/>
    </row>
    <row r="72" spans="1:8" ht="15">
      <c r="A72" s="32"/>
      <c r="B72" s="32"/>
      <c r="C72" s="33" t="s">
        <v>237</v>
      </c>
      <c r="D72" s="33"/>
      <c r="E72" s="33"/>
      <c r="F72" s="43"/>
      <c r="G72" s="33"/>
      <c r="H72" s="33"/>
    </row>
    <row r="73" spans="1:8" ht="15">
      <c r="A73" s="32"/>
      <c r="B73" s="32"/>
      <c r="C73" s="33"/>
      <c r="D73" s="33"/>
      <c r="E73" s="33"/>
      <c r="F73" s="43"/>
      <c r="G73" s="33"/>
      <c r="H73" s="33"/>
    </row>
    <row r="74" spans="1:8" ht="15">
      <c r="A74" s="32"/>
      <c r="B74" s="32"/>
      <c r="C74" s="33" t="s">
        <v>267</v>
      </c>
      <c r="D74" s="33"/>
      <c r="E74" s="33"/>
      <c r="F74" s="43"/>
      <c r="G74" s="33"/>
      <c r="H74" s="33"/>
    </row>
    <row r="75" spans="1:8" ht="15">
      <c r="A75" s="32"/>
      <c r="B75" s="32"/>
      <c r="C75" s="33" t="s">
        <v>238</v>
      </c>
      <c r="D75" s="33"/>
      <c r="E75" s="33"/>
      <c r="F75" s="43"/>
      <c r="G75" s="33"/>
      <c r="H75" s="33"/>
    </row>
    <row r="76" spans="1:8" ht="15">
      <c r="A76" s="32"/>
      <c r="B76" s="32"/>
      <c r="C76" s="33"/>
      <c r="D76" s="33"/>
      <c r="E76" s="33"/>
      <c r="F76" s="43"/>
      <c r="G76" s="33"/>
      <c r="H76" s="33"/>
    </row>
    <row r="77" spans="1:8" ht="15">
      <c r="A77" s="32"/>
      <c r="B77" s="32"/>
      <c r="C77" s="33"/>
      <c r="D77" s="33"/>
      <c r="E77" s="33"/>
      <c r="F77" s="43"/>
      <c r="G77" s="33"/>
      <c r="H77" s="33"/>
    </row>
    <row r="78" spans="1:8" ht="15">
      <c r="A78" s="32">
        <v>8</v>
      </c>
      <c r="B78" s="32"/>
      <c r="C78" s="8" t="s">
        <v>36</v>
      </c>
      <c r="D78" s="33"/>
      <c r="E78" s="33"/>
      <c r="F78" s="33"/>
      <c r="G78" s="33"/>
      <c r="H78" s="33"/>
    </row>
    <row r="79" spans="1:8" ht="15">
      <c r="A79" s="32"/>
      <c r="B79" s="32"/>
      <c r="C79" s="33"/>
      <c r="D79" s="33"/>
      <c r="E79" s="33"/>
      <c r="F79" s="33"/>
      <c r="G79" s="33"/>
      <c r="H79" s="33"/>
    </row>
    <row r="80" spans="1:8" ht="15">
      <c r="A80" s="32"/>
      <c r="B80" s="32"/>
      <c r="C80" s="33" t="s">
        <v>149</v>
      </c>
      <c r="D80" s="33"/>
      <c r="E80" s="33"/>
      <c r="F80" s="33"/>
      <c r="G80" s="33"/>
      <c r="H80" s="33"/>
    </row>
    <row r="81" spans="1:8" ht="15">
      <c r="A81" s="32"/>
      <c r="B81" s="32"/>
      <c r="C81" s="33"/>
      <c r="D81" s="33"/>
      <c r="E81" s="33"/>
      <c r="F81" s="33"/>
      <c r="G81" s="33"/>
      <c r="H81" s="33"/>
    </row>
    <row r="82" spans="1:8" ht="15">
      <c r="A82" s="32"/>
      <c r="B82" s="32"/>
      <c r="C82" s="33"/>
      <c r="D82" s="33"/>
      <c r="E82" s="33"/>
      <c r="F82" s="33"/>
      <c r="G82" s="33"/>
      <c r="H82" s="33"/>
    </row>
    <row r="83" spans="1:8" ht="15">
      <c r="A83" s="32">
        <v>9</v>
      </c>
      <c r="B83" s="32"/>
      <c r="C83" s="8" t="s">
        <v>37</v>
      </c>
      <c r="D83" s="33"/>
      <c r="E83" s="33"/>
      <c r="F83" s="33"/>
      <c r="G83" s="33"/>
      <c r="H83" s="33"/>
    </row>
    <row r="84" spans="1:8" ht="15">
      <c r="A84" s="32"/>
      <c r="B84" s="32"/>
      <c r="C84" s="33"/>
      <c r="D84" s="33"/>
      <c r="E84" s="33"/>
      <c r="F84" s="33"/>
      <c r="G84" s="33"/>
      <c r="H84" s="33"/>
    </row>
    <row r="85" spans="1:8" ht="15">
      <c r="A85" s="32"/>
      <c r="B85" s="32"/>
      <c r="C85" s="33" t="s">
        <v>165</v>
      </c>
      <c r="D85" s="33"/>
      <c r="E85" s="33"/>
      <c r="F85" s="33"/>
      <c r="G85" s="33"/>
      <c r="H85" s="33"/>
    </row>
    <row r="86" spans="1:8" ht="15">
      <c r="A86" s="32"/>
      <c r="B86" s="32"/>
      <c r="C86" s="33"/>
      <c r="D86" s="33"/>
      <c r="E86" s="33"/>
      <c r="F86" s="33"/>
      <c r="G86" s="33"/>
      <c r="H86" s="33"/>
    </row>
    <row r="87" spans="1:7" ht="15">
      <c r="A87" s="32"/>
      <c r="B87" s="32"/>
      <c r="C87" s="33"/>
      <c r="D87" s="33"/>
      <c r="F87" s="33"/>
      <c r="G87" s="34" t="s">
        <v>57</v>
      </c>
    </row>
    <row r="88" spans="1:7" ht="15">
      <c r="A88" s="32"/>
      <c r="B88" s="32"/>
      <c r="C88" s="33"/>
      <c r="D88" s="33"/>
      <c r="F88" s="34" t="s">
        <v>6</v>
      </c>
      <c r="G88" s="34" t="s">
        <v>58</v>
      </c>
    </row>
    <row r="89" spans="1:7" ht="15">
      <c r="A89" s="32"/>
      <c r="B89" s="32"/>
      <c r="C89" s="33"/>
      <c r="D89" s="33"/>
      <c r="F89" s="36" t="s">
        <v>5</v>
      </c>
      <c r="G89" s="36" t="s">
        <v>5</v>
      </c>
    </row>
    <row r="90" spans="1:7" ht="15">
      <c r="A90" s="32"/>
      <c r="B90" s="32"/>
      <c r="C90" s="33"/>
      <c r="D90" s="33"/>
      <c r="F90" s="35"/>
      <c r="G90" s="35"/>
    </row>
    <row r="91" spans="1:7" ht="15">
      <c r="A91" s="32"/>
      <c r="B91" s="32"/>
      <c r="C91" s="33" t="s">
        <v>240</v>
      </c>
      <c r="D91" s="33"/>
      <c r="F91" s="35">
        <v>106945</v>
      </c>
      <c r="G91" s="35">
        <v>7223</v>
      </c>
    </row>
    <row r="92" spans="1:7" ht="15">
      <c r="A92" s="32"/>
      <c r="B92" s="32"/>
      <c r="C92" s="33" t="s">
        <v>239</v>
      </c>
      <c r="D92" s="33"/>
      <c r="F92" s="35">
        <v>5222</v>
      </c>
      <c r="G92" s="35">
        <v>-1352</v>
      </c>
    </row>
    <row r="93" spans="1:7" ht="15">
      <c r="A93" s="32"/>
      <c r="B93" s="32"/>
      <c r="C93" s="33" t="s">
        <v>170</v>
      </c>
      <c r="D93" s="33"/>
      <c r="F93" s="35">
        <v>26319</v>
      </c>
      <c r="G93" s="35">
        <v>4899</v>
      </c>
    </row>
    <row r="94" spans="1:7" ht="14.25" customHeight="1">
      <c r="A94" s="32"/>
      <c r="B94" s="32"/>
      <c r="C94" s="33" t="s">
        <v>101</v>
      </c>
      <c r="D94" s="33"/>
      <c r="F94" s="35">
        <v>0</v>
      </c>
      <c r="G94" s="35">
        <v>-488</v>
      </c>
    </row>
    <row r="95" spans="1:7" ht="15">
      <c r="A95" s="32"/>
      <c r="B95" s="32"/>
      <c r="C95" s="33"/>
      <c r="D95" s="33"/>
      <c r="F95" s="35"/>
      <c r="G95" s="35"/>
    </row>
    <row r="96" spans="1:7" ht="15.75" thickBot="1">
      <c r="A96" s="32"/>
      <c r="B96" s="32"/>
      <c r="C96" s="33"/>
      <c r="D96" s="33"/>
      <c r="F96" s="47">
        <f>SUM(F91:F95)</f>
        <v>138486</v>
      </c>
      <c r="G96" s="47">
        <f>SUM(G91:G95)</f>
        <v>10282</v>
      </c>
    </row>
    <row r="97" spans="1:8" ht="15.75" thickTop="1">
      <c r="A97" s="33"/>
      <c r="B97" s="33"/>
      <c r="C97" s="33"/>
      <c r="D97" s="33"/>
      <c r="E97" s="33"/>
      <c r="F97" s="33"/>
      <c r="G97" s="33"/>
      <c r="H97" s="33"/>
    </row>
    <row r="98" spans="1:8" ht="15">
      <c r="A98" s="32"/>
      <c r="B98" s="32"/>
      <c r="C98" s="33"/>
      <c r="D98" s="33"/>
      <c r="E98" s="33"/>
      <c r="F98" s="33"/>
      <c r="G98" s="33"/>
      <c r="H98" s="33"/>
    </row>
    <row r="99" spans="1:8" ht="15">
      <c r="A99" s="32">
        <v>10</v>
      </c>
      <c r="B99" s="32"/>
      <c r="C99" s="8" t="s">
        <v>38</v>
      </c>
      <c r="D99" s="33"/>
      <c r="E99" s="33"/>
      <c r="F99" s="33"/>
      <c r="G99" s="33"/>
      <c r="H99" s="33"/>
    </row>
    <row r="100" spans="1:8" ht="15">
      <c r="A100" s="32"/>
      <c r="B100" s="32"/>
      <c r="C100" s="33"/>
      <c r="D100" s="33"/>
      <c r="E100" s="33"/>
      <c r="F100" s="33"/>
      <c r="G100" s="33"/>
      <c r="H100" s="33"/>
    </row>
    <row r="101" spans="1:8" ht="15">
      <c r="A101" s="32"/>
      <c r="B101" s="32"/>
      <c r="C101" s="33" t="s">
        <v>140</v>
      </c>
      <c r="D101" s="33"/>
      <c r="E101" s="33"/>
      <c r="F101" s="33"/>
      <c r="G101" s="33"/>
      <c r="H101" s="33"/>
    </row>
    <row r="102" spans="1:8" ht="15">
      <c r="A102" s="32"/>
      <c r="B102" s="32"/>
      <c r="C102" s="33" t="s">
        <v>186</v>
      </c>
      <c r="D102" s="33"/>
      <c r="E102" s="33"/>
      <c r="F102" s="33"/>
      <c r="G102" s="33"/>
      <c r="H102" s="33"/>
    </row>
    <row r="103" spans="1:8" ht="15">
      <c r="A103" s="32"/>
      <c r="B103" s="32"/>
      <c r="C103" s="33"/>
      <c r="D103" s="33"/>
      <c r="E103" s="33"/>
      <c r="F103" s="33"/>
      <c r="G103" s="33"/>
      <c r="H103" s="33"/>
    </row>
    <row r="104" spans="1:8" ht="15">
      <c r="A104" s="32"/>
      <c r="B104" s="32"/>
      <c r="C104" s="33"/>
      <c r="D104" s="33"/>
      <c r="E104" s="33"/>
      <c r="F104" s="33"/>
      <c r="G104" s="33"/>
      <c r="H104" s="33"/>
    </row>
    <row r="105" spans="1:8" ht="15">
      <c r="A105" s="32">
        <v>11</v>
      </c>
      <c r="B105" s="32"/>
      <c r="C105" s="8" t="s">
        <v>39</v>
      </c>
      <c r="D105" s="33"/>
      <c r="E105" s="33"/>
      <c r="F105" s="33"/>
      <c r="G105" s="33"/>
      <c r="H105" s="33"/>
    </row>
    <row r="106" spans="1:8" ht="15">
      <c r="A106" s="32"/>
      <c r="B106" s="32"/>
      <c r="C106" s="33"/>
      <c r="D106" s="33"/>
      <c r="E106" s="33"/>
      <c r="F106" s="33"/>
      <c r="G106" s="33"/>
      <c r="H106" s="33"/>
    </row>
    <row r="107" spans="1:8" ht="15">
      <c r="A107" s="32"/>
      <c r="B107" s="32"/>
      <c r="C107" s="33" t="s">
        <v>233</v>
      </c>
      <c r="D107" s="33"/>
      <c r="E107" s="33"/>
      <c r="F107" s="33"/>
      <c r="G107" s="33"/>
      <c r="H107" s="33"/>
    </row>
    <row r="108" spans="1:2" s="33" customFormat="1" ht="15">
      <c r="A108" s="32"/>
      <c r="B108" s="32"/>
    </row>
    <row r="109" spans="1:8" ht="15">
      <c r="A109" s="32"/>
      <c r="B109" s="32"/>
      <c r="C109" s="33"/>
      <c r="D109" s="33"/>
      <c r="E109" s="33"/>
      <c r="F109" s="33"/>
      <c r="G109" s="33"/>
      <c r="H109" s="33"/>
    </row>
    <row r="110" spans="1:8" ht="15">
      <c r="A110" s="32">
        <v>12</v>
      </c>
      <c r="B110" s="32"/>
      <c r="C110" s="8" t="s">
        <v>40</v>
      </c>
      <c r="D110" s="33"/>
      <c r="E110" s="33"/>
      <c r="F110" s="33"/>
      <c r="G110" s="33"/>
      <c r="H110" s="33"/>
    </row>
    <row r="111" spans="1:8" ht="15">
      <c r="A111" s="32"/>
      <c r="B111" s="32"/>
      <c r="C111" s="33"/>
      <c r="D111" s="33"/>
      <c r="E111" s="33"/>
      <c r="F111" s="33"/>
      <c r="G111" s="33"/>
      <c r="H111" s="33"/>
    </row>
    <row r="112" spans="1:8" ht="15">
      <c r="A112" s="32"/>
      <c r="B112" s="32"/>
      <c r="C112" s="33" t="s">
        <v>180</v>
      </c>
      <c r="D112" s="33"/>
      <c r="E112" s="33"/>
      <c r="F112" s="33"/>
      <c r="G112" s="33"/>
      <c r="H112" s="33"/>
    </row>
    <row r="113" spans="1:8" ht="15">
      <c r="A113" s="32"/>
      <c r="B113" s="32"/>
      <c r="C113" s="33"/>
      <c r="D113" s="33"/>
      <c r="E113" s="33"/>
      <c r="F113" s="33"/>
      <c r="G113" s="33"/>
      <c r="H113" s="33"/>
    </row>
    <row r="114" spans="1:8" ht="15">
      <c r="A114" s="32"/>
      <c r="B114" s="32"/>
      <c r="C114" s="33"/>
      <c r="D114" s="33"/>
      <c r="E114" s="33"/>
      <c r="F114" s="33"/>
      <c r="G114" s="33"/>
      <c r="H114" s="33"/>
    </row>
    <row r="115" spans="1:8" ht="15">
      <c r="A115" s="32">
        <v>13</v>
      </c>
      <c r="B115" s="32"/>
      <c r="C115" s="8" t="s">
        <v>105</v>
      </c>
      <c r="D115" s="33"/>
      <c r="E115" s="33"/>
      <c r="F115" s="33"/>
      <c r="G115" s="33"/>
      <c r="H115" s="33"/>
    </row>
    <row r="116" spans="1:8" ht="15">
      <c r="A116" s="32"/>
      <c r="B116" s="32"/>
      <c r="C116" s="33"/>
      <c r="D116" s="33"/>
      <c r="E116" s="33"/>
      <c r="F116" s="33"/>
      <c r="G116" s="33"/>
      <c r="H116" s="33"/>
    </row>
    <row r="117" spans="1:8" ht="15">
      <c r="A117" s="32"/>
      <c r="B117" s="32"/>
      <c r="C117" s="33" t="s">
        <v>174</v>
      </c>
      <c r="D117" s="33"/>
      <c r="E117" s="33"/>
      <c r="F117" s="33"/>
      <c r="G117" s="33"/>
      <c r="H117" s="33"/>
    </row>
    <row r="118" spans="1:8" ht="15">
      <c r="A118" s="32"/>
      <c r="B118" s="32"/>
      <c r="C118" s="33"/>
      <c r="D118" s="33"/>
      <c r="E118" s="33"/>
      <c r="F118" s="33"/>
      <c r="G118" s="33"/>
      <c r="H118" s="33"/>
    </row>
    <row r="119" spans="1:8" ht="15">
      <c r="A119" s="32"/>
      <c r="B119" s="32"/>
      <c r="C119" s="33"/>
      <c r="D119" s="33"/>
      <c r="E119" s="33"/>
      <c r="F119" s="33"/>
      <c r="G119" s="33"/>
      <c r="H119" s="33"/>
    </row>
    <row r="120" spans="1:8" ht="15">
      <c r="A120" s="32">
        <v>14</v>
      </c>
      <c r="B120" s="32"/>
      <c r="C120" s="8" t="s">
        <v>41</v>
      </c>
      <c r="D120" s="33"/>
      <c r="E120" s="33"/>
      <c r="F120" s="33"/>
      <c r="G120" s="33"/>
      <c r="H120" s="33"/>
    </row>
    <row r="121" spans="1:8" ht="15">
      <c r="A121" s="32"/>
      <c r="B121" s="32"/>
      <c r="C121" s="33"/>
      <c r="D121" s="33"/>
      <c r="E121" s="33"/>
      <c r="F121" s="33"/>
      <c r="G121" s="33"/>
      <c r="H121" s="33"/>
    </row>
    <row r="122" spans="1:8" ht="15">
      <c r="A122" s="32"/>
      <c r="B122" s="49" t="s">
        <v>75</v>
      </c>
      <c r="C122" s="37" t="s">
        <v>61</v>
      </c>
      <c r="D122" s="33"/>
      <c r="E122" s="33"/>
      <c r="F122" s="33"/>
      <c r="G122" s="33"/>
      <c r="H122" s="33"/>
    </row>
    <row r="123" spans="1:8" ht="15">
      <c r="A123" s="32"/>
      <c r="B123" s="49"/>
      <c r="C123" s="33" t="s">
        <v>141</v>
      </c>
      <c r="D123" s="33"/>
      <c r="E123" s="33"/>
      <c r="F123" s="33"/>
      <c r="G123" s="33"/>
      <c r="H123" s="33"/>
    </row>
    <row r="124" spans="1:8" ht="15">
      <c r="A124" s="32"/>
      <c r="B124" s="49"/>
      <c r="C124" s="33" t="s">
        <v>262</v>
      </c>
      <c r="D124" s="33"/>
      <c r="E124" s="33"/>
      <c r="F124" s="33"/>
      <c r="G124" s="33"/>
      <c r="H124" s="33"/>
    </row>
    <row r="125" spans="1:8" ht="15">
      <c r="A125" s="32"/>
      <c r="B125" s="49"/>
      <c r="C125" s="33" t="s">
        <v>202</v>
      </c>
      <c r="D125" s="33"/>
      <c r="E125" s="33"/>
      <c r="F125" s="33"/>
      <c r="G125" s="33"/>
      <c r="H125" s="33"/>
    </row>
    <row r="126" spans="1:8" ht="15">
      <c r="A126" s="32"/>
      <c r="B126" s="49"/>
      <c r="C126" s="45"/>
      <c r="D126" s="33"/>
      <c r="E126" s="33"/>
      <c r="F126" s="33"/>
      <c r="G126" s="33"/>
      <c r="H126" s="33"/>
    </row>
    <row r="127" spans="1:8" ht="15">
      <c r="A127" s="32"/>
      <c r="B127" s="49" t="s">
        <v>76</v>
      </c>
      <c r="C127" s="37" t="s">
        <v>62</v>
      </c>
      <c r="D127" s="33"/>
      <c r="E127" s="33"/>
      <c r="F127" s="33"/>
      <c r="G127" s="33"/>
      <c r="H127" s="33"/>
    </row>
    <row r="128" spans="1:8" ht="15">
      <c r="A128" s="32"/>
      <c r="B128" s="32"/>
      <c r="C128" s="33" t="s">
        <v>142</v>
      </c>
      <c r="D128" s="33"/>
      <c r="E128" s="33"/>
      <c r="F128" s="33"/>
      <c r="G128" s="33"/>
      <c r="H128" s="33"/>
    </row>
    <row r="129" spans="1:8" ht="15">
      <c r="A129" s="32"/>
      <c r="B129" s="32"/>
      <c r="C129" s="33" t="s">
        <v>268</v>
      </c>
      <c r="D129" s="33"/>
      <c r="E129" s="33"/>
      <c r="F129" s="33"/>
      <c r="G129" s="33"/>
      <c r="H129" s="33"/>
    </row>
    <row r="130" spans="1:8" ht="15">
      <c r="A130" s="32"/>
      <c r="B130" s="32"/>
      <c r="C130" s="33"/>
      <c r="D130" s="33"/>
      <c r="E130" s="33"/>
      <c r="F130" s="33"/>
      <c r="G130" s="33"/>
      <c r="H130" s="33"/>
    </row>
    <row r="131" spans="1:8" ht="15">
      <c r="A131" s="32"/>
      <c r="B131" s="32"/>
      <c r="C131" s="33"/>
      <c r="D131" s="33"/>
      <c r="E131" s="33"/>
      <c r="F131" s="33"/>
      <c r="G131" s="33"/>
      <c r="H131" s="33"/>
    </row>
    <row r="132" spans="1:8" ht="15">
      <c r="A132" s="32">
        <v>15</v>
      </c>
      <c r="B132" s="32"/>
      <c r="C132" s="8" t="s">
        <v>203</v>
      </c>
      <c r="D132" s="33"/>
      <c r="E132" s="33"/>
      <c r="F132" s="33"/>
      <c r="G132" s="33"/>
      <c r="H132" s="33"/>
    </row>
    <row r="133" spans="1:8" ht="15">
      <c r="A133" s="32"/>
      <c r="B133" s="32"/>
      <c r="C133" s="33"/>
      <c r="D133" s="33"/>
      <c r="E133" s="33"/>
      <c r="F133" s="33"/>
      <c r="G133" s="33"/>
      <c r="H133" s="33"/>
    </row>
    <row r="134" spans="1:8" ht="15">
      <c r="A134" s="32"/>
      <c r="B134" s="32"/>
      <c r="C134" s="33" t="s">
        <v>269</v>
      </c>
      <c r="D134" s="33"/>
      <c r="E134" s="33"/>
      <c r="F134" s="33"/>
      <c r="G134" s="33"/>
      <c r="H134" s="33"/>
    </row>
    <row r="135" spans="1:8" ht="15">
      <c r="A135" s="32"/>
      <c r="B135" s="32"/>
      <c r="C135" s="33"/>
      <c r="D135" s="33"/>
      <c r="E135" s="33"/>
      <c r="F135" s="33"/>
      <c r="G135" s="33"/>
      <c r="H135" s="33"/>
    </row>
    <row r="136" spans="1:8" ht="15">
      <c r="A136" s="32"/>
      <c r="B136" s="32"/>
      <c r="C136" s="33"/>
      <c r="D136" s="33"/>
      <c r="E136" s="33"/>
      <c r="F136" s="33"/>
      <c r="G136" s="36" t="s">
        <v>5</v>
      </c>
      <c r="H136" s="33"/>
    </row>
    <row r="137" spans="1:8" ht="15">
      <c r="A137" s="32"/>
      <c r="B137" s="32"/>
      <c r="C137" s="33"/>
      <c r="D137" s="33"/>
      <c r="E137" s="33"/>
      <c r="F137" s="33"/>
      <c r="G137" s="36"/>
      <c r="H137" s="33"/>
    </row>
    <row r="138" spans="1:8" ht="15.75" thickBot="1">
      <c r="A138" s="32"/>
      <c r="B138" s="32"/>
      <c r="C138" s="33" t="s">
        <v>204</v>
      </c>
      <c r="D138" s="33"/>
      <c r="E138" s="33"/>
      <c r="F138" s="33"/>
      <c r="G138" s="69">
        <v>17788</v>
      </c>
      <c r="H138" s="33"/>
    </row>
    <row r="139" spans="1:8" ht="15.75" thickTop="1">
      <c r="A139" s="32"/>
      <c r="B139" s="32"/>
      <c r="C139" s="33"/>
      <c r="D139" s="33"/>
      <c r="E139" s="33"/>
      <c r="F139" s="33"/>
      <c r="G139" s="33"/>
      <c r="H139" s="33"/>
    </row>
    <row r="140" spans="1:8" ht="15">
      <c r="A140" s="32"/>
      <c r="B140" s="32"/>
      <c r="C140" s="33"/>
      <c r="D140" s="33"/>
      <c r="E140" s="33"/>
      <c r="F140" s="33"/>
      <c r="G140" s="33"/>
      <c r="H140" s="33"/>
    </row>
    <row r="141" spans="1:8" ht="15">
      <c r="A141" s="32">
        <v>16</v>
      </c>
      <c r="B141" s="32"/>
      <c r="C141" s="8" t="s">
        <v>295</v>
      </c>
      <c r="D141" s="33"/>
      <c r="E141" s="33"/>
      <c r="F141" s="33"/>
      <c r="G141" s="33"/>
      <c r="H141" s="33"/>
    </row>
    <row r="142" spans="1:8" ht="15">
      <c r="A142" s="32"/>
      <c r="B142" s="32"/>
      <c r="C142" s="33"/>
      <c r="D142" s="33"/>
      <c r="E142" s="33"/>
      <c r="F142" s="33"/>
      <c r="G142" s="33"/>
      <c r="H142" s="33"/>
    </row>
    <row r="143" spans="1:8" ht="15">
      <c r="A143" s="32"/>
      <c r="B143" s="32"/>
      <c r="C143" s="33" t="s">
        <v>296</v>
      </c>
      <c r="D143" s="33"/>
      <c r="E143" s="33"/>
      <c r="F143" s="33"/>
      <c r="G143" s="33"/>
      <c r="H143" s="33"/>
    </row>
    <row r="144" spans="1:8" ht="15">
      <c r="A144" s="32"/>
      <c r="B144" s="32"/>
      <c r="C144" s="33"/>
      <c r="D144" s="33"/>
      <c r="E144" s="33"/>
      <c r="F144" s="33"/>
      <c r="G144" s="33"/>
      <c r="H144" s="33"/>
    </row>
    <row r="145" spans="1:8" ht="15">
      <c r="A145" s="32"/>
      <c r="B145" s="32"/>
      <c r="C145" s="33"/>
      <c r="D145" s="33"/>
      <c r="E145" s="33"/>
      <c r="F145" s="33"/>
      <c r="G145" s="36" t="s">
        <v>5</v>
      </c>
      <c r="H145" s="33"/>
    </row>
    <row r="146" spans="1:8" ht="15">
      <c r="A146" s="32"/>
      <c r="B146" s="32"/>
      <c r="C146" s="33"/>
      <c r="D146" s="33"/>
      <c r="E146" s="33"/>
      <c r="F146" s="33"/>
      <c r="G146" s="36"/>
      <c r="H146" s="33"/>
    </row>
    <row r="147" spans="1:8" ht="15">
      <c r="A147" s="32"/>
      <c r="B147" s="34" t="s">
        <v>75</v>
      </c>
      <c r="C147" s="33" t="s">
        <v>297</v>
      </c>
      <c r="D147" s="33"/>
      <c r="E147" s="33"/>
      <c r="F147" s="33"/>
      <c r="G147" s="35"/>
      <c r="H147" s="33"/>
    </row>
    <row r="148" spans="1:8" ht="15.75" thickBot="1">
      <c r="A148" s="32"/>
      <c r="B148" s="34"/>
      <c r="C148" s="33" t="s">
        <v>298</v>
      </c>
      <c r="D148" s="33"/>
      <c r="E148" s="33"/>
      <c r="F148" s="33"/>
      <c r="G148" s="69">
        <f>+(13.8+30)*6</f>
        <v>262.79999999999995</v>
      </c>
      <c r="H148" s="33"/>
    </row>
    <row r="149" spans="1:8" ht="15.75" thickTop="1">
      <c r="A149" s="32"/>
      <c r="B149" s="34"/>
      <c r="C149" s="33"/>
      <c r="D149" s="33"/>
      <c r="E149" s="33"/>
      <c r="F149" s="33"/>
      <c r="G149" s="35"/>
      <c r="H149" s="33"/>
    </row>
    <row r="150" spans="1:8" ht="15">
      <c r="A150" s="32"/>
      <c r="B150" s="34" t="s">
        <v>76</v>
      </c>
      <c r="C150" s="33" t="s">
        <v>299</v>
      </c>
      <c r="D150" s="33"/>
      <c r="E150" s="33"/>
      <c r="F150" s="33"/>
      <c r="G150" s="35"/>
      <c r="H150" s="33"/>
    </row>
    <row r="151" spans="1:8" ht="15.75" thickBot="1">
      <c r="A151" s="32"/>
      <c r="B151" s="34"/>
      <c r="C151" s="33" t="s">
        <v>300</v>
      </c>
      <c r="D151" s="33"/>
      <c r="E151" s="33"/>
      <c r="F151" s="33"/>
      <c r="G151" s="69">
        <f>1890+3572</f>
        <v>5462</v>
      </c>
      <c r="H151" s="33"/>
    </row>
    <row r="152" spans="1:8" ht="15.75" thickTop="1">
      <c r="A152" s="32"/>
      <c r="B152" s="32"/>
      <c r="C152" s="33"/>
      <c r="D152" s="33"/>
      <c r="E152" s="33"/>
      <c r="F152" s="33"/>
      <c r="G152" s="33"/>
      <c r="H152" s="33"/>
    </row>
    <row r="153" spans="1:8" ht="15">
      <c r="A153" s="32"/>
      <c r="B153" s="32"/>
      <c r="C153" s="33"/>
      <c r="D153" s="33"/>
      <c r="E153" s="33"/>
      <c r="F153" s="33"/>
      <c r="G153" s="33"/>
      <c r="H153" s="33"/>
    </row>
    <row r="154" spans="1:8" ht="15">
      <c r="A154" s="96">
        <v>17.1</v>
      </c>
      <c r="B154" s="32"/>
      <c r="C154" s="8" t="s">
        <v>161</v>
      </c>
      <c r="D154" s="33"/>
      <c r="E154" s="33"/>
      <c r="F154" s="33"/>
      <c r="G154" s="33"/>
      <c r="H154" s="33"/>
    </row>
    <row r="155" spans="1:8" ht="15">
      <c r="A155" s="32"/>
      <c r="B155" s="32"/>
      <c r="C155" s="37"/>
      <c r="D155" s="33"/>
      <c r="E155" s="33"/>
      <c r="F155" s="33"/>
      <c r="G155" s="33"/>
      <c r="H155" s="33"/>
    </row>
    <row r="156" spans="1:8" ht="15">
      <c r="A156" s="32"/>
      <c r="B156" s="32"/>
      <c r="D156" s="33"/>
      <c r="E156" s="38" t="s">
        <v>223</v>
      </c>
      <c r="F156" s="38" t="s">
        <v>178</v>
      </c>
      <c r="G156" s="42"/>
      <c r="H156" s="33"/>
    </row>
    <row r="157" spans="1:8" ht="15">
      <c r="A157" s="32"/>
      <c r="B157" s="32"/>
      <c r="C157" s="37"/>
      <c r="D157" s="33"/>
      <c r="E157" s="39" t="s">
        <v>0</v>
      </c>
      <c r="F157" s="39" t="s">
        <v>1</v>
      </c>
      <c r="G157" s="42"/>
      <c r="H157" s="33"/>
    </row>
    <row r="158" spans="1:8" ht="15">
      <c r="A158" s="32"/>
      <c r="B158" s="32"/>
      <c r="C158" s="37"/>
      <c r="D158" s="33"/>
      <c r="E158" s="39" t="s">
        <v>2</v>
      </c>
      <c r="F158" s="39" t="s">
        <v>2</v>
      </c>
      <c r="G158" s="42"/>
      <c r="H158" s="33"/>
    </row>
    <row r="159" spans="1:8" ht="15">
      <c r="A159" s="32"/>
      <c r="B159" s="32"/>
      <c r="C159" s="37"/>
      <c r="D159" s="33"/>
      <c r="E159" s="40" t="s">
        <v>251</v>
      </c>
      <c r="F159" s="40" t="s">
        <v>259</v>
      </c>
      <c r="G159" s="39" t="s">
        <v>274</v>
      </c>
      <c r="H159" s="33"/>
    </row>
    <row r="160" spans="1:8" ht="15">
      <c r="A160" s="32"/>
      <c r="B160" s="32"/>
      <c r="D160" s="33"/>
      <c r="E160" s="41" t="s">
        <v>5</v>
      </c>
      <c r="F160" s="41" t="s">
        <v>5</v>
      </c>
      <c r="G160" s="36" t="s">
        <v>273</v>
      </c>
      <c r="H160" s="33"/>
    </row>
    <row r="161" spans="1:8" ht="15">
      <c r="A161" s="32"/>
      <c r="B161" s="32"/>
      <c r="C161" s="37"/>
      <c r="D161" s="33"/>
      <c r="E161" s="41"/>
      <c r="F161" s="41"/>
      <c r="G161" s="33"/>
      <c r="H161" s="33"/>
    </row>
    <row r="162" spans="1:8" ht="15">
      <c r="A162" s="32"/>
      <c r="B162" s="32"/>
      <c r="C162" s="33" t="s">
        <v>6</v>
      </c>
      <c r="D162" s="33"/>
      <c r="E162" s="93">
        <v>76392</v>
      </c>
      <c r="F162" s="93">
        <v>53907</v>
      </c>
      <c r="G162" s="94">
        <f>+(E162-F162)/F162</f>
        <v>0.4171072402470922</v>
      </c>
      <c r="H162" s="33"/>
    </row>
    <row r="163" spans="1:8" ht="15">
      <c r="A163" s="32"/>
      <c r="B163" s="32"/>
      <c r="C163" s="33" t="s">
        <v>275</v>
      </c>
      <c r="D163" s="33"/>
      <c r="E163" s="93">
        <v>5445</v>
      </c>
      <c r="F163" s="93">
        <v>4047</v>
      </c>
      <c r="G163" s="94">
        <f>+(E163-F163)/F163</f>
        <v>0.34544106745737585</v>
      </c>
      <c r="H163" s="33"/>
    </row>
    <row r="164" spans="1:8" ht="15">
      <c r="A164" s="32"/>
      <c r="B164" s="32"/>
      <c r="C164" s="37"/>
      <c r="D164" s="33"/>
      <c r="E164" s="39"/>
      <c r="F164" s="39"/>
      <c r="G164" s="33"/>
      <c r="H164" s="33"/>
    </row>
    <row r="165" spans="1:8" ht="15">
      <c r="A165" s="32"/>
      <c r="B165" s="32"/>
      <c r="C165" s="33" t="s">
        <v>271</v>
      </c>
      <c r="D165" s="33"/>
      <c r="E165" s="33"/>
      <c r="F165" s="33"/>
      <c r="G165" s="33"/>
      <c r="H165" s="33"/>
    </row>
    <row r="166" spans="1:8" ht="15">
      <c r="A166" s="32"/>
      <c r="B166" s="32"/>
      <c r="C166" s="33" t="s">
        <v>278</v>
      </c>
      <c r="E166" s="33"/>
      <c r="F166" s="33"/>
      <c r="G166" s="33"/>
      <c r="H166" s="33"/>
    </row>
    <row r="167" spans="1:8" ht="15">
      <c r="A167" s="32"/>
      <c r="B167" s="32"/>
      <c r="C167" s="33" t="s">
        <v>279</v>
      </c>
      <c r="E167" s="33"/>
      <c r="F167" s="33"/>
      <c r="G167" s="33"/>
      <c r="H167" s="33"/>
    </row>
    <row r="168" spans="1:8" ht="15">
      <c r="A168" s="32"/>
      <c r="B168" s="32"/>
      <c r="C168" s="33"/>
      <c r="E168" s="33"/>
      <c r="F168" s="33"/>
      <c r="G168" s="33"/>
      <c r="H168" s="33"/>
    </row>
    <row r="169" spans="1:8" ht="15">
      <c r="A169" s="32"/>
      <c r="B169" s="32"/>
      <c r="C169" s="33" t="s">
        <v>281</v>
      </c>
      <c r="E169" s="33"/>
      <c r="F169" s="33"/>
      <c r="G169" s="33"/>
      <c r="H169" s="33"/>
    </row>
    <row r="170" spans="1:8" ht="15">
      <c r="A170" s="32"/>
      <c r="B170" s="32"/>
      <c r="C170" s="33" t="s">
        <v>280</v>
      </c>
      <c r="E170" s="33"/>
      <c r="F170" s="33"/>
      <c r="G170" s="33"/>
      <c r="H170" s="33"/>
    </row>
    <row r="171" spans="1:8" ht="15">
      <c r="A171" s="32"/>
      <c r="B171" s="32"/>
      <c r="C171" s="33" t="s">
        <v>285</v>
      </c>
      <c r="E171" s="33"/>
      <c r="F171" s="33"/>
      <c r="G171" s="33"/>
      <c r="H171" s="33"/>
    </row>
    <row r="172" spans="1:8" ht="15">
      <c r="A172" s="32"/>
      <c r="B172" s="32"/>
      <c r="C172" s="33" t="s">
        <v>282</v>
      </c>
      <c r="E172" s="33"/>
      <c r="F172" s="33"/>
      <c r="G172" s="33"/>
      <c r="H172" s="33"/>
    </row>
    <row r="173" spans="1:8" ht="15">
      <c r="A173" s="32"/>
      <c r="B173" s="32"/>
      <c r="C173" s="33" t="s">
        <v>287</v>
      </c>
      <c r="E173" s="33"/>
      <c r="F173" s="33"/>
      <c r="G173" s="33"/>
      <c r="H173" s="33"/>
    </row>
    <row r="174" spans="1:8" ht="15">
      <c r="A174" s="32"/>
      <c r="B174" s="32"/>
      <c r="C174" s="33" t="s">
        <v>286</v>
      </c>
      <c r="D174" s="33"/>
      <c r="E174" s="33"/>
      <c r="F174" s="33"/>
      <c r="G174" s="33"/>
      <c r="H174" s="33"/>
    </row>
    <row r="175" spans="1:8" ht="15">
      <c r="A175" s="32"/>
      <c r="B175" s="32"/>
      <c r="C175" s="33"/>
      <c r="D175" s="33"/>
      <c r="E175" s="33"/>
      <c r="F175" s="33"/>
      <c r="G175" s="33"/>
      <c r="H175" s="33"/>
    </row>
    <row r="176" spans="1:8" ht="15">
      <c r="A176" s="32"/>
      <c r="B176" s="32"/>
      <c r="C176" s="33" t="s">
        <v>288</v>
      </c>
      <c r="D176" s="33"/>
      <c r="E176" s="33"/>
      <c r="F176" s="33"/>
      <c r="G176" s="33"/>
      <c r="H176" s="33"/>
    </row>
    <row r="177" spans="1:8" ht="15">
      <c r="A177" s="32"/>
      <c r="B177" s="32"/>
      <c r="C177" s="33"/>
      <c r="D177" s="33"/>
      <c r="E177" s="33"/>
      <c r="F177" s="33"/>
      <c r="G177" s="33"/>
      <c r="H177" s="33"/>
    </row>
    <row r="178" spans="1:8" ht="15">
      <c r="A178" s="32"/>
      <c r="B178" s="32"/>
      <c r="C178" s="33" t="s">
        <v>289</v>
      </c>
      <c r="D178" s="33"/>
      <c r="E178" s="33"/>
      <c r="F178" s="33"/>
      <c r="G178" s="33"/>
      <c r="H178" s="33"/>
    </row>
    <row r="179" spans="1:8" ht="15">
      <c r="A179" s="32"/>
      <c r="B179" s="32"/>
      <c r="C179" s="33" t="s">
        <v>290</v>
      </c>
      <c r="D179" s="33"/>
      <c r="E179" s="33"/>
      <c r="F179" s="33"/>
      <c r="G179" s="33"/>
      <c r="H179" s="33"/>
    </row>
    <row r="180" spans="1:8" ht="15">
      <c r="A180" s="32"/>
      <c r="B180" s="32"/>
      <c r="C180" s="33" t="s">
        <v>291</v>
      </c>
      <c r="D180" s="33"/>
      <c r="E180" s="33"/>
      <c r="F180" s="33"/>
      <c r="G180" s="33"/>
      <c r="H180" s="33"/>
    </row>
    <row r="181" spans="1:8" ht="15">
      <c r="A181" s="32"/>
      <c r="B181" s="32"/>
      <c r="C181" s="33"/>
      <c r="D181" s="33"/>
      <c r="E181" s="33"/>
      <c r="F181" s="33"/>
      <c r="G181" s="33"/>
      <c r="H181" s="33"/>
    </row>
    <row r="182" spans="1:8" ht="15">
      <c r="A182" s="32"/>
      <c r="B182" s="32"/>
      <c r="C182" s="33"/>
      <c r="D182" s="33"/>
      <c r="E182" s="33"/>
      <c r="F182" s="33"/>
      <c r="G182" s="33"/>
      <c r="H182" s="33"/>
    </row>
    <row r="183" spans="1:8" ht="15">
      <c r="A183" s="95">
        <v>17.2</v>
      </c>
      <c r="B183" s="32"/>
      <c r="C183" s="8" t="s">
        <v>44</v>
      </c>
      <c r="D183" s="33"/>
      <c r="E183" s="33"/>
      <c r="F183" s="33"/>
      <c r="G183" s="33"/>
      <c r="H183" s="33"/>
    </row>
    <row r="184" spans="1:8" ht="15">
      <c r="A184" s="32"/>
      <c r="B184" s="32"/>
      <c r="C184" s="33"/>
      <c r="D184" s="33"/>
      <c r="E184" s="33"/>
      <c r="F184" s="33"/>
      <c r="G184" s="33"/>
      <c r="H184" s="33"/>
    </row>
    <row r="185" spans="1:8" ht="15">
      <c r="A185" s="32"/>
      <c r="B185" s="32"/>
      <c r="D185" s="33"/>
      <c r="E185" s="38" t="s">
        <v>223</v>
      </c>
      <c r="F185" s="38" t="s">
        <v>223</v>
      </c>
      <c r="G185" s="42"/>
      <c r="H185" s="33"/>
    </row>
    <row r="186" spans="1:8" ht="15">
      <c r="A186" s="32"/>
      <c r="B186" s="32"/>
      <c r="C186" s="37"/>
      <c r="D186" s="33"/>
      <c r="E186" s="39" t="s">
        <v>0</v>
      </c>
      <c r="F186" s="39" t="s">
        <v>277</v>
      </c>
      <c r="G186" s="42"/>
      <c r="H186" s="33"/>
    </row>
    <row r="187" spans="1:8" ht="15">
      <c r="A187" s="32"/>
      <c r="B187" s="32"/>
      <c r="C187" s="37"/>
      <c r="D187" s="33"/>
      <c r="E187" s="39" t="s">
        <v>2</v>
      </c>
      <c r="F187" s="39" t="s">
        <v>2</v>
      </c>
      <c r="G187" s="42"/>
      <c r="H187" s="33"/>
    </row>
    <row r="188" spans="1:8" ht="15">
      <c r="A188" s="32"/>
      <c r="B188" s="32"/>
      <c r="C188" s="37"/>
      <c r="D188" s="33"/>
      <c r="E188" s="40" t="s">
        <v>251</v>
      </c>
      <c r="F188" s="40" t="s">
        <v>276</v>
      </c>
      <c r="G188" s="39" t="s">
        <v>274</v>
      </c>
      <c r="H188" s="33"/>
    </row>
    <row r="189" spans="1:8" ht="15">
      <c r="A189" s="32"/>
      <c r="B189" s="32"/>
      <c r="D189" s="33"/>
      <c r="E189" s="41" t="s">
        <v>5</v>
      </c>
      <c r="F189" s="41" t="s">
        <v>5</v>
      </c>
      <c r="G189" s="36" t="s">
        <v>273</v>
      </c>
      <c r="H189" s="33"/>
    </row>
    <row r="190" spans="1:8" ht="15">
      <c r="A190" s="32"/>
      <c r="B190" s="32"/>
      <c r="C190" s="37"/>
      <c r="D190" s="33"/>
      <c r="E190" s="41"/>
      <c r="F190" s="41"/>
      <c r="G190" s="33"/>
      <c r="H190" s="33"/>
    </row>
    <row r="191" spans="1:8" ht="15">
      <c r="A191" s="32"/>
      <c r="B191" s="32"/>
      <c r="C191" s="33" t="s">
        <v>6</v>
      </c>
      <c r="D191" s="33"/>
      <c r="E191" s="93">
        <v>76392</v>
      </c>
      <c r="F191" s="93">
        <v>62094</v>
      </c>
      <c r="G191" s="94">
        <f>+(E191-F191)/F191</f>
        <v>0.2302637936032467</v>
      </c>
      <c r="H191" s="33"/>
    </row>
    <row r="192" spans="1:8" ht="15">
      <c r="A192" s="32"/>
      <c r="B192" s="32"/>
      <c r="C192" s="33" t="s">
        <v>275</v>
      </c>
      <c r="D192" s="33"/>
      <c r="E192" s="93">
        <v>5445</v>
      </c>
      <c r="F192" s="93">
        <v>4837</v>
      </c>
      <c r="G192" s="94">
        <f>+(E192-F192)/F192</f>
        <v>0.12569774653710977</v>
      </c>
      <c r="H192" s="33"/>
    </row>
    <row r="193" spans="1:8" ht="15">
      <c r="A193" s="32"/>
      <c r="B193" s="32"/>
      <c r="C193" s="33"/>
      <c r="D193" s="33"/>
      <c r="E193" s="33"/>
      <c r="F193" s="33"/>
      <c r="G193" s="33"/>
      <c r="H193" s="33"/>
    </row>
    <row r="194" spans="1:8" ht="15">
      <c r="A194" s="32"/>
      <c r="B194" s="32"/>
      <c r="C194" s="33" t="s">
        <v>272</v>
      </c>
      <c r="D194" s="33"/>
      <c r="E194" s="33"/>
      <c r="F194" s="33"/>
      <c r="G194" s="33"/>
      <c r="H194" s="33"/>
    </row>
    <row r="195" spans="1:8" ht="15">
      <c r="A195" s="32"/>
      <c r="B195" s="32"/>
      <c r="C195" s="33" t="s">
        <v>283</v>
      </c>
      <c r="D195" s="33"/>
      <c r="E195" s="33"/>
      <c r="F195" s="33"/>
      <c r="G195" s="33"/>
      <c r="H195" s="33"/>
    </row>
    <row r="196" spans="1:8" ht="15">
      <c r="A196" s="32"/>
      <c r="B196" s="32"/>
      <c r="C196" s="33" t="s">
        <v>293</v>
      </c>
      <c r="D196" s="33"/>
      <c r="E196" s="33"/>
      <c r="F196" s="33"/>
      <c r="G196" s="33"/>
      <c r="H196" s="33"/>
    </row>
    <row r="197" spans="1:8" ht="15">
      <c r="A197" s="32"/>
      <c r="B197" s="32"/>
      <c r="C197" s="33" t="s">
        <v>294</v>
      </c>
      <c r="D197" s="33"/>
      <c r="E197" s="33"/>
      <c r="F197" s="33"/>
      <c r="G197" s="33"/>
      <c r="H197" s="33"/>
    </row>
    <row r="198" spans="1:8" ht="15">
      <c r="A198" s="32"/>
      <c r="B198" s="32"/>
      <c r="C198" s="33"/>
      <c r="D198" s="33"/>
      <c r="E198" s="33"/>
      <c r="F198" s="33"/>
      <c r="G198" s="33"/>
      <c r="H198" s="33"/>
    </row>
    <row r="199" spans="1:8" ht="15">
      <c r="A199" s="32"/>
      <c r="B199" s="32"/>
      <c r="C199" s="33" t="s">
        <v>284</v>
      </c>
      <c r="D199" s="33"/>
      <c r="E199" s="33"/>
      <c r="F199" s="33"/>
      <c r="G199" s="33"/>
      <c r="H199" s="33"/>
    </row>
    <row r="200" spans="1:8" ht="15">
      <c r="A200" s="32"/>
      <c r="B200" s="32"/>
      <c r="C200" s="33" t="s">
        <v>292</v>
      </c>
      <c r="D200" s="33"/>
      <c r="E200" s="33"/>
      <c r="F200" s="33"/>
      <c r="G200" s="33"/>
      <c r="H200" s="33"/>
    </row>
    <row r="201" spans="1:8" ht="15">
      <c r="A201" s="32"/>
      <c r="B201" s="32"/>
      <c r="C201" s="33"/>
      <c r="D201" s="33"/>
      <c r="E201" s="33"/>
      <c r="F201" s="33"/>
      <c r="G201" s="33"/>
      <c r="H201" s="33"/>
    </row>
    <row r="202" spans="1:8" ht="15">
      <c r="A202" s="32"/>
      <c r="B202" s="32"/>
      <c r="C202" s="33"/>
      <c r="D202" s="33"/>
      <c r="E202" s="33"/>
      <c r="F202" s="33"/>
      <c r="G202" s="33"/>
      <c r="H202" s="33"/>
    </row>
    <row r="203" spans="1:8" ht="15">
      <c r="A203" s="32">
        <v>17.3</v>
      </c>
      <c r="B203" s="32"/>
      <c r="C203" s="8" t="s">
        <v>241</v>
      </c>
      <c r="D203" s="33"/>
      <c r="E203" s="33"/>
      <c r="F203" s="33"/>
      <c r="G203" s="33"/>
      <c r="H203" s="33"/>
    </row>
    <row r="204" spans="1:8" ht="15">
      <c r="A204" s="32"/>
      <c r="B204" s="32"/>
      <c r="C204" s="8"/>
      <c r="D204" s="33"/>
      <c r="E204" s="33"/>
      <c r="F204" s="33"/>
      <c r="G204" s="33"/>
      <c r="H204" s="33"/>
    </row>
    <row r="205" spans="1:8" ht="15">
      <c r="A205" s="32"/>
      <c r="B205" s="32"/>
      <c r="C205" s="33" t="s">
        <v>243</v>
      </c>
      <c r="D205" s="33"/>
      <c r="E205" s="33"/>
      <c r="F205" s="33"/>
      <c r="G205" s="33"/>
      <c r="H205" s="33"/>
    </row>
    <row r="206" spans="1:8" ht="15">
      <c r="A206" s="32"/>
      <c r="B206" s="32"/>
      <c r="C206" s="33" t="s">
        <v>318</v>
      </c>
      <c r="D206" s="33"/>
      <c r="E206" s="33"/>
      <c r="F206" s="33"/>
      <c r="G206" s="33"/>
      <c r="H206" s="33"/>
    </row>
    <row r="207" spans="1:8" ht="15">
      <c r="A207" s="32"/>
      <c r="B207" s="32"/>
      <c r="C207" s="33" t="s">
        <v>319</v>
      </c>
      <c r="D207" s="33"/>
      <c r="E207" s="33"/>
      <c r="F207" s="33"/>
      <c r="G207" s="33"/>
      <c r="H207" s="33"/>
    </row>
    <row r="208" spans="1:8" ht="15">
      <c r="A208" s="32"/>
      <c r="B208" s="32"/>
      <c r="C208" s="33" t="s">
        <v>320</v>
      </c>
      <c r="D208" s="33"/>
      <c r="E208" s="33"/>
      <c r="F208" s="33"/>
      <c r="G208" s="33"/>
      <c r="H208" s="33"/>
    </row>
    <row r="209" spans="1:8" ht="15">
      <c r="A209" s="32"/>
      <c r="B209" s="32"/>
      <c r="C209" s="33" t="s">
        <v>321</v>
      </c>
      <c r="D209" s="33"/>
      <c r="E209" s="33"/>
      <c r="F209" s="33"/>
      <c r="G209" s="33"/>
      <c r="H209" s="33"/>
    </row>
    <row r="210" spans="1:8" ht="15">
      <c r="A210" s="32"/>
      <c r="B210" s="32"/>
      <c r="C210" s="33"/>
      <c r="D210" s="33"/>
      <c r="E210" s="33"/>
      <c r="F210" s="33"/>
      <c r="G210" s="33"/>
      <c r="H210" s="33"/>
    </row>
    <row r="211" spans="1:8" ht="15">
      <c r="A211" s="32"/>
      <c r="B211" s="32"/>
      <c r="C211" s="33" t="s">
        <v>244</v>
      </c>
      <c r="D211" s="33"/>
      <c r="E211" s="33"/>
      <c r="F211" s="33"/>
      <c r="G211" s="33"/>
      <c r="H211" s="33"/>
    </row>
    <row r="212" spans="1:8" ht="15">
      <c r="A212" s="32"/>
      <c r="B212" s="32"/>
      <c r="C212" s="33" t="s">
        <v>245</v>
      </c>
      <c r="D212" s="33"/>
      <c r="E212" s="33"/>
      <c r="F212" s="33"/>
      <c r="G212" s="33"/>
      <c r="H212" s="33"/>
    </row>
    <row r="213" spans="1:8" ht="15">
      <c r="A213" s="32"/>
      <c r="B213" s="32"/>
      <c r="C213" s="33" t="s">
        <v>315</v>
      </c>
      <c r="D213" s="33"/>
      <c r="E213" s="33"/>
      <c r="F213" s="33"/>
      <c r="G213" s="33"/>
      <c r="H213" s="33"/>
    </row>
    <row r="214" spans="1:8" ht="15">
      <c r="A214" s="32"/>
      <c r="B214" s="32"/>
      <c r="C214" s="33"/>
      <c r="D214" s="33"/>
      <c r="E214" s="33"/>
      <c r="F214" s="33"/>
      <c r="G214" s="33"/>
      <c r="H214" s="33"/>
    </row>
    <row r="215" spans="1:8" ht="15">
      <c r="A215" s="32"/>
      <c r="B215" s="32"/>
      <c r="C215" s="33" t="s">
        <v>316</v>
      </c>
      <c r="D215" s="33"/>
      <c r="E215" s="33"/>
      <c r="F215" s="33"/>
      <c r="G215" s="33"/>
      <c r="H215" s="33"/>
    </row>
    <row r="216" spans="1:8" ht="15">
      <c r="A216" s="32"/>
      <c r="B216" s="32"/>
      <c r="C216" s="33" t="s">
        <v>317</v>
      </c>
      <c r="D216" s="33"/>
      <c r="E216" s="33"/>
      <c r="F216" s="33"/>
      <c r="G216" s="33"/>
      <c r="H216" s="33"/>
    </row>
    <row r="217" spans="1:8" ht="15">
      <c r="A217" s="32"/>
      <c r="B217" s="32"/>
      <c r="C217" s="33"/>
      <c r="D217" s="33"/>
      <c r="E217" s="33"/>
      <c r="F217" s="33"/>
      <c r="G217" s="33"/>
      <c r="H217" s="33"/>
    </row>
    <row r="218" spans="1:8" ht="15">
      <c r="A218" s="32"/>
      <c r="B218" s="32"/>
      <c r="C218" s="33"/>
      <c r="D218" s="33"/>
      <c r="E218" s="33"/>
      <c r="F218" s="33"/>
      <c r="G218" s="33"/>
      <c r="H218" s="33"/>
    </row>
    <row r="219" spans="1:8" ht="15">
      <c r="A219" s="32">
        <v>17.4</v>
      </c>
      <c r="B219" s="32"/>
      <c r="C219" s="8" t="s">
        <v>71</v>
      </c>
      <c r="D219" s="33"/>
      <c r="E219" s="33"/>
      <c r="F219" s="33"/>
      <c r="G219" s="33"/>
      <c r="H219" s="33"/>
    </row>
    <row r="220" spans="1:8" ht="15">
      <c r="A220" s="32"/>
      <c r="B220" s="32"/>
      <c r="C220" s="33"/>
      <c r="D220" s="33"/>
      <c r="E220" s="33"/>
      <c r="F220" s="33"/>
      <c r="G220" s="33"/>
      <c r="H220" s="33"/>
    </row>
    <row r="221" spans="1:8" ht="15">
      <c r="A221" s="32"/>
      <c r="B221" s="32"/>
      <c r="C221" s="33" t="s">
        <v>70</v>
      </c>
      <c r="D221" s="33"/>
      <c r="E221" s="33"/>
      <c r="F221" s="33"/>
      <c r="G221" s="33"/>
      <c r="H221" s="33"/>
    </row>
    <row r="222" spans="1:8" ht="15">
      <c r="A222" s="32"/>
      <c r="B222" s="32"/>
      <c r="C222" s="33"/>
      <c r="D222" s="33"/>
      <c r="E222" s="33"/>
      <c r="F222" s="33"/>
      <c r="G222" s="33"/>
      <c r="H222" s="33"/>
    </row>
    <row r="223" spans="1:8" ht="15">
      <c r="A223" s="32"/>
      <c r="B223" s="32"/>
      <c r="C223" s="33"/>
      <c r="D223" s="33"/>
      <c r="E223" s="33"/>
      <c r="F223" s="33"/>
      <c r="G223" s="33"/>
      <c r="H223" s="33"/>
    </row>
    <row r="224" spans="1:8" ht="15">
      <c r="A224" s="32">
        <v>17.5</v>
      </c>
      <c r="B224" s="32"/>
      <c r="C224" s="8" t="s">
        <v>150</v>
      </c>
      <c r="D224" s="33"/>
      <c r="E224" s="33"/>
      <c r="F224" s="33"/>
      <c r="G224" s="33"/>
      <c r="H224" s="33"/>
    </row>
    <row r="225" spans="1:8" ht="15">
      <c r="A225" s="32"/>
      <c r="B225" s="32"/>
      <c r="C225" s="33"/>
      <c r="D225" s="33"/>
      <c r="E225" s="33"/>
      <c r="F225" s="33"/>
      <c r="G225" s="33"/>
      <c r="H225" s="33"/>
    </row>
    <row r="226" spans="1:8" ht="15">
      <c r="A226" s="32"/>
      <c r="B226" s="32"/>
      <c r="C226" s="33" t="s">
        <v>175</v>
      </c>
      <c r="D226" s="33"/>
      <c r="E226" s="33"/>
      <c r="F226" s="33"/>
      <c r="G226" s="33"/>
      <c r="H226" s="33"/>
    </row>
    <row r="227" spans="1:8" ht="15">
      <c r="A227" s="32"/>
      <c r="B227" s="32"/>
      <c r="C227" s="33"/>
      <c r="D227" s="33"/>
      <c r="E227" s="33"/>
      <c r="F227" s="33"/>
      <c r="G227" s="33"/>
      <c r="H227" s="33"/>
    </row>
    <row r="228" spans="1:8" ht="15">
      <c r="A228" s="32"/>
      <c r="B228" s="32"/>
      <c r="C228" s="33"/>
      <c r="D228" s="38" t="s">
        <v>223</v>
      </c>
      <c r="E228" s="38" t="s">
        <v>178</v>
      </c>
      <c r="F228" s="38" t="s">
        <v>223</v>
      </c>
      <c r="G228" s="38" t="s">
        <v>178</v>
      </c>
      <c r="H228" s="33"/>
    </row>
    <row r="229" spans="1:8" ht="15">
      <c r="A229" s="32"/>
      <c r="B229" s="32"/>
      <c r="C229" s="33"/>
      <c r="D229" s="39" t="s">
        <v>0</v>
      </c>
      <c r="E229" s="39" t="s">
        <v>1</v>
      </c>
      <c r="F229" s="39" t="s">
        <v>252</v>
      </c>
      <c r="G229" s="39" t="s">
        <v>252</v>
      </c>
      <c r="H229" s="33"/>
    </row>
    <row r="230" spans="1:8" ht="15">
      <c r="A230" s="32"/>
      <c r="B230" s="32"/>
      <c r="C230" s="33"/>
      <c r="D230" s="39" t="s">
        <v>2</v>
      </c>
      <c r="E230" s="39" t="s">
        <v>2</v>
      </c>
      <c r="F230" s="39" t="s">
        <v>3</v>
      </c>
      <c r="G230" s="39" t="s">
        <v>3</v>
      </c>
      <c r="H230" s="33"/>
    </row>
    <row r="231" spans="1:8" ht="15">
      <c r="A231" s="32"/>
      <c r="B231" s="32"/>
      <c r="C231" s="33"/>
      <c r="D231" s="40" t="s">
        <v>251</v>
      </c>
      <c r="E231" s="40" t="s">
        <v>259</v>
      </c>
      <c r="F231" s="39" t="s">
        <v>4</v>
      </c>
      <c r="G231" s="39" t="s">
        <v>4</v>
      </c>
      <c r="H231" s="33"/>
    </row>
    <row r="232" spans="1:8" ht="15">
      <c r="A232" s="32"/>
      <c r="B232" s="32"/>
      <c r="C232" s="33"/>
      <c r="D232" s="41" t="s">
        <v>5</v>
      </c>
      <c r="E232" s="41" t="s">
        <v>5</v>
      </c>
      <c r="F232" s="41" t="s">
        <v>5</v>
      </c>
      <c r="G232" s="41" t="s">
        <v>5</v>
      </c>
      <c r="H232" s="33"/>
    </row>
    <row r="233" spans="1:8" ht="15">
      <c r="A233" s="32"/>
      <c r="B233" s="32"/>
      <c r="C233" s="33"/>
      <c r="D233" s="33"/>
      <c r="E233" s="33"/>
      <c r="F233" s="33"/>
      <c r="G233" s="33"/>
      <c r="H233" s="33"/>
    </row>
    <row r="234" spans="1:8" ht="15">
      <c r="A234" s="32"/>
      <c r="B234" s="32"/>
      <c r="C234" s="33" t="s">
        <v>148</v>
      </c>
      <c r="D234" s="35">
        <v>0</v>
      </c>
      <c r="E234" s="35">
        <v>-9</v>
      </c>
      <c r="F234" s="35">
        <v>-2</v>
      </c>
      <c r="G234" s="35">
        <v>-10</v>
      </c>
      <c r="H234" s="33"/>
    </row>
    <row r="235" spans="1:8" ht="15">
      <c r="A235" s="32"/>
      <c r="B235" s="32"/>
      <c r="C235" s="33" t="s">
        <v>151</v>
      </c>
      <c r="D235" s="35">
        <v>812</v>
      </c>
      <c r="E235" s="35">
        <v>779</v>
      </c>
      <c r="F235" s="35">
        <v>1616</v>
      </c>
      <c r="G235" s="35">
        <v>1552</v>
      </c>
      <c r="H235" s="33"/>
    </row>
    <row r="236" spans="1:8" ht="15">
      <c r="A236" s="32"/>
      <c r="B236" s="32"/>
      <c r="C236" s="33" t="s">
        <v>152</v>
      </c>
      <c r="D236" s="35">
        <v>1958</v>
      </c>
      <c r="E236" s="35">
        <v>1383</v>
      </c>
      <c r="F236" s="35">
        <v>3889</v>
      </c>
      <c r="G236" s="35">
        <v>2869</v>
      </c>
      <c r="H236" s="33"/>
    </row>
    <row r="237" spans="1:8" ht="15">
      <c r="A237" s="32"/>
      <c r="B237" s="32"/>
      <c r="C237" s="33" t="s">
        <v>187</v>
      </c>
      <c r="H237" s="33"/>
    </row>
    <row r="238" spans="1:8" ht="15">
      <c r="A238" s="32"/>
      <c r="B238" s="32"/>
      <c r="C238" s="33" t="s">
        <v>216</v>
      </c>
      <c r="D238" s="35">
        <v>-150</v>
      </c>
      <c r="E238" s="35">
        <v>3</v>
      </c>
      <c r="F238" s="35">
        <v>-64</v>
      </c>
      <c r="G238" s="35">
        <v>-176</v>
      </c>
      <c r="H238" s="33"/>
    </row>
    <row r="239" spans="1:8" ht="15">
      <c r="A239" s="32"/>
      <c r="B239" s="32"/>
      <c r="C239" s="33" t="s">
        <v>188</v>
      </c>
      <c r="D239" s="35">
        <v>-126</v>
      </c>
      <c r="E239" s="35">
        <v>-114</v>
      </c>
      <c r="F239" s="35">
        <v>771</v>
      </c>
      <c r="G239" s="35">
        <v>41</v>
      </c>
      <c r="H239" s="33"/>
    </row>
    <row r="240" spans="1:8" ht="15">
      <c r="A240" s="32"/>
      <c r="B240" s="32"/>
      <c r="C240" s="33" t="s">
        <v>189</v>
      </c>
      <c r="D240" s="35">
        <v>1066</v>
      </c>
      <c r="E240" s="35">
        <v>66</v>
      </c>
      <c r="F240" s="35">
        <v>-564</v>
      </c>
      <c r="G240" s="35">
        <v>-363</v>
      </c>
      <c r="H240" s="33"/>
    </row>
    <row r="241" spans="1:8" ht="15">
      <c r="A241" s="32"/>
      <c r="B241" s="32"/>
      <c r="C241" s="33"/>
      <c r="D241" s="33"/>
      <c r="E241" s="33"/>
      <c r="F241" s="33"/>
      <c r="G241" s="33"/>
      <c r="H241" s="33"/>
    </row>
    <row r="242" spans="1:8" ht="15">
      <c r="A242" s="32"/>
      <c r="B242" s="32"/>
      <c r="C242" s="33"/>
      <c r="D242" s="33"/>
      <c r="E242" s="33"/>
      <c r="F242" s="33"/>
      <c r="G242" s="33"/>
      <c r="H242" s="33"/>
    </row>
    <row r="243" spans="1:8" ht="15">
      <c r="A243" s="32">
        <v>17.6</v>
      </c>
      <c r="B243" s="32"/>
      <c r="C243" s="8" t="s">
        <v>9</v>
      </c>
      <c r="D243" s="33"/>
      <c r="E243" s="33"/>
      <c r="F243" s="33"/>
      <c r="G243" s="33"/>
      <c r="H243" s="33"/>
    </row>
    <row r="244" spans="1:7" ht="15">
      <c r="A244" s="32"/>
      <c r="B244" s="32"/>
      <c r="C244" s="33"/>
      <c r="G244" s="34" t="s">
        <v>154</v>
      </c>
    </row>
    <row r="245" spans="1:7" ht="15">
      <c r="A245" s="32"/>
      <c r="B245" s="32"/>
      <c r="C245" s="33"/>
      <c r="F245" s="34" t="s">
        <v>153</v>
      </c>
      <c r="G245" s="34" t="s">
        <v>155</v>
      </c>
    </row>
    <row r="246" spans="1:7" ht="15">
      <c r="A246" s="32"/>
      <c r="B246" s="32"/>
      <c r="C246" s="33"/>
      <c r="F246" s="36" t="s">
        <v>5</v>
      </c>
      <c r="G246" s="36" t="s">
        <v>5</v>
      </c>
    </row>
    <row r="247" spans="1:7" ht="15">
      <c r="A247" s="32"/>
      <c r="B247" s="32"/>
      <c r="C247" s="33"/>
      <c r="F247" s="33"/>
      <c r="G247" s="33"/>
    </row>
    <row r="248" spans="1:7" ht="15.75" thickBot="1">
      <c r="A248" s="32"/>
      <c r="B248" s="32"/>
      <c r="C248" s="33" t="s">
        <v>218</v>
      </c>
      <c r="F248" s="69">
        <v>1040</v>
      </c>
      <c r="G248" s="69">
        <v>1242</v>
      </c>
    </row>
    <row r="249" spans="1:8" ht="15.75" thickTop="1">
      <c r="A249" s="32"/>
      <c r="B249" s="32"/>
      <c r="C249" s="33"/>
      <c r="D249" s="33"/>
      <c r="E249" s="33"/>
      <c r="F249" s="33"/>
      <c r="G249" s="33"/>
      <c r="H249" s="33"/>
    </row>
    <row r="250" spans="1:8" ht="15">
      <c r="A250" s="32"/>
      <c r="B250" s="32"/>
      <c r="C250" s="33" t="s">
        <v>191</v>
      </c>
      <c r="D250" s="33"/>
      <c r="E250" s="33"/>
      <c r="F250" s="33"/>
      <c r="G250" s="33"/>
      <c r="H250" s="33"/>
    </row>
    <row r="251" spans="1:8" ht="15">
      <c r="A251" s="32"/>
      <c r="B251" s="32"/>
      <c r="C251" s="33" t="s">
        <v>192</v>
      </c>
      <c r="D251" s="33"/>
      <c r="E251" s="33"/>
      <c r="F251" s="33"/>
      <c r="G251" s="33"/>
      <c r="H251" s="33"/>
    </row>
    <row r="252" spans="1:8" ht="15">
      <c r="A252" s="32"/>
      <c r="B252" s="32"/>
      <c r="C252" s="33" t="s">
        <v>162</v>
      </c>
      <c r="D252" s="33"/>
      <c r="E252" s="33"/>
      <c r="F252" s="33"/>
      <c r="G252" s="33"/>
      <c r="H252" s="33"/>
    </row>
    <row r="253" spans="1:8" ht="15">
      <c r="A253" s="32"/>
      <c r="B253" s="32"/>
      <c r="C253" s="33"/>
      <c r="D253" s="33"/>
      <c r="E253" s="33"/>
      <c r="F253" s="33"/>
      <c r="G253" s="33"/>
      <c r="H253" s="33"/>
    </row>
    <row r="254" spans="1:8" ht="15">
      <c r="A254" s="32"/>
      <c r="B254" s="32"/>
      <c r="C254" s="33"/>
      <c r="D254" s="33"/>
      <c r="E254" s="33"/>
      <c r="F254" s="33"/>
      <c r="G254" s="33"/>
      <c r="H254" s="33"/>
    </row>
    <row r="255" spans="1:8" ht="15">
      <c r="A255" s="32">
        <v>17.7</v>
      </c>
      <c r="B255" s="32"/>
      <c r="C255" s="8" t="s">
        <v>64</v>
      </c>
      <c r="D255" s="33"/>
      <c r="E255" s="33"/>
      <c r="F255" s="33"/>
      <c r="G255" s="33"/>
      <c r="H255" s="33"/>
    </row>
    <row r="256" spans="1:8" ht="15">
      <c r="A256" s="32"/>
      <c r="B256" s="32"/>
      <c r="C256" s="33"/>
      <c r="D256" s="33"/>
      <c r="E256" s="33"/>
      <c r="F256" s="33"/>
      <c r="G256" s="33"/>
      <c r="H256" s="33"/>
    </row>
    <row r="257" spans="1:8" ht="15">
      <c r="A257" s="32"/>
      <c r="B257" s="32"/>
      <c r="C257" s="33" t="s">
        <v>303</v>
      </c>
      <c r="D257" s="33"/>
      <c r="E257" s="33"/>
      <c r="F257" s="33"/>
      <c r="G257" s="33"/>
      <c r="H257" s="33"/>
    </row>
    <row r="258" spans="1:8" ht="15">
      <c r="A258" s="32"/>
      <c r="B258" s="32"/>
      <c r="C258" s="33" t="s">
        <v>307</v>
      </c>
      <c r="D258" s="33"/>
      <c r="E258" s="33"/>
      <c r="F258" s="33"/>
      <c r="G258" s="33"/>
      <c r="H258" s="33"/>
    </row>
    <row r="259" spans="1:8" ht="15">
      <c r="A259" s="32"/>
      <c r="B259" s="32"/>
      <c r="C259" s="33" t="s">
        <v>304</v>
      </c>
      <c r="D259" s="33"/>
      <c r="E259" s="33"/>
      <c r="F259" s="33"/>
      <c r="G259" s="33"/>
      <c r="H259" s="33"/>
    </row>
    <row r="260" spans="1:8" ht="15">
      <c r="A260" s="32"/>
      <c r="B260" s="32"/>
      <c r="C260" s="33" t="s">
        <v>305</v>
      </c>
      <c r="D260" s="33"/>
      <c r="E260" s="33"/>
      <c r="F260" s="33"/>
      <c r="G260" s="33"/>
      <c r="H260" s="33"/>
    </row>
    <row r="261" spans="1:8" ht="15">
      <c r="A261" s="32"/>
      <c r="B261" s="32"/>
      <c r="C261" s="33"/>
      <c r="D261" s="33"/>
      <c r="E261" s="33"/>
      <c r="F261" s="33"/>
      <c r="G261" s="33"/>
      <c r="H261" s="33"/>
    </row>
    <row r="262" spans="1:8" ht="15">
      <c r="A262" s="32"/>
      <c r="B262" s="32"/>
      <c r="C262" s="33" t="s">
        <v>306</v>
      </c>
      <c r="D262" s="33"/>
      <c r="E262" s="33"/>
      <c r="F262" s="33"/>
      <c r="G262" s="33"/>
      <c r="H262" s="33"/>
    </row>
    <row r="263" spans="1:8" ht="15">
      <c r="A263" s="32"/>
      <c r="B263" s="32"/>
      <c r="C263" s="33" t="s">
        <v>309</v>
      </c>
      <c r="D263" s="33"/>
      <c r="E263" s="33"/>
      <c r="F263" s="33"/>
      <c r="G263" s="33"/>
      <c r="H263" s="33"/>
    </row>
    <row r="264" spans="1:8" ht="15">
      <c r="A264" s="32"/>
      <c r="B264" s="32"/>
      <c r="C264" s="33" t="s">
        <v>310</v>
      </c>
      <c r="D264" s="33"/>
      <c r="E264" s="33"/>
      <c r="F264" s="33"/>
      <c r="G264" s="33"/>
      <c r="H264" s="33"/>
    </row>
    <row r="265" spans="1:8" ht="15">
      <c r="A265" s="32"/>
      <c r="B265" s="32"/>
      <c r="C265" s="33"/>
      <c r="D265" s="33"/>
      <c r="E265" s="33"/>
      <c r="F265" s="33"/>
      <c r="G265" s="33"/>
      <c r="H265" s="33"/>
    </row>
    <row r="266" spans="1:8" ht="15">
      <c r="A266" s="32"/>
      <c r="B266" s="32"/>
      <c r="C266" s="33" t="s">
        <v>308</v>
      </c>
      <c r="D266" s="33"/>
      <c r="E266" s="33"/>
      <c r="F266" s="33"/>
      <c r="G266" s="33"/>
      <c r="H266" s="33"/>
    </row>
    <row r="267" spans="1:8" ht="15">
      <c r="A267" s="32"/>
      <c r="B267" s="32"/>
      <c r="C267" s="33" t="s">
        <v>311</v>
      </c>
      <c r="D267" s="33"/>
      <c r="E267" s="33"/>
      <c r="F267" s="33"/>
      <c r="G267" s="33"/>
      <c r="H267" s="33"/>
    </row>
    <row r="268" spans="1:8" ht="15">
      <c r="A268" s="32"/>
      <c r="B268" s="32"/>
      <c r="C268" s="33" t="s">
        <v>312</v>
      </c>
      <c r="D268" s="33"/>
      <c r="E268" s="33"/>
      <c r="F268" s="33"/>
      <c r="G268" s="33"/>
      <c r="H268" s="33"/>
    </row>
    <row r="269" spans="1:8" ht="15">
      <c r="A269" s="32"/>
      <c r="B269" s="32"/>
      <c r="C269" s="33"/>
      <c r="D269" s="33"/>
      <c r="E269" s="33"/>
      <c r="F269" s="33"/>
      <c r="G269" s="33"/>
      <c r="H269" s="33"/>
    </row>
    <row r="270" spans="1:8" ht="15">
      <c r="A270" s="32"/>
      <c r="B270" s="32"/>
      <c r="C270" s="33" t="s">
        <v>313</v>
      </c>
      <c r="D270" s="33"/>
      <c r="E270" s="33"/>
      <c r="F270" s="33"/>
      <c r="G270" s="33"/>
      <c r="H270" s="33"/>
    </row>
    <row r="271" spans="1:8" ht="15">
      <c r="A271" s="32"/>
      <c r="B271" s="32"/>
      <c r="C271" s="33"/>
      <c r="D271" s="33"/>
      <c r="E271" s="33"/>
      <c r="F271" s="33"/>
      <c r="G271" s="33"/>
      <c r="H271" s="33"/>
    </row>
    <row r="272" spans="1:8" ht="15">
      <c r="A272" s="32"/>
      <c r="B272" s="32"/>
      <c r="C272" s="33" t="s">
        <v>314</v>
      </c>
      <c r="D272" s="33"/>
      <c r="E272" s="33"/>
      <c r="F272" s="33"/>
      <c r="G272" s="33"/>
      <c r="H272" s="33"/>
    </row>
    <row r="273" spans="1:8" ht="15">
      <c r="A273" s="32"/>
      <c r="B273" s="32"/>
      <c r="C273" s="33"/>
      <c r="D273" s="33"/>
      <c r="E273" s="33"/>
      <c r="F273" s="33"/>
      <c r="G273" s="33"/>
      <c r="H273" s="33"/>
    </row>
    <row r="274" spans="1:8" ht="15">
      <c r="A274" s="32"/>
      <c r="B274" s="32"/>
      <c r="C274" s="33"/>
      <c r="D274" s="33"/>
      <c r="E274" s="33"/>
      <c r="F274" s="33"/>
      <c r="G274" s="33"/>
      <c r="H274" s="33"/>
    </row>
    <row r="275" spans="1:8" ht="15">
      <c r="A275" s="32">
        <v>17.8</v>
      </c>
      <c r="B275" s="32"/>
      <c r="C275" s="8" t="s">
        <v>42</v>
      </c>
      <c r="D275" s="33"/>
      <c r="E275" s="33"/>
      <c r="F275" s="33"/>
      <c r="G275" s="33"/>
      <c r="H275" s="33"/>
    </row>
    <row r="276" spans="1:8" ht="15">
      <c r="A276" s="32"/>
      <c r="B276" s="32"/>
      <c r="C276" s="33"/>
      <c r="D276" s="33"/>
      <c r="E276" s="33"/>
      <c r="F276" s="33"/>
      <c r="G276" s="33"/>
      <c r="H276" s="33"/>
    </row>
    <row r="277" spans="1:8" ht="15">
      <c r="A277" s="32"/>
      <c r="B277" s="32"/>
      <c r="C277" s="33" t="s">
        <v>264</v>
      </c>
      <c r="D277" s="33"/>
      <c r="E277" s="33"/>
      <c r="F277" s="33"/>
      <c r="G277" s="33"/>
      <c r="H277" s="33"/>
    </row>
    <row r="278" spans="1:7" ht="15">
      <c r="A278" s="32"/>
      <c r="B278" s="32"/>
      <c r="C278" s="33"/>
      <c r="E278" s="34"/>
      <c r="F278" s="34"/>
      <c r="G278" s="34"/>
    </row>
    <row r="279" spans="1:7" ht="15">
      <c r="A279" s="32"/>
      <c r="B279" s="32"/>
      <c r="C279" s="33"/>
      <c r="E279" s="36"/>
      <c r="F279" s="36"/>
      <c r="G279" s="36" t="s">
        <v>5</v>
      </c>
    </row>
    <row r="280" spans="1:7" ht="15">
      <c r="A280" s="32"/>
      <c r="B280" s="32"/>
      <c r="C280" s="37" t="s">
        <v>171</v>
      </c>
      <c r="E280" s="33"/>
      <c r="F280" s="33"/>
      <c r="G280" s="33"/>
    </row>
    <row r="281" spans="1:7" ht="15">
      <c r="A281" s="32"/>
      <c r="B281" s="32"/>
      <c r="C281" s="33" t="s">
        <v>0</v>
      </c>
      <c r="E281" s="35"/>
      <c r="F281" s="35"/>
      <c r="G281" s="35">
        <f>+'BS'!D45</f>
        <v>26005</v>
      </c>
    </row>
    <row r="282" spans="1:7" ht="15">
      <c r="A282" s="32"/>
      <c r="B282" s="32"/>
      <c r="C282" s="33" t="s">
        <v>172</v>
      </c>
      <c r="E282" s="35"/>
      <c r="F282" s="35"/>
      <c r="G282" s="35">
        <f>+'BS'!D38</f>
        <v>30244</v>
      </c>
    </row>
    <row r="283" spans="1:7" ht="15">
      <c r="A283" s="32"/>
      <c r="B283" s="32"/>
      <c r="C283" s="33"/>
      <c r="E283" s="35"/>
      <c r="F283" s="35"/>
      <c r="G283" s="35"/>
    </row>
    <row r="284" spans="1:7" ht="15.75" thickBot="1">
      <c r="A284" s="32"/>
      <c r="B284" s="32"/>
      <c r="C284" s="33"/>
      <c r="E284" s="43"/>
      <c r="F284" s="43"/>
      <c r="G284" s="47">
        <f>SUM(G281:G282)</f>
        <v>56249</v>
      </c>
    </row>
    <row r="285" spans="1:8" ht="15.75" thickTop="1">
      <c r="A285" s="32"/>
      <c r="B285" s="32"/>
      <c r="C285" s="33"/>
      <c r="D285" s="33"/>
      <c r="E285" s="33"/>
      <c r="F285" s="33"/>
      <c r="G285" s="33"/>
      <c r="H285" s="33"/>
    </row>
    <row r="286" spans="1:8" ht="15">
      <c r="A286" s="32"/>
      <c r="B286" s="32"/>
      <c r="C286" s="33"/>
      <c r="D286" s="33"/>
      <c r="E286" s="33"/>
      <c r="F286" s="33"/>
      <c r="G286" s="33"/>
      <c r="H286" s="33"/>
    </row>
    <row r="287" spans="1:8" ht="15">
      <c r="A287" s="91">
        <v>17.9</v>
      </c>
      <c r="B287" s="32"/>
      <c r="C287" s="8" t="s">
        <v>176</v>
      </c>
      <c r="D287" s="33"/>
      <c r="E287" s="33"/>
      <c r="F287" s="33"/>
      <c r="G287" s="33"/>
      <c r="H287" s="33"/>
    </row>
    <row r="288" spans="1:8" ht="15">
      <c r="A288" s="32"/>
      <c r="B288" s="32"/>
      <c r="C288" s="33"/>
      <c r="D288" s="33"/>
      <c r="E288" s="33"/>
      <c r="F288" s="33"/>
      <c r="G288" s="33"/>
      <c r="H288" s="33"/>
    </row>
    <row r="289" spans="1:7" ht="15">
      <c r="A289" s="32"/>
      <c r="B289" s="32"/>
      <c r="C289" s="33"/>
      <c r="D289" s="33"/>
      <c r="E289" s="33"/>
      <c r="F289" s="34" t="s">
        <v>270</v>
      </c>
      <c r="G289" s="34" t="s">
        <v>214</v>
      </c>
    </row>
    <row r="290" spans="1:7" ht="15">
      <c r="A290" s="32"/>
      <c r="B290" s="32"/>
      <c r="C290" s="33"/>
      <c r="D290" s="33"/>
      <c r="E290" s="33"/>
      <c r="F290" s="36" t="s">
        <v>5</v>
      </c>
      <c r="G290" s="36" t="s">
        <v>5</v>
      </c>
    </row>
    <row r="291" spans="1:7" ht="15">
      <c r="A291" s="32"/>
      <c r="B291" s="32"/>
      <c r="C291" s="33"/>
      <c r="D291" s="33"/>
      <c r="E291" s="33"/>
      <c r="F291" s="33"/>
      <c r="G291" s="33"/>
    </row>
    <row r="292" spans="1:7" ht="15">
      <c r="A292" s="32"/>
      <c r="B292" s="32"/>
      <c r="C292" s="33" t="s">
        <v>133</v>
      </c>
      <c r="D292" s="33"/>
      <c r="E292" s="33"/>
      <c r="F292" s="33"/>
      <c r="G292" s="33"/>
    </row>
    <row r="293" spans="1:7" ht="15">
      <c r="A293" s="32"/>
      <c r="B293" s="32"/>
      <c r="C293" s="33" t="s">
        <v>127</v>
      </c>
      <c r="D293" s="33"/>
      <c r="E293" s="33"/>
      <c r="F293" s="35">
        <v>36954</v>
      </c>
      <c r="G293" s="35">
        <v>25619</v>
      </c>
    </row>
    <row r="294" spans="1:7" ht="15">
      <c r="A294" s="32"/>
      <c r="B294" s="32"/>
      <c r="C294" s="33" t="s">
        <v>128</v>
      </c>
      <c r="D294" s="33"/>
      <c r="E294" s="33"/>
      <c r="F294" s="56">
        <v>-271</v>
      </c>
      <c r="G294" s="56">
        <v>-835</v>
      </c>
    </row>
    <row r="295" spans="1:7" ht="15">
      <c r="A295" s="32"/>
      <c r="B295" s="32"/>
      <c r="C295" s="33"/>
      <c r="D295" s="33"/>
      <c r="E295" s="33"/>
      <c r="F295" s="35">
        <f>SUM(F293:F294)</f>
        <v>36683</v>
      </c>
      <c r="G295" s="35">
        <f>SUM(G293:G294)</f>
        <v>24784</v>
      </c>
    </row>
    <row r="296" spans="1:7" ht="15">
      <c r="A296" s="32"/>
      <c r="B296" s="32"/>
      <c r="C296" s="33"/>
      <c r="D296" s="33"/>
      <c r="E296" s="33"/>
      <c r="F296" s="35"/>
      <c r="G296" s="35"/>
    </row>
    <row r="297" spans="1:7" ht="15">
      <c r="A297" s="32"/>
      <c r="B297" s="32"/>
      <c r="C297" s="33" t="s">
        <v>107</v>
      </c>
      <c r="D297" s="33"/>
      <c r="E297" s="33"/>
      <c r="F297" s="35">
        <v>12620</v>
      </c>
      <c r="G297" s="35">
        <v>15479</v>
      </c>
    </row>
    <row r="298" spans="1:7" ht="15">
      <c r="A298" s="32"/>
      <c r="B298" s="32"/>
      <c r="C298" s="33"/>
      <c r="D298" s="33"/>
      <c r="E298" s="33"/>
      <c r="F298" s="35"/>
      <c r="G298" s="35"/>
    </row>
    <row r="299" spans="1:7" ht="15">
      <c r="A299" s="32"/>
      <c r="B299" s="32"/>
      <c r="C299" s="33" t="s">
        <v>144</v>
      </c>
      <c r="D299" s="33"/>
      <c r="E299" s="33"/>
      <c r="F299" s="35"/>
      <c r="G299" s="35"/>
    </row>
    <row r="300" spans="1:7" ht="15.75" thickBot="1">
      <c r="A300" s="32"/>
      <c r="B300" s="32"/>
      <c r="C300" s="33" t="s">
        <v>143</v>
      </c>
      <c r="D300" s="33"/>
      <c r="E300" s="33"/>
      <c r="F300" s="47">
        <f>SUM(F295:F299)</f>
        <v>49303</v>
      </c>
      <c r="G300" s="47">
        <f>SUM(G295:G299)</f>
        <v>40263</v>
      </c>
    </row>
    <row r="301" spans="1:8" ht="15.75" thickTop="1">
      <c r="A301" s="32"/>
      <c r="B301" s="32"/>
      <c r="C301" s="33"/>
      <c r="D301" s="33"/>
      <c r="E301" s="33"/>
      <c r="F301" s="33"/>
      <c r="G301" s="33"/>
      <c r="H301" s="33"/>
    </row>
    <row r="302" spans="1:8" ht="15">
      <c r="A302" s="32"/>
      <c r="B302" s="32"/>
      <c r="C302" s="33"/>
      <c r="D302" s="33"/>
      <c r="E302" s="33"/>
      <c r="F302" s="33"/>
      <c r="G302" s="33"/>
      <c r="H302" s="33"/>
    </row>
    <row r="303" spans="1:8" ht="15">
      <c r="A303" s="91" t="s">
        <v>301</v>
      </c>
      <c r="B303" s="32"/>
      <c r="C303" s="8" t="s">
        <v>43</v>
      </c>
      <c r="D303" s="33"/>
      <c r="E303" s="33"/>
      <c r="F303" s="33"/>
      <c r="G303" s="33"/>
      <c r="H303" s="33"/>
    </row>
    <row r="304" spans="1:8" ht="15">
      <c r="A304" s="32"/>
      <c r="B304" s="32"/>
      <c r="C304" s="33"/>
      <c r="D304" s="33"/>
      <c r="E304" s="33"/>
      <c r="F304" s="33"/>
      <c r="G304" s="33"/>
      <c r="H304" s="33"/>
    </row>
    <row r="305" spans="1:8" ht="15">
      <c r="A305" s="32"/>
      <c r="B305" s="32"/>
      <c r="C305" s="33" t="s">
        <v>163</v>
      </c>
      <c r="D305" s="33"/>
      <c r="E305" s="33"/>
      <c r="F305" s="33"/>
      <c r="G305" s="33"/>
      <c r="H305" s="33"/>
    </row>
    <row r="306" spans="1:8" ht="15">
      <c r="A306" s="32"/>
      <c r="B306" s="32"/>
      <c r="C306" s="33"/>
      <c r="D306" s="33"/>
      <c r="E306" s="33"/>
      <c r="F306" s="33"/>
      <c r="G306" s="33"/>
      <c r="H306" s="33"/>
    </row>
    <row r="307" spans="1:8" ht="15">
      <c r="A307" s="32"/>
      <c r="B307" s="32"/>
      <c r="C307" s="33"/>
      <c r="D307" s="33"/>
      <c r="E307" s="33"/>
      <c r="F307" s="33"/>
      <c r="G307" s="33"/>
      <c r="H307" s="33"/>
    </row>
    <row r="308" spans="1:8" ht="15">
      <c r="A308" s="32">
        <v>17.11</v>
      </c>
      <c r="B308" s="33"/>
      <c r="C308" s="8" t="s">
        <v>164</v>
      </c>
      <c r="D308" s="33"/>
      <c r="E308" s="33"/>
      <c r="F308" s="33"/>
      <c r="G308" s="33"/>
      <c r="H308" s="33"/>
    </row>
    <row r="309" spans="1:8" ht="15">
      <c r="A309" s="32"/>
      <c r="B309" s="33"/>
      <c r="C309" s="8"/>
      <c r="D309" s="33"/>
      <c r="E309" s="33"/>
      <c r="F309" s="33"/>
      <c r="G309" s="33"/>
      <c r="H309" s="33"/>
    </row>
    <row r="310" spans="1:8" ht="15">
      <c r="A310" s="32"/>
      <c r="B310" s="32"/>
      <c r="C310" s="33" t="s">
        <v>73</v>
      </c>
      <c r="D310" s="33"/>
      <c r="E310" s="33"/>
      <c r="F310" s="33"/>
      <c r="G310" s="33"/>
      <c r="H310" s="33"/>
    </row>
    <row r="311" spans="1:8" ht="15">
      <c r="A311" s="32"/>
      <c r="B311" s="32"/>
      <c r="C311" s="33"/>
      <c r="D311" s="33"/>
      <c r="E311" s="33"/>
      <c r="F311" s="33"/>
      <c r="G311" s="33"/>
      <c r="H311" s="33"/>
    </row>
    <row r="312" spans="1:8" ht="15">
      <c r="A312" s="32"/>
      <c r="B312" s="33"/>
      <c r="C312" s="33"/>
      <c r="D312" s="33"/>
      <c r="E312" s="33"/>
      <c r="F312" s="33"/>
      <c r="G312" s="33"/>
      <c r="H312" s="33"/>
    </row>
    <row r="313" spans="1:8" ht="15">
      <c r="A313" s="32">
        <v>17.12</v>
      </c>
      <c r="B313" s="33"/>
      <c r="C313" s="8" t="s">
        <v>205</v>
      </c>
      <c r="D313" s="33"/>
      <c r="E313" s="33"/>
      <c r="F313" s="33"/>
      <c r="G313" s="33"/>
      <c r="H313" s="33"/>
    </row>
    <row r="314" spans="1:8" ht="15">
      <c r="A314" s="32"/>
      <c r="B314" s="33"/>
      <c r="C314" s="8"/>
      <c r="D314" s="33"/>
      <c r="E314" s="33"/>
      <c r="F314" s="33"/>
      <c r="G314" s="33"/>
      <c r="H314" s="33"/>
    </row>
    <row r="315" spans="1:7" ht="15">
      <c r="A315" s="32"/>
      <c r="B315" s="33"/>
      <c r="C315" s="8"/>
      <c r="D315" s="38" t="s">
        <v>223</v>
      </c>
      <c r="E315" s="38" t="s">
        <v>178</v>
      </c>
      <c r="F315" s="38" t="s">
        <v>223</v>
      </c>
      <c r="G315" s="38" t="s">
        <v>178</v>
      </c>
    </row>
    <row r="316" spans="1:7" ht="15">
      <c r="A316" s="32"/>
      <c r="B316" s="33"/>
      <c r="C316" s="8"/>
      <c r="D316" s="39" t="s">
        <v>0</v>
      </c>
      <c r="E316" s="39" t="s">
        <v>1</v>
      </c>
      <c r="F316" s="39" t="s">
        <v>252</v>
      </c>
      <c r="G316" s="39" t="s">
        <v>252</v>
      </c>
    </row>
    <row r="317" spans="1:7" ht="15">
      <c r="A317" s="32"/>
      <c r="B317" s="33"/>
      <c r="C317" s="33"/>
      <c r="D317" s="39" t="s">
        <v>2</v>
      </c>
      <c r="E317" s="39" t="s">
        <v>2</v>
      </c>
      <c r="F317" s="39" t="s">
        <v>3</v>
      </c>
      <c r="G317" s="39" t="s">
        <v>3</v>
      </c>
    </row>
    <row r="318" spans="1:7" ht="15">
      <c r="A318" s="32"/>
      <c r="B318" s="33"/>
      <c r="C318" s="33"/>
      <c r="D318" s="40" t="s">
        <v>251</v>
      </c>
      <c r="E318" s="40" t="s">
        <v>259</v>
      </c>
      <c r="F318" s="39" t="s">
        <v>4</v>
      </c>
      <c r="G318" s="39" t="s">
        <v>4</v>
      </c>
    </row>
    <row r="319" spans="1:7" ht="15">
      <c r="A319" s="32"/>
      <c r="B319" s="33"/>
      <c r="C319" s="33"/>
      <c r="D319" s="41" t="s">
        <v>5</v>
      </c>
      <c r="E319" s="41" t="s">
        <v>5</v>
      </c>
      <c r="F319" s="41" t="s">
        <v>5</v>
      </c>
      <c r="G319" s="41" t="s">
        <v>5</v>
      </c>
    </row>
    <row r="320" spans="1:7" ht="15">
      <c r="A320" s="32"/>
      <c r="B320" s="33"/>
      <c r="C320" s="33"/>
      <c r="D320" s="42"/>
      <c r="E320" s="42"/>
      <c r="F320" s="42"/>
      <c r="G320" s="33"/>
    </row>
    <row r="321" spans="1:7" ht="15">
      <c r="A321" s="32"/>
      <c r="B321" s="34" t="s">
        <v>75</v>
      </c>
      <c r="C321" s="37" t="s">
        <v>63</v>
      </c>
      <c r="D321" s="33"/>
      <c r="E321" s="33"/>
      <c r="F321" s="33"/>
      <c r="G321" s="33"/>
    </row>
    <row r="322" spans="1:7" ht="15">
      <c r="A322" s="32"/>
      <c r="B322" s="34"/>
      <c r="C322" s="33" t="s">
        <v>193</v>
      </c>
      <c r="D322" s="33"/>
      <c r="E322" s="33"/>
      <c r="F322" s="33"/>
      <c r="G322" s="33"/>
    </row>
    <row r="323" spans="1:7" ht="15">
      <c r="A323" s="32"/>
      <c r="B323" s="33"/>
      <c r="C323" s="33" t="s">
        <v>194</v>
      </c>
      <c r="D323" s="43">
        <f>+'IS'!B38</f>
        <v>4405</v>
      </c>
      <c r="E323" s="43">
        <f>+'IS'!C38</f>
        <v>4043</v>
      </c>
      <c r="F323" s="43">
        <f>+'IS'!D38</f>
        <v>9040</v>
      </c>
      <c r="G323" s="43">
        <f>+'IS'!E38</f>
        <v>8941</v>
      </c>
    </row>
    <row r="324" spans="1:7" ht="15">
      <c r="A324" s="32"/>
      <c r="B324" s="33"/>
      <c r="C324" s="33"/>
      <c r="D324" s="43"/>
      <c r="E324" s="43"/>
      <c r="F324" s="43"/>
      <c r="G324" s="43"/>
    </row>
    <row r="325" spans="1:7" ht="15">
      <c r="A325" s="32"/>
      <c r="B325" s="33"/>
      <c r="C325" s="33" t="s">
        <v>145</v>
      </c>
      <c r="D325" s="43"/>
      <c r="E325" s="43"/>
      <c r="F325" s="43"/>
      <c r="G325" s="43"/>
    </row>
    <row r="326" spans="1:7" ht="15">
      <c r="A326" s="32"/>
      <c r="B326" s="33"/>
      <c r="C326" s="33" t="s">
        <v>196</v>
      </c>
      <c r="D326" s="43">
        <v>273277</v>
      </c>
      <c r="E326" s="43">
        <v>272402</v>
      </c>
      <c r="F326" s="43">
        <v>273218</v>
      </c>
      <c r="G326" s="43">
        <v>271893</v>
      </c>
    </row>
    <row r="327" spans="1:7" ht="15">
      <c r="A327" s="32"/>
      <c r="B327" s="33"/>
      <c r="D327" s="43"/>
      <c r="E327" s="43"/>
      <c r="F327" s="43"/>
      <c r="G327" s="43"/>
    </row>
    <row r="328" spans="1:7" ht="15.75" thickBot="1">
      <c r="A328" s="32"/>
      <c r="B328" s="33"/>
      <c r="C328" s="33" t="s">
        <v>182</v>
      </c>
      <c r="D328" s="89">
        <f>+D323/D326*100</f>
        <v>1.6119175781350057</v>
      </c>
      <c r="E328" s="89">
        <f>+E323/E326*100</f>
        <v>1.4842034933664217</v>
      </c>
      <c r="F328" s="89">
        <f>+F323/F326*100</f>
        <v>3.3087131887357346</v>
      </c>
      <c r="G328" s="89">
        <f>+G323/G326*100</f>
        <v>3.288425961683456</v>
      </c>
    </row>
    <row r="329" spans="1:7" ht="15.75" thickTop="1">
      <c r="A329" s="32"/>
      <c r="B329" s="33"/>
      <c r="C329" s="33"/>
      <c r="D329" s="43"/>
      <c r="E329" s="43"/>
      <c r="F329" s="43"/>
      <c r="G329" s="43"/>
    </row>
    <row r="330" spans="1:8" ht="15">
      <c r="A330" s="32"/>
      <c r="B330" s="33" t="s">
        <v>76</v>
      </c>
      <c r="C330" s="37" t="s">
        <v>77</v>
      </c>
      <c r="D330" s="33"/>
      <c r="E330" s="43"/>
      <c r="F330" s="43"/>
      <c r="G330" s="43"/>
      <c r="H330" s="43"/>
    </row>
    <row r="331" spans="1:8" ht="15">
      <c r="A331" s="32"/>
      <c r="B331" s="33"/>
      <c r="C331" s="33" t="s">
        <v>193</v>
      </c>
      <c r="D331" s="33"/>
      <c r="E331" s="33"/>
      <c r="F331" s="33"/>
      <c r="G331" s="33"/>
      <c r="H331" s="43"/>
    </row>
    <row r="332" spans="1:8" ht="15">
      <c r="A332" s="32"/>
      <c r="B332" s="33"/>
      <c r="C332" s="33" t="s">
        <v>194</v>
      </c>
      <c r="D332" s="43">
        <f>+'IS'!B38</f>
        <v>4405</v>
      </c>
      <c r="E332" s="43">
        <f>+'IS'!C38</f>
        <v>4043</v>
      </c>
      <c r="F332" s="43">
        <f>+'IS'!D38</f>
        <v>9040</v>
      </c>
      <c r="G332" s="43">
        <f>+'IS'!E38</f>
        <v>8941</v>
      </c>
      <c r="H332" s="43"/>
    </row>
    <row r="333" spans="1:8" ht="15">
      <c r="A333" s="32"/>
      <c r="B333" s="33"/>
      <c r="C333" s="33"/>
      <c r="D333" s="43"/>
      <c r="E333" s="43"/>
      <c r="F333" s="43"/>
      <c r="G333" s="43"/>
      <c r="H333" s="43"/>
    </row>
    <row r="334" spans="1:8" ht="15">
      <c r="A334" s="32"/>
      <c r="B334" s="33"/>
      <c r="C334" s="33" t="s">
        <v>145</v>
      </c>
      <c r="D334" s="43"/>
      <c r="E334" s="43"/>
      <c r="F334" s="43"/>
      <c r="G334" s="43"/>
      <c r="H334" s="43"/>
    </row>
    <row r="335" spans="1:8" ht="15">
      <c r="A335" s="32"/>
      <c r="B335" s="33"/>
      <c r="C335" s="33" t="s">
        <v>196</v>
      </c>
      <c r="D335" s="43">
        <v>273277</v>
      </c>
      <c r="E335" s="43">
        <v>272402</v>
      </c>
      <c r="F335" s="43">
        <v>273218</v>
      </c>
      <c r="G335" s="43">
        <v>271893</v>
      </c>
      <c r="H335" s="43"/>
    </row>
    <row r="336" spans="1:8" ht="15">
      <c r="A336" s="32"/>
      <c r="B336" s="33"/>
      <c r="C336" s="33"/>
      <c r="D336" s="43"/>
      <c r="E336" s="43"/>
      <c r="F336" s="43"/>
      <c r="G336" s="43"/>
      <c r="H336" s="43"/>
    </row>
    <row r="337" spans="1:8" ht="15">
      <c r="A337" s="32"/>
      <c r="B337" s="33"/>
      <c r="C337" s="33" t="s">
        <v>195</v>
      </c>
      <c r="D337" s="43">
        <v>1207</v>
      </c>
      <c r="E337" s="43">
        <v>470</v>
      </c>
      <c r="F337" s="43">
        <v>1207</v>
      </c>
      <c r="G337" s="43">
        <v>470</v>
      </c>
      <c r="H337" s="43"/>
    </row>
    <row r="338" spans="1:8" ht="15">
      <c r="A338" s="32"/>
      <c r="B338" s="33"/>
      <c r="C338" s="33"/>
      <c r="D338" s="43"/>
      <c r="E338" s="43"/>
      <c r="F338" s="43"/>
      <c r="G338" s="43"/>
      <c r="H338" s="43"/>
    </row>
    <row r="339" spans="1:8" ht="15">
      <c r="A339" s="32"/>
      <c r="B339" s="33"/>
      <c r="C339" s="33" t="s">
        <v>197</v>
      </c>
      <c r="D339" s="43"/>
      <c r="E339" s="43"/>
      <c r="F339" s="43"/>
      <c r="G339" s="43"/>
      <c r="H339" s="43"/>
    </row>
    <row r="340" spans="1:8" ht="15">
      <c r="A340" s="32"/>
      <c r="B340" s="33"/>
      <c r="C340" s="33" t="s">
        <v>198</v>
      </c>
      <c r="D340" s="90">
        <f>+D335+D337</f>
        <v>274484</v>
      </c>
      <c r="E340" s="90">
        <f>+E335+E337</f>
        <v>272872</v>
      </c>
      <c r="F340" s="90">
        <f>+F335+F337</f>
        <v>274425</v>
      </c>
      <c r="G340" s="90">
        <f>+G335+G337</f>
        <v>272363</v>
      </c>
      <c r="H340" s="43"/>
    </row>
    <row r="341" spans="1:8" ht="15">
      <c r="A341" s="32"/>
      <c r="B341" s="33"/>
      <c r="C341" s="33"/>
      <c r="D341" s="43"/>
      <c r="E341" s="43"/>
      <c r="F341" s="43"/>
      <c r="G341" s="43"/>
      <c r="H341" s="43"/>
    </row>
    <row r="342" spans="1:8" ht="15.75" thickBot="1">
      <c r="A342" s="32"/>
      <c r="B342" s="33"/>
      <c r="C342" s="33" t="s">
        <v>200</v>
      </c>
      <c r="D342" s="89">
        <f>+D332/D340*100</f>
        <v>1.6048294253945585</v>
      </c>
      <c r="E342" s="89">
        <f>+E332/E340*100</f>
        <v>1.4816470726201296</v>
      </c>
      <c r="F342" s="89">
        <f>+F332/F340*100</f>
        <v>3.294160517445568</v>
      </c>
      <c r="G342" s="89">
        <f>+G332/G340*100</f>
        <v>3.282751328190687</v>
      </c>
      <c r="H342" s="43"/>
    </row>
    <row r="343" spans="1:8" ht="15.75" thickTop="1">
      <c r="A343" s="32"/>
      <c r="B343" s="33"/>
      <c r="C343" s="37"/>
      <c r="D343" s="33"/>
      <c r="E343" s="43"/>
      <c r="F343" s="43"/>
      <c r="G343" s="43"/>
      <c r="H343" s="43"/>
    </row>
    <row r="344" spans="1:8" ht="15">
      <c r="A344" s="32"/>
      <c r="B344" s="33"/>
      <c r="C344" s="33" t="s">
        <v>199</v>
      </c>
      <c r="D344" s="33"/>
      <c r="E344" s="43"/>
      <c r="F344" s="43"/>
      <c r="G344" s="43"/>
      <c r="H344" s="43"/>
    </row>
    <row r="345" spans="1:8" ht="15">
      <c r="A345" s="32"/>
      <c r="B345" s="33"/>
      <c r="C345" s="33" t="s">
        <v>249</v>
      </c>
      <c r="D345" s="33"/>
      <c r="E345" s="43"/>
      <c r="F345" s="43"/>
      <c r="G345" s="43"/>
      <c r="H345" s="43"/>
    </row>
    <row r="346" spans="1:8" ht="15">
      <c r="A346" s="32"/>
      <c r="B346" s="33"/>
      <c r="C346" s="33" t="s">
        <v>248</v>
      </c>
      <c r="D346" s="33"/>
      <c r="E346" s="48"/>
      <c r="F346" s="48"/>
      <c r="G346" s="48"/>
      <c r="H346" s="48"/>
    </row>
    <row r="347" spans="1:8" ht="15">
      <c r="A347" s="32"/>
      <c r="B347" s="33"/>
      <c r="C347" s="33"/>
      <c r="D347" s="33"/>
      <c r="E347" s="43"/>
      <c r="F347" s="43"/>
      <c r="G347" s="43"/>
      <c r="H347" s="43"/>
    </row>
    <row r="348" spans="1:8" ht="12.75">
      <c r="A348" s="28"/>
      <c r="E348" s="20"/>
      <c r="F348" s="20"/>
      <c r="G348" s="20"/>
      <c r="H348" s="20"/>
    </row>
    <row r="349" spans="5:8" ht="12.75">
      <c r="E349" s="6"/>
      <c r="F349" s="6"/>
      <c r="G349" s="6"/>
      <c r="H349" s="6"/>
    </row>
    <row r="350" spans="2:8" ht="12.75">
      <c r="B350" s="16"/>
      <c r="E350" s="6"/>
      <c r="F350" s="6"/>
      <c r="G350" s="6"/>
      <c r="H350" s="6"/>
    </row>
  </sheetData>
  <sheetProtection/>
  <printOptions/>
  <pageMargins left="0.38" right="0.16" top="0.49" bottom="0.48" header="0" footer="0"/>
  <pageSetup horizontalDpi="600" verticalDpi="600" orientation="portrait" paperSize="9" r:id="rId1"/>
  <headerFooter alignWithMargins="0">
    <oddFooter>&amp;CPage &amp;P of &amp;N</oddFooter>
  </headerFooter>
  <rowBreaks count="7" manualBreakCount="7">
    <brk id="50" max="6" man="1"/>
    <brk id="96" max="6" man="1"/>
    <brk id="140" max="6" man="1"/>
    <brk id="182" max="6" man="1"/>
    <brk id="218" max="6" man="1"/>
    <brk id="265" max="6" man="1"/>
    <brk id="3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lee</cp:lastModifiedBy>
  <cp:lastPrinted>2014-03-20T06:14:27Z</cp:lastPrinted>
  <dcterms:created xsi:type="dcterms:W3CDTF">2002-11-22T07:29:43Z</dcterms:created>
  <dcterms:modified xsi:type="dcterms:W3CDTF">2014-03-26T06:47:01Z</dcterms:modified>
  <cp:category/>
  <cp:version/>
  <cp:contentType/>
  <cp:contentStatus/>
</cp:coreProperties>
</file>